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peer1\Dropbox (Epstein Lab)\Epstein Lab Team Folder\Michael_Peer\1 - Segmentation\Segmentation_data\"/>
    </mc:Choice>
  </mc:AlternateContent>
  <xr:revisionPtr revIDLastSave="0" documentId="13_ncr:1_{8AA8F251-D4A9-47AD-B768-DD6EF33AEE65}" xr6:coauthVersionLast="46" xr6:coauthVersionMax="46" xr10:uidLastSave="{00000000-0000-0000-0000-000000000000}"/>
  <bookViews>
    <workbookView xWindow="-110" yWindow="-110" windowWidth="19420" windowHeight="10420" activeTab="1" xr2:uid="{75B20F45-EF0D-9840-A3B7-B5003CD3944A}"/>
  </bookViews>
  <sheets>
    <sheet name="All_results" sheetId="11" r:id="rId1"/>
    <sheet name="Different_matrices" sheetId="10" r:id="rId2"/>
    <sheet name="Graphs" sheetId="13" r:id="rId3"/>
    <sheet name="Resting-state" sheetId="14" r:id="rId4"/>
    <sheet name="Adaptation" sheetId="2" r:id="rId5"/>
    <sheet name="Navigation" sheetId="3" r:id="rId6"/>
    <sheet name="Neural distances" sheetId="9" r:id="rId7"/>
    <sheet name="JRD single trials" sheetId="8" r:id="rId8"/>
    <sheet name="Behavior correlation" sheetId="5" r:id="rId9"/>
    <sheet name="MDS" sheetId="6" r:id="rId10"/>
    <sheet name="Sheet1" sheetId="12" r:id="rId11"/>
    <sheet name="MVPA" sheetId="1" r:id="rId12"/>
    <sheet name="MVPA - partial correlation" sheetId="4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4" l="1"/>
  <c r="AH3" i="14"/>
  <c r="A35" i="14" l="1"/>
  <c r="A31" i="14"/>
  <c r="A36" i="14"/>
  <c r="A32" i="14"/>
  <c r="F106" i="13"/>
  <c r="G106" i="13"/>
  <c r="H106" i="13"/>
  <c r="I106" i="13"/>
  <c r="J106" i="13"/>
  <c r="M106" i="13"/>
  <c r="N106" i="13"/>
  <c r="F119" i="13"/>
  <c r="G119" i="13"/>
  <c r="H119" i="13"/>
  <c r="I119" i="13"/>
  <c r="J119" i="13"/>
  <c r="M119" i="13"/>
  <c r="N119" i="13"/>
  <c r="E119" i="13"/>
  <c r="E106" i="13"/>
  <c r="F105" i="13"/>
  <c r="G105" i="13"/>
  <c r="H105" i="13"/>
  <c r="I105" i="13"/>
  <c r="J105" i="13"/>
  <c r="M105" i="13"/>
  <c r="N105" i="13"/>
  <c r="F118" i="13"/>
  <c r="G118" i="13"/>
  <c r="H118" i="13"/>
  <c r="I118" i="13"/>
  <c r="J118" i="13"/>
  <c r="M118" i="13"/>
  <c r="N118" i="13"/>
  <c r="E118" i="13"/>
  <c r="E105" i="13"/>
  <c r="F114" i="13"/>
  <c r="G114" i="13"/>
  <c r="H114" i="13"/>
  <c r="I114" i="13"/>
  <c r="J114" i="13"/>
  <c r="M114" i="13"/>
  <c r="N114" i="13"/>
  <c r="F115" i="13"/>
  <c r="G115" i="13"/>
  <c r="H115" i="13"/>
  <c r="I115" i="13"/>
  <c r="J115" i="13"/>
  <c r="M115" i="13"/>
  <c r="N115" i="13"/>
  <c r="F116" i="13"/>
  <c r="G116" i="13"/>
  <c r="H116" i="13"/>
  <c r="I116" i="13"/>
  <c r="J116" i="13"/>
  <c r="M116" i="13"/>
  <c r="N116" i="13"/>
  <c r="F117" i="13"/>
  <c r="G117" i="13"/>
  <c r="H117" i="13"/>
  <c r="I117" i="13"/>
  <c r="J117" i="13"/>
  <c r="M117" i="13"/>
  <c r="N117" i="13"/>
  <c r="E117" i="13"/>
  <c r="E116" i="13"/>
  <c r="E115" i="13"/>
  <c r="E114" i="13"/>
  <c r="E101" i="13"/>
  <c r="F101" i="13"/>
  <c r="G101" i="13"/>
  <c r="H101" i="13"/>
  <c r="I101" i="13"/>
  <c r="J101" i="13"/>
  <c r="M101" i="13"/>
  <c r="N101" i="13"/>
  <c r="F102" i="13"/>
  <c r="G102" i="13"/>
  <c r="H102" i="13"/>
  <c r="I102" i="13"/>
  <c r="J102" i="13"/>
  <c r="M102" i="13"/>
  <c r="N102" i="13"/>
  <c r="F103" i="13"/>
  <c r="G103" i="13"/>
  <c r="H103" i="13"/>
  <c r="I103" i="13"/>
  <c r="J103" i="13"/>
  <c r="M103" i="13"/>
  <c r="N103" i="13"/>
  <c r="F104" i="13"/>
  <c r="G104" i="13"/>
  <c r="H104" i="13"/>
  <c r="I104" i="13"/>
  <c r="J104" i="13"/>
  <c r="M104" i="13"/>
  <c r="N104" i="13"/>
  <c r="E104" i="13"/>
  <c r="E103" i="13"/>
  <c r="E102" i="13"/>
  <c r="F17" i="13" l="1"/>
  <c r="G17" i="13"/>
  <c r="H17" i="13"/>
  <c r="I17" i="13"/>
  <c r="J17" i="13"/>
  <c r="M17" i="13"/>
  <c r="N17" i="13"/>
  <c r="F30" i="13"/>
  <c r="G30" i="13"/>
  <c r="H30" i="13"/>
  <c r="I30" i="13"/>
  <c r="J30" i="13"/>
  <c r="M30" i="13"/>
  <c r="N30" i="13"/>
  <c r="F16" i="13"/>
  <c r="G16" i="13"/>
  <c r="H16" i="13"/>
  <c r="I16" i="13"/>
  <c r="J16" i="13"/>
  <c r="M16" i="13"/>
  <c r="N16" i="13"/>
  <c r="F29" i="13"/>
  <c r="G29" i="13"/>
  <c r="H29" i="13"/>
  <c r="I29" i="13"/>
  <c r="J29" i="13"/>
  <c r="M29" i="13"/>
  <c r="N29" i="13"/>
  <c r="E30" i="13"/>
  <c r="E17" i="13"/>
  <c r="E16" i="13"/>
  <c r="F25" i="13"/>
  <c r="G25" i="13"/>
  <c r="H25" i="13"/>
  <c r="I25" i="13"/>
  <c r="J25" i="13"/>
  <c r="M25" i="13"/>
  <c r="N25" i="13"/>
  <c r="F26" i="13"/>
  <c r="G26" i="13"/>
  <c r="H26" i="13"/>
  <c r="I26" i="13"/>
  <c r="J26" i="13"/>
  <c r="M26" i="13"/>
  <c r="N26" i="13"/>
  <c r="F27" i="13"/>
  <c r="G27" i="13"/>
  <c r="H27" i="13"/>
  <c r="I27" i="13"/>
  <c r="J27" i="13"/>
  <c r="M27" i="13"/>
  <c r="N27" i="13"/>
  <c r="F28" i="13"/>
  <c r="G28" i="13"/>
  <c r="H28" i="13"/>
  <c r="I28" i="13"/>
  <c r="J28" i="13"/>
  <c r="M28" i="13"/>
  <c r="N28" i="13"/>
  <c r="E28" i="13"/>
  <c r="E27" i="13"/>
  <c r="E26" i="13"/>
  <c r="E25" i="13"/>
  <c r="I12" i="13"/>
  <c r="J12" i="13"/>
  <c r="M12" i="13"/>
  <c r="N12" i="13"/>
  <c r="I13" i="13"/>
  <c r="J13" i="13"/>
  <c r="M13" i="13"/>
  <c r="N13" i="13"/>
  <c r="I14" i="13"/>
  <c r="J14" i="13"/>
  <c r="M14" i="13"/>
  <c r="N14" i="13"/>
  <c r="I15" i="13"/>
  <c r="J15" i="13"/>
  <c r="M15" i="13"/>
  <c r="N15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E15" i="13"/>
  <c r="E14" i="13"/>
  <c r="E13" i="13"/>
  <c r="E12" i="13"/>
  <c r="E29" i="13" l="1"/>
  <c r="AM156" i="11" l="1"/>
  <c r="AN156" i="11"/>
  <c r="AO156" i="11"/>
  <c r="AP156" i="11"/>
  <c r="AQ156" i="11"/>
  <c r="AR156" i="11"/>
  <c r="AS156" i="11"/>
  <c r="AT156" i="11"/>
  <c r="AU156" i="11"/>
  <c r="AV156" i="11"/>
  <c r="AW156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L157" i="11"/>
  <c r="AL158" i="11"/>
  <c r="AL159" i="11"/>
  <c r="AL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U157" i="11"/>
  <c r="V157" i="11"/>
  <c r="W157" i="11"/>
  <c r="X157" i="11"/>
  <c r="Y157" i="11"/>
  <c r="Z157" i="11"/>
  <c r="AA157" i="11"/>
  <c r="AB157" i="11"/>
  <c r="AC157" i="11"/>
  <c r="AD157" i="11"/>
  <c r="AE157" i="11"/>
  <c r="U158" i="11"/>
  <c r="V158" i="11"/>
  <c r="W158" i="11"/>
  <c r="X158" i="11"/>
  <c r="Y158" i="11"/>
  <c r="Z158" i="11"/>
  <c r="AA158" i="11"/>
  <c r="AB158" i="11"/>
  <c r="AC158" i="11"/>
  <c r="AD158" i="11"/>
  <c r="AE158" i="11"/>
  <c r="U159" i="11"/>
  <c r="V159" i="11"/>
  <c r="W159" i="11"/>
  <c r="X159" i="11"/>
  <c r="Y159" i="11"/>
  <c r="Z159" i="11"/>
  <c r="AA159" i="11"/>
  <c r="AB159" i="11"/>
  <c r="AC159" i="11"/>
  <c r="AD159" i="11"/>
  <c r="AE159" i="11"/>
  <c r="T157" i="11"/>
  <c r="T158" i="11"/>
  <c r="T159" i="11"/>
  <c r="T156" i="11"/>
  <c r="AX15" i="11" l="1"/>
  <c r="AY15" i="11"/>
  <c r="AX16" i="11"/>
  <c r="AY16" i="11"/>
  <c r="AX17" i="11"/>
  <c r="AY17" i="11"/>
  <c r="AX18" i="11"/>
  <c r="AY18" i="11"/>
  <c r="AX19" i="11"/>
  <c r="AY19" i="11"/>
  <c r="AX21" i="11"/>
  <c r="AY21" i="11"/>
  <c r="AX22" i="11"/>
  <c r="AY22" i="11"/>
  <c r="AX24" i="11"/>
  <c r="AY24" i="11"/>
  <c r="AX25" i="11"/>
  <c r="AY25" i="11"/>
  <c r="AX26" i="11"/>
  <c r="AY26" i="11"/>
  <c r="AX28" i="11"/>
  <c r="AY28" i="11"/>
  <c r="AX29" i="11"/>
  <c r="AY29" i="11"/>
  <c r="AX30" i="11"/>
  <c r="AY30" i="11"/>
  <c r="AX32" i="11"/>
  <c r="AY32" i="11"/>
  <c r="AX33" i="11"/>
  <c r="AY33" i="11"/>
  <c r="AX34" i="11"/>
  <c r="AY34" i="11"/>
  <c r="AX35" i="11"/>
  <c r="AY35" i="11"/>
  <c r="AX36" i="11"/>
  <c r="AY36" i="11"/>
  <c r="AX37" i="11"/>
  <c r="AY37" i="11"/>
  <c r="AX38" i="11"/>
  <c r="AY38" i="11"/>
  <c r="AX39" i="11"/>
  <c r="AY39" i="11"/>
  <c r="AX40" i="11"/>
  <c r="AY40" i="11"/>
  <c r="AX45" i="11"/>
  <c r="AY45" i="11"/>
  <c r="AX46" i="11"/>
  <c r="AY46" i="11"/>
  <c r="AX47" i="11"/>
  <c r="AY47" i="11"/>
  <c r="AX48" i="11"/>
  <c r="AY48" i="11"/>
  <c r="AX49" i="11"/>
  <c r="AY49" i="11"/>
  <c r="AX51" i="11"/>
  <c r="AY51" i="11"/>
  <c r="AX52" i="11"/>
  <c r="AY52" i="11"/>
  <c r="AX54" i="11"/>
  <c r="AY54" i="11"/>
  <c r="AX55" i="11"/>
  <c r="AY55" i="11"/>
  <c r="AX56" i="11"/>
  <c r="AY56" i="11"/>
  <c r="AX58" i="11"/>
  <c r="AY58" i="11"/>
  <c r="AX59" i="11"/>
  <c r="AY59" i="11"/>
  <c r="AX60" i="11"/>
  <c r="AY60" i="11"/>
  <c r="AX62" i="11"/>
  <c r="AY62" i="11"/>
  <c r="AX63" i="11"/>
  <c r="AY63" i="11"/>
  <c r="AX64" i="11"/>
  <c r="AY64" i="11"/>
  <c r="AX65" i="11"/>
  <c r="AY65" i="11"/>
  <c r="AX66" i="11"/>
  <c r="AY66" i="11"/>
  <c r="AX67" i="11"/>
  <c r="AY67" i="11"/>
  <c r="AX68" i="11"/>
  <c r="AY68" i="11"/>
  <c r="AX69" i="11"/>
  <c r="AY69" i="11"/>
  <c r="AX70" i="11"/>
  <c r="AY70" i="11"/>
  <c r="AF79" i="11"/>
  <c r="AG79" i="11"/>
  <c r="AF80" i="11"/>
  <c r="AG80" i="11"/>
  <c r="AF81" i="11"/>
  <c r="AG81" i="11"/>
  <c r="AF82" i="11"/>
  <c r="AG82" i="11"/>
  <c r="AF86" i="11"/>
  <c r="AG86" i="11"/>
  <c r="AF87" i="11"/>
  <c r="AG87" i="11"/>
  <c r="AF88" i="11"/>
  <c r="AG88" i="11"/>
  <c r="AF89" i="11"/>
  <c r="AG89" i="11"/>
  <c r="N86" i="11"/>
  <c r="O86" i="11"/>
  <c r="N87" i="11"/>
  <c r="O87" i="11"/>
  <c r="N88" i="11"/>
  <c r="O88" i="11"/>
  <c r="N89" i="11"/>
  <c r="O89" i="11"/>
  <c r="N79" i="11"/>
  <c r="O79" i="11"/>
  <c r="N80" i="11"/>
  <c r="O80" i="11"/>
  <c r="N81" i="11"/>
  <c r="O81" i="11"/>
  <c r="N82" i="11"/>
  <c r="O82" i="11"/>
  <c r="N45" i="11"/>
  <c r="O45" i="11"/>
  <c r="N46" i="11"/>
  <c r="O46" i="11"/>
  <c r="N47" i="11"/>
  <c r="O47" i="11"/>
  <c r="N48" i="11"/>
  <c r="O48" i="11"/>
  <c r="N49" i="11"/>
  <c r="O49" i="11"/>
  <c r="N51" i="11"/>
  <c r="O51" i="11"/>
  <c r="N52" i="11"/>
  <c r="O52" i="11"/>
  <c r="N54" i="11"/>
  <c r="O54" i="11"/>
  <c r="N55" i="11"/>
  <c r="O55" i="11"/>
  <c r="N56" i="11"/>
  <c r="O56" i="11"/>
  <c r="N58" i="11"/>
  <c r="O58" i="11"/>
  <c r="N59" i="11"/>
  <c r="O59" i="11"/>
  <c r="N60" i="11"/>
  <c r="O60" i="11"/>
  <c r="N62" i="11"/>
  <c r="O62" i="11"/>
  <c r="N63" i="11"/>
  <c r="O63" i="11"/>
  <c r="N64" i="11"/>
  <c r="O64" i="11"/>
  <c r="N65" i="11"/>
  <c r="O65" i="11"/>
  <c r="N66" i="11"/>
  <c r="O66" i="11"/>
  <c r="N67" i="11"/>
  <c r="O67" i="11"/>
  <c r="N68" i="11"/>
  <c r="O68" i="11"/>
  <c r="N69" i="11"/>
  <c r="O69" i="11"/>
  <c r="N70" i="11"/>
  <c r="O70" i="11"/>
  <c r="AF45" i="11"/>
  <c r="AG45" i="11"/>
  <c r="AF46" i="11"/>
  <c r="AG46" i="11"/>
  <c r="AF47" i="11"/>
  <c r="AG47" i="11"/>
  <c r="AF48" i="11"/>
  <c r="AG48" i="11"/>
  <c r="AF49" i="11"/>
  <c r="AG49" i="11"/>
  <c r="AF51" i="11"/>
  <c r="AG51" i="11"/>
  <c r="AF52" i="11"/>
  <c r="AG52" i="11"/>
  <c r="AF54" i="11"/>
  <c r="AG54" i="11"/>
  <c r="AF55" i="11"/>
  <c r="AG55" i="11"/>
  <c r="AF56" i="11"/>
  <c r="AG56" i="11"/>
  <c r="AF58" i="11"/>
  <c r="AG58" i="11"/>
  <c r="AF59" i="11"/>
  <c r="AG59" i="11"/>
  <c r="AF60" i="11"/>
  <c r="AG60" i="11"/>
  <c r="AF62" i="11"/>
  <c r="AG62" i="11"/>
  <c r="AF63" i="11"/>
  <c r="AG63" i="11"/>
  <c r="AF64" i="11"/>
  <c r="AG64" i="11"/>
  <c r="AF65" i="11"/>
  <c r="AG65" i="11"/>
  <c r="AF66" i="11"/>
  <c r="AG66" i="11"/>
  <c r="AF67" i="11"/>
  <c r="AG67" i="11"/>
  <c r="AF68" i="11"/>
  <c r="AG68" i="11"/>
  <c r="AF69" i="11"/>
  <c r="AG69" i="11"/>
  <c r="AF70" i="11"/>
  <c r="AG70" i="11"/>
  <c r="AF15" i="11"/>
  <c r="AG15" i="11"/>
  <c r="AF16" i="11"/>
  <c r="AG16" i="11"/>
  <c r="AF17" i="11"/>
  <c r="AG17" i="11"/>
  <c r="AF18" i="11"/>
  <c r="AG18" i="11"/>
  <c r="AF19" i="11"/>
  <c r="AG19" i="11"/>
  <c r="AF21" i="11"/>
  <c r="AG21" i="11"/>
  <c r="AF22" i="11"/>
  <c r="AG22" i="11"/>
  <c r="AF24" i="11"/>
  <c r="AG24" i="11"/>
  <c r="AF25" i="11"/>
  <c r="AG25" i="11"/>
  <c r="AF26" i="11"/>
  <c r="AG26" i="11"/>
  <c r="AF28" i="11"/>
  <c r="AG28" i="11"/>
  <c r="AF29" i="11"/>
  <c r="AG29" i="11"/>
  <c r="AF30" i="11"/>
  <c r="AG30" i="11"/>
  <c r="AF32" i="11"/>
  <c r="AG32" i="11"/>
  <c r="AF33" i="11"/>
  <c r="AG33" i="11"/>
  <c r="AF34" i="11"/>
  <c r="AG34" i="11"/>
  <c r="AF35" i="11"/>
  <c r="AG35" i="11"/>
  <c r="AF36" i="11"/>
  <c r="AG36" i="11"/>
  <c r="AF37" i="11"/>
  <c r="AG37" i="11"/>
  <c r="AF38" i="11"/>
  <c r="AG38" i="11"/>
  <c r="AF39" i="11"/>
  <c r="AG39" i="11"/>
  <c r="AF40" i="11"/>
  <c r="AG40" i="11"/>
  <c r="N15" i="11"/>
  <c r="O15" i="11"/>
  <c r="N16" i="11"/>
  <c r="O16" i="11"/>
  <c r="N17" i="11"/>
  <c r="O17" i="11"/>
  <c r="N18" i="11"/>
  <c r="O18" i="11"/>
  <c r="N19" i="11"/>
  <c r="O19" i="11"/>
  <c r="N21" i="11"/>
  <c r="O21" i="11"/>
  <c r="N22" i="11"/>
  <c r="O22" i="11"/>
  <c r="N24" i="11"/>
  <c r="O24" i="11"/>
  <c r="N25" i="11"/>
  <c r="O25" i="11"/>
  <c r="N26" i="11"/>
  <c r="O26" i="11"/>
  <c r="N28" i="11"/>
  <c r="O28" i="11"/>
  <c r="N29" i="11"/>
  <c r="O29" i="11"/>
  <c r="N30" i="11"/>
  <c r="O30" i="11"/>
  <c r="N32" i="11"/>
  <c r="O32" i="11"/>
  <c r="N33" i="11"/>
  <c r="O33" i="11"/>
  <c r="N34" i="11"/>
  <c r="O34" i="11"/>
  <c r="N35" i="11"/>
  <c r="O35" i="11"/>
  <c r="N36" i="11"/>
  <c r="O36" i="11"/>
  <c r="N37" i="11"/>
  <c r="O37" i="11"/>
  <c r="N38" i="11"/>
  <c r="O38" i="11"/>
  <c r="N39" i="11"/>
  <c r="O39" i="11"/>
  <c r="N40" i="11"/>
  <c r="O40" i="11"/>
  <c r="AF7" i="11"/>
  <c r="AG7" i="11"/>
  <c r="AF8" i="11"/>
  <c r="AG8" i="11"/>
  <c r="AR15" i="11" l="1"/>
  <c r="AS15" i="11"/>
  <c r="AT15" i="11"/>
  <c r="AU15" i="11"/>
  <c r="AV15" i="11"/>
  <c r="AW15" i="11"/>
  <c r="AR16" i="11"/>
  <c r="AS16" i="11"/>
  <c r="AT16" i="11"/>
  <c r="AU16" i="11"/>
  <c r="AV16" i="11"/>
  <c r="AW16" i="11"/>
  <c r="AR17" i="11"/>
  <c r="AS17" i="11"/>
  <c r="AT17" i="11"/>
  <c r="AU17" i="11"/>
  <c r="AV17" i="11"/>
  <c r="AW17" i="11"/>
  <c r="AR18" i="11"/>
  <c r="AS18" i="11"/>
  <c r="AT18" i="11"/>
  <c r="AU18" i="11"/>
  <c r="AV18" i="11"/>
  <c r="AW18" i="11"/>
  <c r="AR19" i="11"/>
  <c r="AS19" i="11"/>
  <c r="AT19" i="11"/>
  <c r="AU19" i="11"/>
  <c r="AV19" i="11"/>
  <c r="AW19" i="11"/>
  <c r="AR21" i="11"/>
  <c r="AS21" i="11"/>
  <c r="AT21" i="11"/>
  <c r="AU21" i="11"/>
  <c r="AV21" i="11"/>
  <c r="AW21" i="11"/>
  <c r="AR22" i="11"/>
  <c r="AS22" i="11"/>
  <c r="AT22" i="11"/>
  <c r="AU22" i="11"/>
  <c r="AV22" i="11"/>
  <c r="AW22" i="11"/>
  <c r="AR24" i="11"/>
  <c r="AS24" i="11"/>
  <c r="AT24" i="11"/>
  <c r="AU24" i="11"/>
  <c r="AV24" i="11"/>
  <c r="AW24" i="11"/>
  <c r="AR25" i="11"/>
  <c r="AS25" i="11"/>
  <c r="AT25" i="11"/>
  <c r="AU25" i="11"/>
  <c r="AV25" i="11"/>
  <c r="AW25" i="11"/>
  <c r="AR26" i="11"/>
  <c r="AS26" i="11"/>
  <c r="AT26" i="11"/>
  <c r="AU26" i="11"/>
  <c r="AV26" i="11"/>
  <c r="AW26" i="11"/>
  <c r="AR28" i="11"/>
  <c r="AS28" i="11"/>
  <c r="AT28" i="11"/>
  <c r="AU28" i="11"/>
  <c r="AV28" i="11"/>
  <c r="AW28" i="11"/>
  <c r="AR29" i="11"/>
  <c r="AS29" i="11"/>
  <c r="AT29" i="11"/>
  <c r="AU29" i="11"/>
  <c r="AV29" i="11"/>
  <c r="AW29" i="11"/>
  <c r="AR30" i="11"/>
  <c r="AS30" i="11"/>
  <c r="AT30" i="11"/>
  <c r="AU30" i="11"/>
  <c r="AV30" i="11"/>
  <c r="AW30" i="11"/>
  <c r="AR32" i="11"/>
  <c r="AS32" i="11"/>
  <c r="AT32" i="11"/>
  <c r="AU32" i="11"/>
  <c r="AV32" i="11"/>
  <c r="AW32" i="11"/>
  <c r="AR33" i="11"/>
  <c r="AS33" i="11"/>
  <c r="AT33" i="11"/>
  <c r="AU33" i="11"/>
  <c r="AV33" i="11"/>
  <c r="AW33" i="11"/>
  <c r="AR34" i="11"/>
  <c r="AS34" i="11"/>
  <c r="AT34" i="11"/>
  <c r="AU34" i="11"/>
  <c r="AV34" i="11"/>
  <c r="AW34" i="11"/>
  <c r="AR35" i="11"/>
  <c r="AS35" i="11"/>
  <c r="AT35" i="11"/>
  <c r="AU35" i="11"/>
  <c r="AV35" i="11"/>
  <c r="AW35" i="11"/>
  <c r="AR36" i="11"/>
  <c r="AS36" i="11"/>
  <c r="AT36" i="11"/>
  <c r="AU36" i="11"/>
  <c r="AV36" i="11"/>
  <c r="AW36" i="11"/>
  <c r="AR37" i="11"/>
  <c r="AS37" i="11"/>
  <c r="AT37" i="11"/>
  <c r="AU37" i="11"/>
  <c r="AV37" i="11"/>
  <c r="AW37" i="11"/>
  <c r="AR38" i="11"/>
  <c r="AS38" i="11"/>
  <c r="AT38" i="11"/>
  <c r="AU38" i="11"/>
  <c r="AV38" i="11"/>
  <c r="AW38" i="11"/>
  <c r="AR39" i="11"/>
  <c r="AS39" i="11"/>
  <c r="AT39" i="11"/>
  <c r="AU39" i="11"/>
  <c r="AV39" i="11"/>
  <c r="AW39" i="11"/>
  <c r="AR40" i="11"/>
  <c r="AS40" i="11"/>
  <c r="AT40" i="11"/>
  <c r="AU40" i="11"/>
  <c r="AV40" i="11"/>
  <c r="AW40" i="11"/>
  <c r="AR45" i="11"/>
  <c r="AS45" i="11"/>
  <c r="AT45" i="11"/>
  <c r="AU45" i="11"/>
  <c r="AV45" i="11"/>
  <c r="AW45" i="11"/>
  <c r="AR46" i="11"/>
  <c r="AS46" i="11"/>
  <c r="AT46" i="11"/>
  <c r="AU46" i="11"/>
  <c r="AV46" i="11"/>
  <c r="AW46" i="11"/>
  <c r="AR47" i="11"/>
  <c r="AS47" i="11"/>
  <c r="AT47" i="11"/>
  <c r="AU47" i="11"/>
  <c r="AV47" i="11"/>
  <c r="AW47" i="11"/>
  <c r="AR48" i="11"/>
  <c r="AS48" i="11"/>
  <c r="AT48" i="11"/>
  <c r="AU48" i="11"/>
  <c r="AV48" i="11"/>
  <c r="AW48" i="11"/>
  <c r="AR49" i="11"/>
  <c r="AS49" i="11"/>
  <c r="AT49" i="11"/>
  <c r="AU49" i="11"/>
  <c r="AV49" i="11"/>
  <c r="AW49" i="11"/>
  <c r="AR51" i="11"/>
  <c r="AS51" i="11"/>
  <c r="AT51" i="11"/>
  <c r="AU51" i="11"/>
  <c r="AV51" i="11"/>
  <c r="AW51" i="11"/>
  <c r="AR52" i="11"/>
  <c r="AS52" i="11"/>
  <c r="AT52" i="11"/>
  <c r="AU52" i="11"/>
  <c r="AV52" i="11"/>
  <c r="AW52" i="11"/>
  <c r="AR54" i="11"/>
  <c r="AS54" i="11"/>
  <c r="AT54" i="11"/>
  <c r="AU54" i="11"/>
  <c r="AV54" i="11"/>
  <c r="AW54" i="11"/>
  <c r="AR55" i="11"/>
  <c r="AS55" i="11"/>
  <c r="AT55" i="11"/>
  <c r="AU55" i="11"/>
  <c r="AV55" i="11"/>
  <c r="AW55" i="11"/>
  <c r="AR56" i="11"/>
  <c r="AS56" i="11"/>
  <c r="AT56" i="11"/>
  <c r="AU56" i="11"/>
  <c r="AV56" i="11"/>
  <c r="AW56" i="11"/>
  <c r="AR58" i="11"/>
  <c r="AS58" i="11"/>
  <c r="AT58" i="11"/>
  <c r="AU58" i="11"/>
  <c r="AV58" i="11"/>
  <c r="AW58" i="11"/>
  <c r="AR59" i="11"/>
  <c r="AS59" i="11"/>
  <c r="AT59" i="11"/>
  <c r="AU59" i="11"/>
  <c r="AV59" i="11"/>
  <c r="AW59" i="11"/>
  <c r="AR60" i="11"/>
  <c r="AS60" i="11"/>
  <c r="AT60" i="11"/>
  <c r="AU60" i="11"/>
  <c r="AV60" i="11"/>
  <c r="AW60" i="11"/>
  <c r="AR62" i="11"/>
  <c r="AS62" i="11"/>
  <c r="AT62" i="11"/>
  <c r="AU62" i="11"/>
  <c r="AV62" i="11"/>
  <c r="AW62" i="11"/>
  <c r="AR63" i="11"/>
  <c r="AS63" i="11"/>
  <c r="AT63" i="11"/>
  <c r="AU63" i="11"/>
  <c r="AV63" i="11"/>
  <c r="AW63" i="11"/>
  <c r="AR64" i="11"/>
  <c r="AS64" i="11"/>
  <c r="AT64" i="11"/>
  <c r="AU64" i="11"/>
  <c r="AV64" i="11"/>
  <c r="AW64" i="11"/>
  <c r="AR65" i="11"/>
  <c r="AS65" i="11"/>
  <c r="AT65" i="11"/>
  <c r="AU65" i="11"/>
  <c r="AV65" i="11"/>
  <c r="AW65" i="11"/>
  <c r="AR66" i="11"/>
  <c r="AS66" i="11"/>
  <c r="AT66" i="11"/>
  <c r="AU66" i="11"/>
  <c r="AV66" i="11"/>
  <c r="AW66" i="11"/>
  <c r="AR67" i="11"/>
  <c r="AS67" i="11"/>
  <c r="AT67" i="11"/>
  <c r="AU67" i="11"/>
  <c r="AV67" i="11"/>
  <c r="AW67" i="11"/>
  <c r="AR68" i="11"/>
  <c r="AS68" i="11"/>
  <c r="AT68" i="11"/>
  <c r="AU68" i="11"/>
  <c r="AV68" i="11"/>
  <c r="AW68" i="11"/>
  <c r="AR69" i="11"/>
  <c r="AS69" i="11"/>
  <c r="AT69" i="11"/>
  <c r="AU69" i="11"/>
  <c r="AV69" i="11"/>
  <c r="AW69" i="11"/>
  <c r="AR70" i="11"/>
  <c r="AS70" i="11"/>
  <c r="AT70" i="11"/>
  <c r="AU70" i="11"/>
  <c r="AV70" i="11"/>
  <c r="AW70" i="11"/>
  <c r="Z15" i="11"/>
  <c r="AA15" i="11"/>
  <c r="AB15" i="11"/>
  <c r="AC15" i="11"/>
  <c r="AD15" i="11"/>
  <c r="AE15" i="11"/>
  <c r="Z16" i="11"/>
  <c r="AA16" i="11"/>
  <c r="AB16" i="11"/>
  <c r="AC16" i="11"/>
  <c r="AD16" i="11"/>
  <c r="AE16" i="11"/>
  <c r="Z17" i="11"/>
  <c r="AA17" i="11"/>
  <c r="AB17" i="11"/>
  <c r="AC17" i="11"/>
  <c r="AD17" i="11"/>
  <c r="AE17" i="11"/>
  <c r="Z18" i="11"/>
  <c r="AA18" i="11"/>
  <c r="AB18" i="11"/>
  <c r="AC18" i="11"/>
  <c r="AD18" i="11"/>
  <c r="AE18" i="11"/>
  <c r="Z19" i="11"/>
  <c r="AA19" i="11"/>
  <c r="AB19" i="11"/>
  <c r="AC19" i="11"/>
  <c r="AD19" i="11"/>
  <c r="AE19" i="11"/>
  <c r="Z21" i="11"/>
  <c r="AA21" i="11"/>
  <c r="AB21" i="11"/>
  <c r="AC21" i="11"/>
  <c r="AD21" i="11"/>
  <c r="AE21" i="11"/>
  <c r="Z22" i="11"/>
  <c r="AA22" i="11"/>
  <c r="AB22" i="11"/>
  <c r="AC22" i="11"/>
  <c r="AD22" i="11"/>
  <c r="AE22" i="11"/>
  <c r="Z24" i="11"/>
  <c r="AA24" i="11"/>
  <c r="AB24" i="11"/>
  <c r="AC24" i="11"/>
  <c r="AD24" i="11"/>
  <c r="AE24" i="11"/>
  <c r="Z25" i="11"/>
  <c r="AA25" i="11"/>
  <c r="AB25" i="11"/>
  <c r="AC25" i="11"/>
  <c r="AD25" i="11"/>
  <c r="AE25" i="11"/>
  <c r="Z26" i="11"/>
  <c r="AA26" i="11"/>
  <c r="AB26" i="11"/>
  <c r="AC26" i="11"/>
  <c r="AD26" i="11"/>
  <c r="AE26" i="11"/>
  <c r="Z28" i="11"/>
  <c r="AA28" i="11"/>
  <c r="AB28" i="11"/>
  <c r="AC28" i="11"/>
  <c r="AD28" i="11"/>
  <c r="AE28" i="11"/>
  <c r="Z29" i="11"/>
  <c r="AA29" i="11"/>
  <c r="AB29" i="11"/>
  <c r="AC29" i="11"/>
  <c r="AD29" i="11"/>
  <c r="AE29" i="11"/>
  <c r="Z30" i="11"/>
  <c r="AA30" i="11"/>
  <c r="AB30" i="11"/>
  <c r="AC30" i="11"/>
  <c r="AD30" i="11"/>
  <c r="AE30" i="11"/>
  <c r="Z32" i="11"/>
  <c r="AA32" i="11"/>
  <c r="AB32" i="11"/>
  <c r="AC32" i="11"/>
  <c r="AD32" i="11"/>
  <c r="AE32" i="11"/>
  <c r="Z33" i="11"/>
  <c r="AA33" i="11"/>
  <c r="AB33" i="11"/>
  <c r="AC33" i="11"/>
  <c r="AD33" i="11"/>
  <c r="AE33" i="11"/>
  <c r="Z34" i="11"/>
  <c r="AA34" i="11"/>
  <c r="AB34" i="11"/>
  <c r="AC34" i="11"/>
  <c r="AD34" i="11"/>
  <c r="AE34" i="11"/>
  <c r="Z35" i="11"/>
  <c r="AA35" i="11"/>
  <c r="AB35" i="11"/>
  <c r="AC35" i="11"/>
  <c r="AD35" i="11"/>
  <c r="AE35" i="11"/>
  <c r="Z36" i="11"/>
  <c r="AA36" i="11"/>
  <c r="AB36" i="11"/>
  <c r="AC36" i="11"/>
  <c r="AD36" i="11"/>
  <c r="AE36" i="11"/>
  <c r="Z37" i="11"/>
  <c r="AA37" i="11"/>
  <c r="AB37" i="11"/>
  <c r="AC37" i="11"/>
  <c r="AD37" i="11"/>
  <c r="AE37" i="11"/>
  <c r="Z38" i="11"/>
  <c r="AA38" i="11"/>
  <c r="AB38" i="11"/>
  <c r="AC38" i="11"/>
  <c r="AD38" i="11"/>
  <c r="AE38" i="11"/>
  <c r="Z39" i="11"/>
  <c r="AA39" i="11"/>
  <c r="AB39" i="11"/>
  <c r="AC39" i="11"/>
  <c r="AD39" i="11"/>
  <c r="AE39" i="11"/>
  <c r="Z40" i="11"/>
  <c r="AA40" i="11"/>
  <c r="AB40" i="11"/>
  <c r="AC40" i="11"/>
  <c r="AD40" i="11"/>
  <c r="AE40" i="11"/>
  <c r="Z45" i="11"/>
  <c r="AA45" i="11"/>
  <c r="AB45" i="11"/>
  <c r="AC45" i="11"/>
  <c r="AD45" i="11"/>
  <c r="AE45" i="11"/>
  <c r="Z46" i="11"/>
  <c r="AA46" i="11"/>
  <c r="AB46" i="11"/>
  <c r="AC46" i="11"/>
  <c r="AD46" i="11"/>
  <c r="AE46" i="11"/>
  <c r="Z47" i="11"/>
  <c r="AA47" i="11"/>
  <c r="AB47" i="11"/>
  <c r="AC47" i="11"/>
  <c r="AD47" i="11"/>
  <c r="AE47" i="11"/>
  <c r="Z48" i="11"/>
  <c r="AA48" i="11"/>
  <c r="AB48" i="11"/>
  <c r="AC48" i="11"/>
  <c r="AD48" i="11"/>
  <c r="AE48" i="11"/>
  <c r="Z49" i="11"/>
  <c r="AA49" i="11"/>
  <c r="AB49" i="11"/>
  <c r="AC49" i="11"/>
  <c r="AD49" i="11"/>
  <c r="AE49" i="11"/>
  <c r="Z51" i="11"/>
  <c r="AA51" i="11"/>
  <c r="AB51" i="11"/>
  <c r="AC51" i="11"/>
  <c r="AD51" i="11"/>
  <c r="AE51" i="11"/>
  <c r="Z52" i="11"/>
  <c r="AA52" i="11"/>
  <c r="AB52" i="11"/>
  <c r="AC52" i="11"/>
  <c r="AD52" i="11"/>
  <c r="AE52" i="11"/>
  <c r="Z54" i="11"/>
  <c r="AA54" i="11"/>
  <c r="AB54" i="11"/>
  <c r="AC54" i="11"/>
  <c r="AD54" i="11"/>
  <c r="AE54" i="11"/>
  <c r="Z55" i="11"/>
  <c r="AA55" i="11"/>
  <c r="AB55" i="11"/>
  <c r="AC55" i="11"/>
  <c r="AD55" i="11"/>
  <c r="AE55" i="11"/>
  <c r="Z56" i="11"/>
  <c r="AA56" i="11"/>
  <c r="AB56" i="11"/>
  <c r="AC56" i="11"/>
  <c r="AD56" i="11"/>
  <c r="AE56" i="11"/>
  <c r="Z58" i="11"/>
  <c r="AA58" i="11"/>
  <c r="AB58" i="11"/>
  <c r="AC58" i="11"/>
  <c r="AD58" i="11"/>
  <c r="AE58" i="11"/>
  <c r="Z59" i="11"/>
  <c r="AA59" i="11"/>
  <c r="AB59" i="11"/>
  <c r="AC59" i="11"/>
  <c r="AD59" i="11"/>
  <c r="AE59" i="11"/>
  <c r="Z60" i="11"/>
  <c r="AA60" i="11"/>
  <c r="AB60" i="11"/>
  <c r="AC60" i="11"/>
  <c r="AD60" i="11"/>
  <c r="AE60" i="11"/>
  <c r="Z62" i="11"/>
  <c r="AA62" i="11"/>
  <c r="AB62" i="11"/>
  <c r="AC62" i="11"/>
  <c r="AD62" i="11"/>
  <c r="AE62" i="11"/>
  <c r="Z63" i="11"/>
  <c r="AA63" i="11"/>
  <c r="AB63" i="11"/>
  <c r="AC63" i="11"/>
  <c r="AD63" i="11"/>
  <c r="AE63" i="11"/>
  <c r="Z64" i="11"/>
  <c r="AA64" i="11"/>
  <c r="AB64" i="11"/>
  <c r="AC64" i="11"/>
  <c r="AD64" i="11"/>
  <c r="AE64" i="11"/>
  <c r="Z65" i="11"/>
  <c r="AA65" i="11"/>
  <c r="AB65" i="11"/>
  <c r="AC65" i="11"/>
  <c r="AD65" i="11"/>
  <c r="AE65" i="11"/>
  <c r="Z66" i="11"/>
  <c r="AA66" i="11"/>
  <c r="AB66" i="11"/>
  <c r="AC66" i="11"/>
  <c r="AD66" i="11"/>
  <c r="AE66" i="11"/>
  <c r="Z67" i="11"/>
  <c r="AA67" i="11"/>
  <c r="AB67" i="11"/>
  <c r="AC67" i="11"/>
  <c r="AD67" i="11"/>
  <c r="AE67" i="11"/>
  <c r="Z68" i="11"/>
  <c r="AA68" i="11"/>
  <c r="AB68" i="11"/>
  <c r="AC68" i="11"/>
  <c r="AD68" i="11"/>
  <c r="AE68" i="11"/>
  <c r="Z69" i="11"/>
  <c r="AA69" i="11"/>
  <c r="AB69" i="11"/>
  <c r="AC69" i="11"/>
  <c r="AD69" i="11"/>
  <c r="AE69" i="11"/>
  <c r="Z70" i="11"/>
  <c r="AA70" i="11"/>
  <c r="AB70" i="11"/>
  <c r="AC70" i="11"/>
  <c r="AD70" i="11"/>
  <c r="AE70" i="11"/>
  <c r="Z79" i="11"/>
  <c r="AA79" i="11"/>
  <c r="AB79" i="11"/>
  <c r="AC79" i="11"/>
  <c r="AD79" i="11"/>
  <c r="AE79" i="11"/>
  <c r="Z80" i="11"/>
  <c r="AA80" i="11"/>
  <c r="AB80" i="11"/>
  <c r="AC80" i="11"/>
  <c r="AD80" i="11"/>
  <c r="AE80" i="11"/>
  <c r="Z81" i="11"/>
  <c r="AA81" i="11"/>
  <c r="AB81" i="11"/>
  <c r="AC81" i="11"/>
  <c r="AD81" i="11"/>
  <c r="AE81" i="11"/>
  <c r="Z82" i="11"/>
  <c r="AA82" i="11"/>
  <c r="AB82" i="11"/>
  <c r="AC82" i="11"/>
  <c r="AD82" i="11"/>
  <c r="AE82" i="11"/>
  <c r="Z86" i="11"/>
  <c r="AA86" i="11"/>
  <c r="AB86" i="11"/>
  <c r="AC86" i="11"/>
  <c r="AD86" i="11"/>
  <c r="AE86" i="11"/>
  <c r="Z87" i="11"/>
  <c r="AA87" i="11"/>
  <c r="AB87" i="11"/>
  <c r="AC87" i="11"/>
  <c r="AD87" i="11"/>
  <c r="AE87" i="11"/>
  <c r="Z88" i="11"/>
  <c r="AA88" i="11"/>
  <c r="AB88" i="11"/>
  <c r="AC88" i="11"/>
  <c r="AD88" i="11"/>
  <c r="AE88" i="11"/>
  <c r="Z89" i="11"/>
  <c r="AA89" i="11"/>
  <c r="AB89" i="11"/>
  <c r="AC89" i="11"/>
  <c r="AD89" i="11"/>
  <c r="AE89" i="11"/>
  <c r="Z143" i="11"/>
  <c r="AA143" i="11"/>
  <c r="AB143" i="11"/>
  <c r="AC143" i="11"/>
  <c r="AD143" i="11"/>
  <c r="AE143" i="11"/>
  <c r="Z144" i="11"/>
  <c r="AA144" i="11"/>
  <c r="AB144" i="11"/>
  <c r="AC144" i="11"/>
  <c r="AD144" i="11"/>
  <c r="AE144" i="11"/>
  <c r="Z148" i="11"/>
  <c r="AA148" i="11"/>
  <c r="AB148" i="11"/>
  <c r="AC148" i="11"/>
  <c r="AD148" i="11"/>
  <c r="AE148" i="11"/>
  <c r="Z149" i="11"/>
  <c r="AA149" i="11"/>
  <c r="AB149" i="11"/>
  <c r="AC149" i="11"/>
  <c r="AD149" i="11"/>
  <c r="AE149" i="11"/>
  <c r="Z7" i="11"/>
  <c r="AA7" i="11"/>
  <c r="AB7" i="11"/>
  <c r="AC7" i="11"/>
  <c r="AD7" i="11"/>
  <c r="AE7" i="11"/>
  <c r="Z8" i="11"/>
  <c r="AA8" i="11"/>
  <c r="AB8" i="11"/>
  <c r="AC8" i="11"/>
  <c r="AD8" i="11"/>
  <c r="AE8" i="11"/>
  <c r="H15" i="11"/>
  <c r="I15" i="11"/>
  <c r="J15" i="11"/>
  <c r="K15" i="11"/>
  <c r="L15" i="11"/>
  <c r="M15" i="11"/>
  <c r="H16" i="11"/>
  <c r="I16" i="11"/>
  <c r="J16" i="11"/>
  <c r="K16" i="11"/>
  <c r="L16" i="11"/>
  <c r="M16" i="11"/>
  <c r="H17" i="11"/>
  <c r="I17" i="11"/>
  <c r="J17" i="11"/>
  <c r="K17" i="11"/>
  <c r="L17" i="11"/>
  <c r="M17" i="11"/>
  <c r="H18" i="11"/>
  <c r="I18" i="11"/>
  <c r="J18" i="11"/>
  <c r="K18" i="11"/>
  <c r="L18" i="11"/>
  <c r="M18" i="11"/>
  <c r="H19" i="11"/>
  <c r="I19" i="11"/>
  <c r="J19" i="11"/>
  <c r="K19" i="11"/>
  <c r="L19" i="11"/>
  <c r="M19" i="11"/>
  <c r="H21" i="11"/>
  <c r="I21" i="11"/>
  <c r="J21" i="11"/>
  <c r="K21" i="11"/>
  <c r="L21" i="11"/>
  <c r="M21" i="11"/>
  <c r="H22" i="11"/>
  <c r="I22" i="11"/>
  <c r="J22" i="11"/>
  <c r="K22" i="11"/>
  <c r="L22" i="11"/>
  <c r="M22" i="11"/>
  <c r="H24" i="11"/>
  <c r="I24" i="11"/>
  <c r="J24" i="11"/>
  <c r="K24" i="11"/>
  <c r="L24" i="11"/>
  <c r="M24" i="11"/>
  <c r="H25" i="11"/>
  <c r="I25" i="11"/>
  <c r="J25" i="11"/>
  <c r="K25" i="11"/>
  <c r="L25" i="11"/>
  <c r="M25" i="11"/>
  <c r="H26" i="11"/>
  <c r="I26" i="11"/>
  <c r="J26" i="11"/>
  <c r="K26" i="11"/>
  <c r="L26" i="11"/>
  <c r="M26" i="11"/>
  <c r="H28" i="11"/>
  <c r="I28" i="11"/>
  <c r="J28" i="11"/>
  <c r="K28" i="11"/>
  <c r="L28" i="11"/>
  <c r="M28" i="11"/>
  <c r="H29" i="11"/>
  <c r="I29" i="11"/>
  <c r="J29" i="11"/>
  <c r="K29" i="11"/>
  <c r="L29" i="11"/>
  <c r="M29" i="11"/>
  <c r="H30" i="11"/>
  <c r="I30" i="11"/>
  <c r="J30" i="11"/>
  <c r="K30" i="11"/>
  <c r="L30" i="11"/>
  <c r="M30" i="11"/>
  <c r="H32" i="11"/>
  <c r="I32" i="11"/>
  <c r="J32" i="11"/>
  <c r="K32" i="11"/>
  <c r="L32" i="11"/>
  <c r="M32" i="11"/>
  <c r="H33" i="11"/>
  <c r="I33" i="11"/>
  <c r="J33" i="11"/>
  <c r="K33" i="11"/>
  <c r="L33" i="11"/>
  <c r="M33" i="11"/>
  <c r="H34" i="11"/>
  <c r="I34" i="11"/>
  <c r="J34" i="11"/>
  <c r="K34" i="11"/>
  <c r="L34" i="11"/>
  <c r="M34" i="11"/>
  <c r="H35" i="11"/>
  <c r="I35" i="11"/>
  <c r="J35" i="11"/>
  <c r="K35" i="11"/>
  <c r="L35" i="11"/>
  <c r="M35" i="11"/>
  <c r="H36" i="11"/>
  <c r="I36" i="11"/>
  <c r="J36" i="11"/>
  <c r="K36" i="11"/>
  <c r="L36" i="11"/>
  <c r="M36" i="11"/>
  <c r="H37" i="11"/>
  <c r="I37" i="11"/>
  <c r="J37" i="11"/>
  <c r="K37" i="11"/>
  <c r="L37" i="11"/>
  <c r="M37" i="11"/>
  <c r="H38" i="11"/>
  <c r="I38" i="11"/>
  <c r="J38" i="11"/>
  <c r="K38" i="11"/>
  <c r="L38" i="11"/>
  <c r="M38" i="11"/>
  <c r="H39" i="11"/>
  <c r="I39" i="11"/>
  <c r="J39" i="11"/>
  <c r="K39" i="11"/>
  <c r="L39" i="11"/>
  <c r="M39" i="11"/>
  <c r="H40" i="11"/>
  <c r="I40" i="11"/>
  <c r="J40" i="11"/>
  <c r="K40" i="11"/>
  <c r="L40" i="11"/>
  <c r="M40" i="11"/>
  <c r="H45" i="11"/>
  <c r="I45" i="11"/>
  <c r="J45" i="11"/>
  <c r="K45" i="11"/>
  <c r="L45" i="11"/>
  <c r="M45" i="11"/>
  <c r="H46" i="11"/>
  <c r="I46" i="11"/>
  <c r="J46" i="11"/>
  <c r="K46" i="11"/>
  <c r="L46" i="11"/>
  <c r="M46" i="11"/>
  <c r="H47" i="11"/>
  <c r="I47" i="11"/>
  <c r="J47" i="11"/>
  <c r="K47" i="11"/>
  <c r="L47" i="11"/>
  <c r="M47" i="11"/>
  <c r="H48" i="11"/>
  <c r="I48" i="11"/>
  <c r="J48" i="11"/>
  <c r="K48" i="11"/>
  <c r="L48" i="11"/>
  <c r="M48" i="11"/>
  <c r="H49" i="11"/>
  <c r="I49" i="11"/>
  <c r="J49" i="11"/>
  <c r="K49" i="11"/>
  <c r="L49" i="11"/>
  <c r="M49" i="11"/>
  <c r="H51" i="11"/>
  <c r="I51" i="11"/>
  <c r="J51" i="11"/>
  <c r="K51" i="11"/>
  <c r="L51" i="11"/>
  <c r="M51" i="11"/>
  <c r="H52" i="11"/>
  <c r="I52" i="11"/>
  <c r="J52" i="11"/>
  <c r="K52" i="11"/>
  <c r="L52" i="11"/>
  <c r="M52" i="11"/>
  <c r="H54" i="11"/>
  <c r="I54" i="11"/>
  <c r="J54" i="11"/>
  <c r="K54" i="11"/>
  <c r="L54" i="11"/>
  <c r="M54" i="11"/>
  <c r="H55" i="11"/>
  <c r="I55" i="11"/>
  <c r="J55" i="11"/>
  <c r="K55" i="11"/>
  <c r="L55" i="11"/>
  <c r="M55" i="11"/>
  <c r="H56" i="11"/>
  <c r="I56" i="11"/>
  <c r="J56" i="11"/>
  <c r="K56" i="11"/>
  <c r="L56" i="11"/>
  <c r="M56" i="11"/>
  <c r="H58" i="11"/>
  <c r="I58" i="11"/>
  <c r="J58" i="11"/>
  <c r="K58" i="11"/>
  <c r="L58" i="11"/>
  <c r="M58" i="11"/>
  <c r="H59" i="11"/>
  <c r="I59" i="11"/>
  <c r="J59" i="11"/>
  <c r="K59" i="11"/>
  <c r="L59" i="11"/>
  <c r="M59" i="11"/>
  <c r="H60" i="11"/>
  <c r="I60" i="11"/>
  <c r="J60" i="11"/>
  <c r="K60" i="11"/>
  <c r="L60" i="11"/>
  <c r="M60" i="11"/>
  <c r="H62" i="11"/>
  <c r="I62" i="11"/>
  <c r="J62" i="11"/>
  <c r="K62" i="11"/>
  <c r="L62" i="11"/>
  <c r="M62" i="11"/>
  <c r="H63" i="11"/>
  <c r="I63" i="11"/>
  <c r="J63" i="11"/>
  <c r="K63" i="11"/>
  <c r="L63" i="11"/>
  <c r="M63" i="11"/>
  <c r="H64" i="11"/>
  <c r="I64" i="11"/>
  <c r="J64" i="11"/>
  <c r="K64" i="11"/>
  <c r="L64" i="11"/>
  <c r="M64" i="11"/>
  <c r="H65" i="11"/>
  <c r="I65" i="11"/>
  <c r="J65" i="11"/>
  <c r="K65" i="11"/>
  <c r="L65" i="11"/>
  <c r="M65" i="11"/>
  <c r="H66" i="11"/>
  <c r="I66" i="11"/>
  <c r="J66" i="11"/>
  <c r="K66" i="11"/>
  <c r="L66" i="11"/>
  <c r="M66" i="11"/>
  <c r="H67" i="11"/>
  <c r="I67" i="11"/>
  <c r="J67" i="11"/>
  <c r="K67" i="11"/>
  <c r="L67" i="11"/>
  <c r="M67" i="11"/>
  <c r="H68" i="11"/>
  <c r="I68" i="11"/>
  <c r="J68" i="11"/>
  <c r="K68" i="11"/>
  <c r="L68" i="11"/>
  <c r="M68" i="11"/>
  <c r="H69" i="11"/>
  <c r="I69" i="11"/>
  <c r="J69" i="11"/>
  <c r="K69" i="11"/>
  <c r="L69" i="11"/>
  <c r="M69" i="11"/>
  <c r="H70" i="11"/>
  <c r="I70" i="11"/>
  <c r="J70" i="11"/>
  <c r="K70" i="11"/>
  <c r="L70" i="11"/>
  <c r="M70" i="11"/>
  <c r="H79" i="11"/>
  <c r="I79" i="11"/>
  <c r="J79" i="11"/>
  <c r="K79" i="11"/>
  <c r="L79" i="11"/>
  <c r="M79" i="11"/>
  <c r="H80" i="11"/>
  <c r="I80" i="11"/>
  <c r="J80" i="11"/>
  <c r="K80" i="11"/>
  <c r="L80" i="11"/>
  <c r="M80" i="11"/>
  <c r="H81" i="11"/>
  <c r="I81" i="11"/>
  <c r="J81" i="11"/>
  <c r="K81" i="11"/>
  <c r="L81" i="11"/>
  <c r="M81" i="11"/>
  <c r="H82" i="11"/>
  <c r="I82" i="11"/>
  <c r="J82" i="11"/>
  <c r="K82" i="11"/>
  <c r="L82" i="11"/>
  <c r="M82" i="11"/>
  <c r="H86" i="11"/>
  <c r="I86" i="11"/>
  <c r="J86" i="11"/>
  <c r="K86" i="11"/>
  <c r="L86" i="11"/>
  <c r="M86" i="11"/>
  <c r="H87" i="11"/>
  <c r="I87" i="11"/>
  <c r="J87" i="11"/>
  <c r="K87" i="11"/>
  <c r="L87" i="11"/>
  <c r="M87" i="11"/>
  <c r="H88" i="11"/>
  <c r="I88" i="11"/>
  <c r="J88" i="11"/>
  <c r="K88" i="11"/>
  <c r="L88" i="11"/>
  <c r="M88" i="11"/>
  <c r="H89" i="11"/>
  <c r="I89" i="11"/>
  <c r="J89" i="11"/>
  <c r="K89" i="11"/>
  <c r="L89" i="11"/>
  <c r="M89" i="11"/>
  <c r="H98" i="11"/>
  <c r="I98" i="11"/>
  <c r="J98" i="11"/>
  <c r="K98" i="11"/>
  <c r="L98" i="11"/>
  <c r="M98" i="11"/>
  <c r="H99" i="11"/>
  <c r="I99" i="11"/>
  <c r="J99" i="11"/>
  <c r="K99" i="11"/>
  <c r="L99" i="11"/>
  <c r="M99" i="11"/>
  <c r="H101" i="11"/>
  <c r="I101" i="11"/>
  <c r="J101" i="11"/>
  <c r="K101" i="11"/>
  <c r="L101" i="11"/>
  <c r="M101" i="11"/>
  <c r="H102" i="11"/>
  <c r="I102" i="11"/>
  <c r="J102" i="11"/>
  <c r="K102" i="11"/>
  <c r="L102" i="11"/>
  <c r="M102" i="11"/>
  <c r="H103" i="11"/>
  <c r="I103" i="11"/>
  <c r="J103" i="11"/>
  <c r="K103" i="11"/>
  <c r="L103" i="11"/>
  <c r="M103" i="11"/>
  <c r="H105" i="11"/>
  <c r="I105" i="11"/>
  <c r="J105" i="11"/>
  <c r="K105" i="11"/>
  <c r="L105" i="11"/>
  <c r="M105" i="11"/>
  <c r="H106" i="11"/>
  <c r="I106" i="11"/>
  <c r="J106" i="11"/>
  <c r="K106" i="11"/>
  <c r="L106" i="11"/>
  <c r="M106" i="11"/>
  <c r="H107" i="11"/>
  <c r="I107" i="11"/>
  <c r="J107" i="11"/>
  <c r="K107" i="11"/>
  <c r="L107" i="11"/>
  <c r="M107" i="11"/>
  <c r="H108" i="11"/>
  <c r="I108" i="11"/>
  <c r="J108" i="11"/>
  <c r="K108" i="11"/>
  <c r="L108" i="11"/>
  <c r="M108" i="11"/>
  <c r="H109" i="11"/>
  <c r="I109" i="11"/>
  <c r="J109" i="11"/>
  <c r="K109" i="11"/>
  <c r="L109" i="11"/>
  <c r="M109" i="11"/>
  <c r="H111" i="11"/>
  <c r="I111" i="11"/>
  <c r="J111" i="11"/>
  <c r="K111" i="11"/>
  <c r="L111" i="11"/>
  <c r="M111" i="11"/>
  <c r="H112" i="11"/>
  <c r="I112" i="11"/>
  <c r="J112" i="11"/>
  <c r="K112" i="11"/>
  <c r="L112" i="11"/>
  <c r="M112" i="11"/>
  <c r="H113" i="11"/>
  <c r="I113" i="11"/>
  <c r="J113" i="11"/>
  <c r="K113" i="11"/>
  <c r="L113" i="11"/>
  <c r="M113" i="11"/>
  <c r="H114" i="11"/>
  <c r="I114" i="11"/>
  <c r="J114" i="11"/>
  <c r="K114" i="11"/>
  <c r="L114" i="11"/>
  <c r="M114" i="11"/>
  <c r="H118" i="11"/>
  <c r="I118" i="11"/>
  <c r="H119" i="11"/>
  <c r="I119" i="11"/>
  <c r="H121" i="11"/>
  <c r="I121" i="11"/>
  <c r="H122" i="11"/>
  <c r="I122" i="11"/>
  <c r="J122" i="11"/>
  <c r="K122" i="11"/>
  <c r="L122" i="11"/>
  <c r="M122" i="11"/>
  <c r="H123" i="11"/>
  <c r="I123" i="11"/>
  <c r="H125" i="11"/>
  <c r="I125" i="11"/>
  <c r="H126" i="11"/>
  <c r="I126" i="11"/>
  <c r="H127" i="11"/>
  <c r="I127" i="11"/>
  <c r="J127" i="11"/>
  <c r="K127" i="11"/>
  <c r="L127" i="11"/>
  <c r="M127" i="11"/>
  <c r="H128" i="11"/>
  <c r="I128" i="11"/>
  <c r="J128" i="11"/>
  <c r="K128" i="11"/>
  <c r="L128" i="11"/>
  <c r="M128" i="11"/>
  <c r="H129" i="11"/>
  <c r="I129" i="11"/>
  <c r="J129" i="11"/>
  <c r="K129" i="11"/>
  <c r="L129" i="11"/>
  <c r="M129" i="11"/>
  <c r="H131" i="11"/>
  <c r="I131" i="11"/>
  <c r="H132" i="11"/>
  <c r="I132" i="11"/>
  <c r="H133" i="11"/>
  <c r="I133" i="11"/>
  <c r="H134" i="11"/>
  <c r="I134" i="11"/>
  <c r="H143" i="11"/>
  <c r="I143" i="11"/>
  <c r="J143" i="11"/>
  <c r="K143" i="11"/>
  <c r="L143" i="11"/>
  <c r="M143" i="11"/>
  <c r="H144" i="11"/>
  <c r="I144" i="11"/>
  <c r="J144" i="11"/>
  <c r="K144" i="11"/>
  <c r="L144" i="11"/>
  <c r="M144" i="11"/>
  <c r="H148" i="11"/>
  <c r="I148" i="11"/>
  <c r="J148" i="11"/>
  <c r="K148" i="11"/>
  <c r="L148" i="11"/>
  <c r="M148" i="11"/>
  <c r="H149" i="11"/>
  <c r="I149" i="11"/>
  <c r="J149" i="11"/>
  <c r="K149" i="11"/>
  <c r="L149" i="11"/>
  <c r="M149" i="11"/>
  <c r="H156" i="11"/>
  <c r="I156" i="11"/>
  <c r="J156" i="11"/>
  <c r="K156" i="11"/>
  <c r="L156" i="11"/>
  <c r="M156" i="11"/>
  <c r="H157" i="11"/>
  <c r="I157" i="11"/>
  <c r="J157" i="11"/>
  <c r="K157" i="11"/>
  <c r="L157" i="11"/>
  <c r="M157" i="11"/>
  <c r="H158" i="11"/>
  <c r="I158" i="11"/>
  <c r="J158" i="11"/>
  <c r="K158" i="11"/>
  <c r="L158" i="11"/>
  <c r="M158" i="11"/>
  <c r="H159" i="11"/>
  <c r="I159" i="11"/>
  <c r="J159" i="11"/>
  <c r="K159" i="11"/>
  <c r="L159" i="11"/>
  <c r="M159" i="11"/>
  <c r="T5" i="5" l="1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M40" i="5" s="1"/>
  <c r="BL5" i="5"/>
  <c r="BM5" i="5"/>
  <c r="BK40" i="5" s="1"/>
  <c r="BN5" i="5"/>
  <c r="BO5" i="5"/>
  <c r="BP5" i="5"/>
  <c r="BQ5" i="5"/>
  <c r="BR5" i="5"/>
  <c r="BN40" i="5" s="1"/>
  <c r="BS5" i="5"/>
  <c r="BT5" i="5"/>
  <c r="BL40" i="5" s="1"/>
  <c r="BU5" i="5"/>
  <c r="BV5" i="5"/>
  <c r="BW5" i="5"/>
  <c r="BX5" i="5"/>
  <c r="BO40" i="5" s="1"/>
  <c r="BY5" i="5"/>
  <c r="BZ5" i="5"/>
  <c r="CA5" i="5"/>
  <c r="CB5" i="5"/>
  <c r="CC5" i="5"/>
  <c r="CD5" i="5"/>
  <c r="CE5" i="5"/>
  <c r="BP40" i="5" s="1"/>
  <c r="CF5" i="5"/>
  <c r="CG5" i="5"/>
  <c r="CH5" i="5"/>
  <c r="CI5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M41" i="5" s="1"/>
  <c r="BL6" i="5"/>
  <c r="BM6" i="5"/>
  <c r="BK41" i="5" s="1"/>
  <c r="BN6" i="5"/>
  <c r="BO6" i="5"/>
  <c r="BP6" i="5"/>
  <c r="BQ6" i="5"/>
  <c r="BR6" i="5"/>
  <c r="BN41" i="5" s="1"/>
  <c r="BS6" i="5"/>
  <c r="BT6" i="5"/>
  <c r="BL41" i="5" s="1"/>
  <c r="BU6" i="5"/>
  <c r="BV6" i="5"/>
  <c r="BW6" i="5"/>
  <c r="BX6" i="5"/>
  <c r="BO41" i="5" s="1"/>
  <c r="BY6" i="5"/>
  <c r="BZ6" i="5"/>
  <c r="CA6" i="5"/>
  <c r="CB6" i="5"/>
  <c r="CC6" i="5"/>
  <c r="CD6" i="5"/>
  <c r="CE6" i="5"/>
  <c r="BP41" i="5" s="1"/>
  <c r="CF6" i="5"/>
  <c r="CG6" i="5"/>
  <c r="CH6" i="5"/>
  <c r="CI6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M42" i="5" s="1"/>
  <c r="BL7" i="5"/>
  <c r="BM7" i="5"/>
  <c r="BK42" i="5" s="1"/>
  <c r="BN7" i="5"/>
  <c r="BO7" i="5"/>
  <c r="BP7" i="5"/>
  <c r="BQ7" i="5"/>
  <c r="BR7" i="5"/>
  <c r="BN42" i="5" s="1"/>
  <c r="BS7" i="5"/>
  <c r="BT7" i="5"/>
  <c r="BL42" i="5" s="1"/>
  <c r="BU7" i="5"/>
  <c r="BV7" i="5"/>
  <c r="BW7" i="5"/>
  <c r="BX7" i="5"/>
  <c r="BO42" i="5" s="1"/>
  <c r="BY7" i="5"/>
  <c r="BZ7" i="5"/>
  <c r="CA7" i="5"/>
  <c r="CB7" i="5"/>
  <c r="CC7" i="5"/>
  <c r="CD7" i="5"/>
  <c r="CE7" i="5"/>
  <c r="BP42" i="5" s="1"/>
  <c r="CF7" i="5"/>
  <c r="CG7" i="5"/>
  <c r="CH7" i="5"/>
  <c r="CI7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M43" i="5" s="1"/>
  <c r="BL8" i="5"/>
  <c r="BM8" i="5"/>
  <c r="BK43" i="5" s="1"/>
  <c r="BN8" i="5"/>
  <c r="BO8" i="5"/>
  <c r="BP8" i="5"/>
  <c r="BQ8" i="5"/>
  <c r="BR8" i="5"/>
  <c r="BN43" i="5" s="1"/>
  <c r="BS8" i="5"/>
  <c r="BT8" i="5"/>
  <c r="BL43" i="5" s="1"/>
  <c r="BU8" i="5"/>
  <c r="BV8" i="5"/>
  <c r="BW8" i="5"/>
  <c r="BX8" i="5"/>
  <c r="BO43" i="5" s="1"/>
  <c r="BY8" i="5"/>
  <c r="BZ8" i="5"/>
  <c r="CA8" i="5"/>
  <c r="CB8" i="5"/>
  <c r="CC8" i="5"/>
  <c r="CD8" i="5"/>
  <c r="CE8" i="5"/>
  <c r="BP43" i="5" s="1"/>
  <c r="CF8" i="5"/>
  <c r="CG8" i="5"/>
  <c r="CH8" i="5"/>
  <c r="CI8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M44" i="5" s="1"/>
  <c r="BL9" i="5"/>
  <c r="BM9" i="5"/>
  <c r="BK44" i="5" s="1"/>
  <c r="BN9" i="5"/>
  <c r="BO9" i="5"/>
  <c r="BP9" i="5"/>
  <c r="BQ9" i="5"/>
  <c r="BR9" i="5"/>
  <c r="BN44" i="5" s="1"/>
  <c r="BS9" i="5"/>
  <c r="BT9" i="5"/>
  <c r="BL44" i="5" s="1"/>
  <c r="BU9" i="5"/>
  <c r="BV9" i="5"/>
  <c r="BW9" i="5"/>
  <c r="BX9" i="5"/>
  <c r="BO44" i="5" s="1"/>
  <c r="BY9" i="5"/>
  <c r="BZ9" i="5"/>
  <c r="CA9" i="5"/>
  <c r="CB9" i="5"/>
  <c r="CC9" i="5"/>
  <c r="CD9" i="5"/>
  <c r="CE9" i="5"/>
  <c r="BP44" i="5" s="1"/>
  <c r="CF9" i="5"/>
  <c r="CG9" i="5"/>
  <c r="CH9" i="5"/>
  <c r="CI9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M45" i="5" s="1"/>
  <c r="BL10" i="5"/>
  <c r="BM10" i="5"/>
  <c r="BK45" i="5" s="1"/>
  <c r="BN10" i="5"/>
  <c r="BO10" i="5"/>
  <c r="BP10" i="5"/>
  <c r="BQ10" i="5"/>
  <c r="BR10" i="5"/>
  <c r="BN45" i="5" s="1"/>
  <c r="BS10" i="5"/>
  <c r="BT10" i="5"/>
  <c r="BL45" i="5" s="1"/>
  <c r="BU10" i="5"/>
  <c r="BV10" i="5"/>
  <c r="BW10" i="5"/>
  <c r="BX10" i="5"/>
  <c r="BO45" i="5" s="1"/>
  <c r="BY10" i="5"/>
  <c r="BZ10" i="5"/>
  <c r="CA10" i="5"/>
  <c r="CB10" i="5"/>
  <c r="CC10" i="5"/>
  <c r="CD10" i="5"/>
  <c r="CE10" i="5"/>
  <c r="BP45" i="5" s="1"/>
  <c r="CF10" i="5"/>
  <c r="CG10" i="5"/>
  <c r="CH10" i="5"/>
  <c r="CI10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M46" i="5" s="1"/>
  <c r="BL11" i="5"/>
  <c r="BM11" i="5"/>
  <c r="BK46" i="5" s="1"/>
  <c r="BN11" i="5"/>
  <c r="BO11" i="5"/>
  <c r="BP11" i="5"/>
  <c r="BQ11" i="5"/>
  <c r="BR11" i="5"/>
  <c r="BN46" i="5" s="1"/>
  <c r="BS11" i="5"/>
  <c r="BT11" i="5"/>
  <c r="BL46" i="5" s="1"/>
  <c r="BU11" i="5"/>
  <c r="BV11" i="5"/>
  <c r="BW11" i="5"/>
  <c r="BX11" i="5"/>
  <c r="BO46" i="5" s="1"/>
  <c r="BY11" i="5"/>
  <c r="BZ11" i="5"/>
  <c r="CA11" i="5"/>
  <c r="CB11" i="5"/>
  <c r="CC11" i="5"/>
  <c r="CD11" i="5"/>
  <c r="CE11" i="5"/>
  <c r="BP46" i="5" s="1"/>
  <c r="CF11" i="5"/>
  <c r="CG11" i="5"/>
  <c r="CH11" i="5"/>
  <c r="CI11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M47" i="5" s="1"/>
  <c r="BL12" i="5"/>
  <c r="BM12" i="5"/>
  <c r="BK47" i="5" s="1"/>
  <c r="BN12" i="5"/>
  <c r="BO12" i="5"/>
  <c r="BP12" i="5"/>
  <c r="BQ12" i="5"/>
  <c r="BR12" i="5"/>
  <c r="BN47" i="5" s="1"/>
  <c r="BS12" i="5"/>
  <c r="BT12" i="5"/>
  <c r="BL47" i="5" s="1"/>
  <c r="BU12" i="5"/>
  <c r="BV12" i="5"/>
  <c r="BW12" i="5"/>
  <c r="BX12" i="5"/>
  <c r="BO47" i="5" s="1"/>
  <c r="BY12" i="5"/>
  <c r="BZ12" i="5"/>
  <c r="CA12" i="5"/>
  <c r="CB12" i="5"/>
  <c r="CC12" i="5"/>
  <c r="CD12" i="5"/>
  <c r="CE12" i="5"/>
  <c r="BP47" i="5" s="1"/>
  <c r="CF12" i="5"/>
  <c r="CG12" i="5"/>
  <c r="CH12" i="5"/>
  <c r="CI12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M48" i="5" s="1"/>
  <c r="BL13" i="5"/>
  <c r="BM13" i="5"/>
  <c r="BK48" i="5" s="1"/>
  <c r="BN13" i="5"/>
  <c r="BO13" i="5"/>
  <c r="BP13" i="5"/>
  <c r="BQ13" i="5"/>
  <c r="BR13" i="5"/>
  <c r="BN48" i="5" s="1"/>
  <c r="BS13" i="5"/>
  <c r="BT13" i="5"/>
  <c r="BL48" i="5" s="1"/>
  <c r="BU13" i="5"/>
  <c r="BV13" i="5"/>
  <c r="BW13" i="5"/>
  <c r="BX13" i="5"/>
  <c r="BO48" i="5" s="1"/>
  <c r="BY13" i="5"/>
  <c r="BZ13" i="5"/>
  <c r="CA13" i="5"/>
  <c r="CB13" i="5"/>
  <c r="CC13" i="5"/>
  <c r="CD13" i="5"/>
  <c r="CE13" i="5"/>
  <c r="BP48" i="5" s="1"/>
  <c r="CF13" i="5"/>
  <c r="CG13" i="5"/>
  <c r="CH13" i="5"/>
  <c r="CI13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M49" i="5" s="1"/>
  <c r="BL14" i="5"/>
  <c r="BM14" i="5"/>
  <c r="BK49" i="5" s="1"/>
  <c r="BN14" i="5"/>
  <c r="BO14" i="5"/>
  <c r="BP14" i="5"/>
  <c r="BQ14" i="5"/>
  <c r="BR14" i="5"/>
  <c r="BN49" i="5" s="1"/>
  <c r="BS14" i="5"/>
  <c r="BT14" i="5"/>
  <c r="BL49" i="5" s="1"/>
  <c r="BU14" i="5"/>
  <c r="BV14" i="5"/>
  <c r="BW14" i="5"/>
  <c r="BX14" i="5"/>
  <c r="BO49" i="5" s="1"/>
  <c r="BY14" i="5"/>
  <c r="BZ14" i="5"/>
  <c r="CA14" i="5"/>
  <c r="CB14" i="5"/>
  <c r="CC14" i="5"/>
  <c r="CD14" i="5"/>
  <c r="CE14" i="5"/>
  <c r="BP49" i="5" s="1"/>
  <c r="CF14" i="5"/>
  <c r="CG14" i="5"/>
  <c r="CH14" i="5"/>
  <c r="CI14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M50" i="5" s="1"/>
  <c r="BL15" i="5"/>
  <c r="BM15" i="5"/>
  <c r="BK50" i="5" s="1"/>
  <c r="BN15" i="5"/>
  <c r="BO15" i="5"/>
  <c r="BP15" i="5"/>
  <c r="BQ15" i="5"/>
  <c r="BR15" i="5"/>
  <c r="BN50" i="5" s="1"/>
  <c r="BS15" i="5"/>
  <c r="BT15" i="5"/>
  <c r="BL50" i="5" s="1"/>
  <c r="BU15" i="5"/>
  <c r="BV15" i="5"/>
  <c r="BW15" i="5"/>
  <c r="BX15" i="5"/>
  <c r="BO50" i="5" s="1"/>
  <c r="BY15" i="5"/>
  <c r="BZ15" i="5"/>
  <c r="CA15" i="5"/>
  <c r="CB15" i="5"/>
  <c r="CC15" i="5"/>
  <c r="CD15" i="5"/>
  <c r="CE15" i="5"/>
  <c r="BP50" i="5" s="1"/>
  <c r="CF15" i="5"/>
  <c r="CG15" i="5"/>
  <c r="CH15" i="5"/>
  <c r="CI15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M51" i="5" s="1"/>
  <c r="BL16" i="5"/>
  <c r="BM16" i="5"/>
  <c r="BK51" i="5" s="1"/>
  <c r="BN16" i="5"/>
  <c r="BO16" i="5"/>
  <c r="BP16" i="5"/>
  <c r="BQ16" i="5"/>
  <c r="BR16" i="5"/>
  <c r="BN51" i="5" s="1"/>
  <c r="BS16" i="5"/>
  <c r="BT16" i="5"/>
  <c r="BL51" i="5" s="1"/>
  <c r="BU16" i="5"/>
  <c r="BV16" i="5"/>
  <c r="BW16" i="5"/>
  <c r="BX16" i="5"/>
  <c r="BO51" i="5" s="1"/>
  <c r="BY16" i="5"/>
  <c r="BZ16" i="5"/>
  <c r="CA16" i="5"/>
  <c r="CB16" i="5"/>
  <c r="CC16" i="5"/>
  <c r="CD16" i="5"/>
  <c r="CE16" i="5"/>
  <c r="BP51" i="5" s="1"/>
  <c r="CF16" i="5"/>
  <c r="CG16" i="5"/>
  <c r="CH16" i="5"/>
  <c r="CI16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M52" i="5" s="1"/>
  <c r="BL17" i="5"/>
  <c r="BM17" i="5"/>
  <c r="BK52" i="5" s="1"/>
  <c r="BN17" i="5"/>
  <c r="BO17" i="5"/>
  <c r="BP17" i="5"/>
  <c r="BQ17" i="5"/>
  <c r="BR17" i="5"/>
  <c r="BN52" i="5" s="1"/>
  <c r="BS17" i="5"/>
  <c r="BT17" i="5"/>
  <c r="BL52" i="5" s="1"/>
  <c r="BU17" i="5"/>
  <c r="BV17" i="5"/>
  <c r="BW17" i="5"/>
  <c r="BX17" i="5"/>
  <c r="BO52" i="5" s="1"/>
  <c r="BY17" i="5"/>
  <c r="BZ17" i="5"/>
  <c r="CA17" i="5"/>
  <c r="CB17" i="5"/>
  <c r="CC17" i="5"/>
  <c r="CD17" i="5"/>
  <c r="CE17" i="5"/>
  <c r="BP52" i="5" s="1"/>
  <c r="CF17" i="5"/>
  <c r="CG17" i="5"/>
  <c r="CH17" i="5"/>
  <c r="CI17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M53" i="5" s="1"/>
  <c r="BL18" i="5"/>
  <c r="BM18" i="5"/>
  <c r="BK53" i="5" s="1"/>
  <c r="BN18" i="5"/>
  <c r="BO18" i="5"/>
  <c r="BP18" i="5"/>
  <c r="BQ18" i="5"/>
  <c r="BR18" i="5"/>
  <c r="BN53" i="5" s="1"/>
  <c r="BS18" i="5"/>
  <c r="BT18" i="5"/>
  <c r="BL53" i="5" s="1"/>
  <c r="BU18" i="5"/>
  <c r="BV18" i="5"/>
  <c r="BW18" i="5"/>
  <c r="BX18" i="5"/>
  <c r="BO53" i="5" s="1"/>
  <c r="BY18" i="5"/>
  <c r="BZ18" i="5"/>
  <c r="CA18" i="5"/>
  <c r="CB18" i="5"/>
  <c r="CC18" i="5"/>
  <c r="CD18" i="5"/>
  <c r="CE18" i="5"/>
  <c r="BP53" i="5" s="1"/>
  <c r="CF18" i="5"/>
  <c r="CG18" i="5"/>
  <c r="CH18" i="5"/>
  <c r="CI18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M54" i="5" s="1"/>
  <c r="BL19" i="5"/>
  <c r="BM19" i="5"/>
  <c r="BK54" i="5" s="1"/>
  <c r="BN19" i="5"/>
  <c r="BO19" i="5"/>
  <c r="BP19" i="5"/>
  <c r="BQ19" i="5"/>
  <c r="BR19" i="5"/>
  <c r="BN54" i="5" s="1"/>
  <c r="BS19" i="5"/>
  <c r="BT19" i="5"/>
  <c r="BL54" i="5" s="1"/>
  <c r="BU19" i="5"/>
  <c r="BV19" i="5"/>
  <c r="BW19" i="5"/>
  <c r="BX19" i="5"/>
  <c r="BO54" i="5" s="1"/>
  <c r="BY19" i="5"/>
  <c r="BZ19" i="5"/>
  <c r="CA19" i="5"/>
  <c r="CB19" i="5"/>
  <c r="CC19" i="5"/>
  <c r="CD19" i="5"/>
  <c r="CE19" i="5"/>
  <c r="BP54" i="5" s="1"/>
  <c r="CF19" i="5"/>
  <c r="CG19" i="5"/>
  <c r="CH19" i="5"/>
  <c r="CI19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M55" i="5" s="1"/>
  <c r="BL20" i="5"/>
  <c r="BM20" i="5"/>
  <c r="BK55" i="5" s="1"/>
  <c r="BN20" i="5"/>
  <c r="BO20" i="5"/>
  <c r="BP20" i="5"/>
  <c r="BQ20" i="5"/>
  <c r="BR20" i="5"/>
  <c r="BN55" i="5" s="1"/>
  <c r="BS20" i="5"/>
  <c r="BT20" i="5"/>
  <c r="BL55" i="5" s="1"/>
  <c r="BU20" i="5"/>
  <c r="BV20" i="5"/>
  <c r="BW20" i="5"/>
  <c r="BX20" i="5"/>
  <c r="BO55" i="5" s="1"/>
  <c r="BY20" i="5"/>
  <c r="BZ20" i="5"/>
  <c r="CA20" i="5"/>
  <c r="CB20" i="5"/>
  <c r="CC20" i="5"/>
  <c r="CD20" i="5"/>
  <c r="CE20" i="5"/>
  <c r="BP55" i="5" s="1"/>
  <c r="CF20" i="5"/>
  <c r="CG20" i="5"/>
  <c r="CH20" i="5"/>
  <c r="CI20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M56" i="5" s="1"/>
  <c r="BL21" i="5"/>
  <c r="BM21" i="5"/>
  <c r="BK56" i="5" s="1"/>
  <c r="BN21" i="5"/>
  <c r="BO21" i="5"/>
  <c r="BP21" i="5"/>
  <c r="BQ21" i="5"/>
  <c r="BR21" i="5"/>
  <c r="BN56" i="5" s="1"/>
  <c r="BS21" i="5"/>
  <c r="BT21" i="5"/>
  <c r="BL56" i="5" s="1"/>
  <c r="BU21" i="5"/>
  <c r="BV21" i="5"/>
  <c r="BW21" i="5"/>
  <c r="BX21" i="5"/>
  <c r="BO56" i="5" s="1"/>
  <c r="BY21" i="5"/>
  <c r="BZ21" i="5"/>
  <c r="CA21" i="5"/>
  <c r="CB21" i="5"/>
  <c r="CC21" i="5"/>
  <c r="CD21" i="5"/>
  <c r="CE21" i="5"/>
  <c r="BP56" i="5" s="1"/>
  <c r="CF21" i="5"/>
  <c r="CG21" i="5"/>
  <c r="CH21" i="5"/>
  <c r="CI21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M57" i="5" s="1"/>
  <c r="BL22" i="5"/>
  <c r="BM22" i="5"/>
  <c r="BK57" i="5" s="1"/>
  <c r="BN22" i="5"/>
  <c r="BO22" i="5"/>
  <c r="BP22" i="5"/>
  <c r="BQ22" i="5"/>
  <c r="BR22" i="5"/>
  <c r="BN57" i="5" s="1"/>
  <c r="BS22" i="5"/>
  <c r="BT22" i="5"/>
  <c r="BL57" i="5" s="1"/>
  <c r="BU22" i="5"/>
  <c r="BV22" i="5"/>
  <c r="BW22" i="5"/>
  <c r="BX22" i="5"/>
  <c r="BO57" i="5" s="1"/>
  <c r="BY22" i="5"/>
  <c r="BZ22" i="5"/>
  <c r="CA22" i="5"/>
  <c r="CB22" i="5"/>
  <c r="CC22" i="5"/>
  <c r="CD22" i="5"/>
  <c r="CE22" i="5"/>
  <c r="BP57" i="5" s="1"/>
  <c r="CF22" i="5"/>
  <c r="CG22" i="5"/>
  <c r="CH22" i="5"/>
  <c r="CI22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M58" i="5" s="1"/>
  <c r="BL23" i="5"/>
  <c r="BM23" i="5"/>
  <c r="BK58" i="5" s="1"/>
  <c r="BN23" i="5"/>
  <c r="BO23" i="5"/>
  <c r="BP23" i="5"/>
  <c r="BQ23" i="5"/>
  <c r="BR23" i="5"/>
  <c r="BN58" i="5" s="1"/>
  <c r="BS23" i="5"/>
  <c r="BT23" i="5"/>
  <c r="BL58" i="5" s="1"/>
  <c r="BU23" i="5"/>
  <c r="BV23" i="5"/>
  <c r="BW23" i="5"/>
  <c r="BX23" i="5"/>
  <c r="BO58" i="5" s="1"/>
  <c r="BY23" i="5"/>
  <c r="BZ23" i="5"/>
  <c r="CA23" i="5"/>
  <c r="CB23" i="5"/>
  <c r="CC23" i="5"/>
  <c r="CD23" i="5"/>
  <c r="CE23" i="5"/>
  <c r="BP58" i="5" s="1"/>
  <c r="CF23" i="5"/>
  <c r="CG23" i="5"/>
  <c r="CH23" i="5"/>
  <c r="CI23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M59" i="5" s="1"/>
  <c r="BL24" i="5"/>
  <c r="BM24" i="5"/>
  <c r="BK59" i="5" s="1"/>
  <c r="BN24" i="5"/>
  <c r="BO24" i="5"/>
  <c r="BP24" i="5"/>
  <c r="BQ24" i="5"/>
  <c r="BR24" i="5"/>
  <c r="BN59" i="5" s="1"/>
  <c r="BS24" i="5"/>
  <c r="BT24" i="5"/>
  <c r="BL59" i="5" s="1"/>
  <c r="BU24" i="5"/>
  <c r="BV24" i="5"/>
  <c r="BW24" i="5"/>
  <c r="BX24" i="5"/>
  <c r="BO59" i="5" s="1"/>
  <c r="BY24" i="5"/>
  <c r="BZ24" i="5"/>
  <c r="CA24" i="5"/>
  <c r="CB24" i="5"/>
  <c r="CC24" i="5"/>
  <c r="CD24" i="5"/>
  <c r="CE24" i="5"/>
  <c r="BP59" i="5" s="1"/>
  <c r="CF24" i="5"/>
  <c r="CG24" i="5"/>
  <c r="CH24" i="5"/>
  <c r="CI24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M60" i="5" s="1"/>
  <c r="BL25" i="5"/>
  <c r="BM25" i="5"/>
  <c r="BK60" i="5" s="1"/>
  <c r="BN25" i="5"/>
  <c r="BO25" i="5"/>
  <c r="BP25" i="5"/>
  <c r="BQ25" i="5"/>
  <c r="BR25" i="5"/>
  <c r="BN60" i="5" s="1"/>
  <c r="BS25" i="5"/>
  <c r="BT25" i="5"/>
  <c r="BL60" i="5" s="1"/>
  <c r="BU25" i="5"/>
  <c r="BV25" i="5"/>
  <c r="BW25" i="5"/>
  <c r="BX25" i="5"/>
  <c r="BO60" i="5" s="1"/>
  <c r="BY25" i="5"/>
  <c r="BZ25" i="5"/>
  <c r="CA25" i="5"/>
  <c r="CB25" i="5"/>
  <c r="CC25" i="5"/>
  <c r="CD25" i="5"/>
  <c r="CE25" i="5"/>
  <c r="BP60" i="5" s="1"/>
  <c r="CF25" i="5"/>
  <c r="CG25" i="5"/>
  <c r="CH25" i="5"/>
  <c r="CI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M61" i="5" s="1"/>
  <c r="BL26" i="5"/>
  <c r="BM26" i="5"/>
  <c r="BK61" i="5" s="1"/>
  <c r="BN26" i="5"/>
  <c r="BO26" i="5"/>
  <c r="BP26" i="5"/>
  <c r="BQ26" i="5"/>
  <c r="BR26" i="5"/>
  <c r="BN61" i="5" s="1"/>
  <c r="BS26" i="5"/>
  <c r="BT26" i="5"/>
  <c r="BL61" i="5" s="1"/>
  <c r="BU26" i="5"/>
  <c r="BV26" i="5"/>
  <c r="BW26" i="5"/>
  <c r="BX26" i="5"/>
  <c r="BO61" i="5" s="1"/>
  <c r="BY26" i="5"/>
  <c r="BZ26" i="5"/>
  <c r="CA26" i="5"/>
  <c r="CB26" i="5"/>
  <c r="CC26" i="5"/>
  <c r="CD26" i="5"/>
  <c r="CE26" i="5"/>
  <c r="BP61" i="5" s="1"/>
  <c r="CF26" i="5"/>
  <c r="CG26" i="5"/>
  <c r="CH26" i="5"/>
  <c r="CI26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M62" i="5" s="1"/>
  <c r="BL27" i="5"/>
  <c r="BM27" i="5"/>
  <c r="BK62" i="5" s="1"/>
  <c r="BN27" i="5"/>
  <c r="BO27" i="5"/>
  <c r="BP27" i="5"/>
  <c r="BQ27" i="5"/>
  <c r="BR27" i="5"/>
  <c r="BN62" i="5" s="1"/>
  <c r="BS27" i="5"/>
  <c r="BT27" i="5"/>
  <c r="BL62" i="5" s="1"/>
  <c r="BU27" i="5"/>
  <c r="BV27" i="5"/>
  <c r="BW27" i="5"/>
  <c r="BX27" i="5"/>
  <c r="BO62" i="5" s="1"/>
  <c r="BY27" i="5"/>
  <c r="BZ27" i="5"/>
  <c r="CA27" i="5"/>
  <c r="CB27" i="5"/>
  <c r="CC27" i="5"/>
  <c r="CD27" i="5"/>
  <c r="CE27" i="5"/>
  <c r="BP62" i="5" s="1"/>
  <c r="CF27" i="5"/>
  <c r="CG27" i="5"/>
  <c r="CH27" i="5"/>
  <c r="CI27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M63" i="5" s="1"/>
  <c r="BL28" i="5"/>
  <c r="BM28" i="5"/>
  <c r="BK63" i="5" s="1"/>
  <c r="BN28" i="5"/>
  <c r="BO28" i="5"/>
  <c r="BP28" i="5"/>
  <c r="BQ28" i="5"/>
  <c r="BR28" i="5"/>
  <c r="BN63" i="5" s="1"/>
  <c r="BS28" i="5"/>
  <c r="BT28" i="5"/>
  <c r="BL63" i="5" s="1"/>
  <c r="BU28" i="5"/>
  <c r="BV28" i="5"/>
  <c r="BW28" i="5"/>
  <c r="BX28" i="5"/>
  <c r="BO63" i="5" s="1"/>
  <c r="BY28" i="5"/>
  <c r="BZ28" i="5"/>
  <c r="CA28" i="5"/>
  <c r="CB28" i="5"/>
  <c r="CC28" i="5"/>
  <c r="CD28" i="5"/>
  <c r="CE28" i="5"/>
  <c r="BP63" i="5" s="1"/>
  <c r="CF28" i="5"/>
  <c r="CG28" i="5"/>
  <c r="CH28" i="5"/>
  <c r="CI28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5" i="5"/>
  <c r="U86" i="11" l="1"/>
  <c r="V86" i="11"/>
  <c r="W86" i="11"/>
  <c r="X86" i="11"/>
  <c r="Y86" i="11"/>
  <c r="U87" i="11"/>
  <c r="V87" i="11"/>
  <c r="W87" i="11"/>
  <c r="X87" i="11"/>
  <c r="Y87" i="11"/>
  <c r="U88" i="11"/>
  <c r="V88" i="11"/>
  <c r="W88" i="11"/>
  <c r="X88" i="11"/>
  <c r="Y88" i="11"/>
  <c r="U89" i="11"/>
  <c r="V89" i="11"/>
  <c r="W89" i="11"/>
  <c r="X89" i="11"/>
  <c r="Y89" i="11"/>
  <c r="T87" i="11"/>
  <c r="T88" i="11"/>
  <c r="T89" i="11"/>
  <c r="T86" i="11"/>
  <c r="C86" i="11"/>
  <c r="D86" i="11"/>
  <c r="E86" i="11"/>
  <c r="F86" i="11"/>
  <c r="G86" i="11"/>
  <c r="C87" i="11"/>
  <c r="D87" i="11"/>
  <c r="E87" i="11"/>
  <c r="F87" i="11"/>
  <c r="G87" i="11"/>
  <c r="C88" i="11"/>
  <c r="D88" i="11"/>
  <c r="E88" i="11"/>
  <c r="F88" i="11"/>
  <c r="G88" i="11"/>
  <c r="C89" i="11"/>
  <c r="D89" i="11"/>
  <c r="E89" i="11"/>
  <c r="F89" i="11"/>
  <c r="G89" i="11"/>
  <c r="B87" i="11"/>
  <c r="B88" i="11"/>
  <c r="B89" i="11"/>
  <c r="B86" i="11"/>
  <c r="U79" i="11"/>
  <c r="V79" i="11"/>
  <c r="W79" i="11"/>
  <c r="X79" i="11"/>
  <c r="Y79" i="11"/>
  <c r="U80" i="11"/>
  <c r="V80" i="11"/>
  <c r="W80" i="11"/>
  <c r="X80" i="11"/>
  <c r="Y80" i="11"/>
  <c r="U81" i="11"/>
  <c r="V81" i="11"/>
  <c r="W81" i="11"/>
  <c r="X81" i="11"/>
  <c r="Y81" i="11"/>
  <c r="U82" i="11"/>
  <c r="V82" i="11"/>
  <c r="W82" i="11"/>
  <c r="X82" i="11"/>
  <c r="Y82" i="11"/>
  <c r="T80" i="11"/>
  <c r="T81" i="11"/>
  <c r="T82" i="11"/>
  <c r="T79" i="11"/>
  <c r="C79" i="11"/>
  <c r="D79" i="11"/>
  <c r="E79" i="11"/>
  <c r="F79" i="11"/>
  <c r="G79" i="11"/>
  <c r="C80" i="11"/>
  <c r="D80" i="11"/>
  <c r="E80" i="11"/>
  <c r="F80" i="11"/>
  <c r="G80" i="11"/>
  <c r="C81" i="11"/>
  <c r="D81" i="11"/>
  <c r="E81" i="11"/>
  <c r="F81" i="11"/>
  <c r="G81" i="11"/>
  <c r="C82" i="11"/>
  <c r="D82" i="11"/>
  <c r="E82" i="11"/>
  <c r="F82" i="11"/>
  <c r="G82" i="11"/>
  <c r="B80" i="11"/>
  <c r="B81" i="11"/>
  <c r="B82" i="11"/>
  <c r="B79" i="11"/>
  <c r="AP45" i="11"/>
  <c r="AQ45" i="11"/>
  <c r="AP46" i="11"/>
  <c r="AQ46" i="11"/>
  <c r="AP47" i="11"/>
  <c r="AQ47" i="11"/>
  <c r="AP48" i="11"/>
  <c r="AQ48" i="11"/>
  <c r="AP49" i="11"/>
  <c r="AQ49" i="11"/>
  <c r="AP51" i="11"/>
  <c r="AQ51" i="11"/>
  <c r="AP52" i="11"/>
  <c r="AQ52" i="11"/>
  <c r="AP54" i="11"/>
  <c r="AQ54" i="11"/>
  <c r="AP55" i="11"/>
  <c r="AQ55" i="11"/>
  <c r="AP56" i="11"/>
  <c r="AQ56" i="11"/>
  <c r="AP58" i="11"/>
  <c r="AQ58" i="11"/>
  <c r="AP59" i="11"/>
  <c r="AQ59" i="11"/>
  <c r="AP60" i="11"/>
  <c r="AQ60" i="11"/>
  <c r="AP62" i="11"/>
  <c r="AQ62" i="11"/>
  <c r="AP63" i="11"/>
  <c r="AQ63" i="11"/>
  <c r="AP64" i="11"/>
  <c r="AQ64" i="11"/>
  <c r="AP65" i="11"/>
  <c r="AQ65" i="11"/>
  <c r="AP66" i="11"/>
  <c r="AQ66" i="11"/>
  <c r="AP67" i="11"/>
  <c r="AQ67" i="11"/>
  <c r="AP68" i="11"/>
  <c r="AQ68" i="11"/>
  <c r="AP69" i="11"/>
  <c r="AQ69" i="11"/>
  <c r="AP70" i="11"/>
  <c r="AQ70" i="11"/>
  <c r="AO70" i="11"/>
  <c r="AN70" i="11"/>
  <c r="AM70" i="11"/>
  <c r="AL70" i="11"/>
  <c r="AO69" i="11"/>
  <c r="AN69" i="11"/>
  <c r="AM69" i="11"/>
  <c r="AL69" i="11"/>
  <c r="AO68" i="11"/>
  <c r="AN68" i="11"/>
  <c r="AM68" i="11"/>
  <c r="AL68" i="11"/>
  <c r="AO67" i="11"/>
  <c r="AN67" i="11"/>
  <c r="AM67" i="11"/>
  <c r="AL67" i="11"/>
  <c r="AO66" i="11"/>
  <c r="AN66" i="11"/>
  <c r="AM66" i="11"/>
  <c r="AL66" i="11"/>
  <c r="AO65" i="11"/>
  <c r="AN65" i="11"/>
  <c r="AM65" i="11"/>
  <c r="AL65" i="11"/>
  <c r="AO64" i="11"/>
  <c r="AN64" i="11"/>
  <c r="AM64" i="11"/>
  <c r="AL64" i="11"/>
  <c r="AO63" i="11"/>
  <c r="AN63" i="11"/>
  <c r="AM63" i="11"/>
  <c r="AL63" i="11"/>
  <c r="AO62" i="11"/>
  <c r="AN62" i="11"/>
  <c r="AM62" i="11"/>
  <c r="AL62" i="11"/>
  <c r="AO60" i="11"/>
  <c r="AN60" i="11"/>
  <c r="AM60" i="11"/>
  <c r="AL60" i="11"/>
  <c r="AO59" i="11"/>
  <c r="AN59" i="11"/>
  <c r="AM59" i="11"/>
  <c r="AL59" i="11"/>
  <c r="AO58" i="11"/>
  <c r="AN58" i="11"/>
  <c r="AM58" i="11"/>
  <c r="AL58" i="11"/>
  <c r="AO56" i="11"/>
  <c r="AN56" i="11"/>
  <c r="AM56" i="11"/>
  <c r="AL56" i="11"/>
  <c r="AO55" i="11"/>
  <c r="AN55" i="11"/>
  <c r="AM55" i="11"/>
  <c r="AL55" i="11"/>
  <c r="AO54" i="11"/>
  <c r="AN54" i="11"/>
  <c r="AM54" i="11"/>
  <c r="AL54" i="11"/>
  <c r="AO52" i="11"/>
  <c r="AN52" i="11"/>
  <c r="AM52" i="11"/>
  <c r="AL52" i="11"/>
  <c r="AO51" i="11"/>
  <c r="AN51" i="11"/>
  <c r="AM51" i="11"/>
  <c r="AL51" i="11"/>
  <c r="AO49" i="11"/>
  <c r="AN49" i="11"/>
  <c r="AM49" i="11"/>
  <c r="AL49" i="11"/>
  <c r="AO48" i="11"/>
  <c r="AN48" i="11"/>
  <c r="AM48" i="11"/>
  <c r="AL48" i="11"/>
  <c r="AO47" i="11"/>
  <c r="AN47" i="11"/>
  <c r="AM47" i="11"/>
  <c r="AL47" i="11"/>
  <c r="AO46" i="11"/>
  <c r="AN46" i="11"/>
  <c r="AM46" i="11"/>
  <c r="AL46" i="11"/>
  <c r="AO45" i="11"/>
  <c r="AN45" i="11"/>
  <c r="AM45" i="11"/>
  <c r="AL45" i="11"/>
  <c r="T54" i="11"/>
  <c r="U54" i="11"/>
  <c r="V54" i="11"/>
  <c r="W54" i="11"/>
  <c r="X54" i="11"/>
  <c r="Y54" i="11"/>
  <c r="T55" i="11"/>
  <c r="U55" i="11"/>
  <c r="V55" i="11"/>
  <c r="W55" i="11"/>
  <c r="X55" i="11"/>
  <c r="Y55" i="11"/>
  <c r="T45" i="11"/>
  <c r="U45" i="11"/>
  <c r="V45" i="11"/>
  <c r="W45" i="11"/>
  <c r="X45" i="11"/>
  <c r="Y45" i="11"/>
  <c r="AP15" i="11"/>
  <c r="AQ15" i="11"/>
  <c r="AP16" i="11"/>
  <c r="AQ16" i="11"/>
  <c r="AP17" i="11"/>
  <c r="AQ17" i="11"/>
  <c r="AP18" i="11"/>
  <c r="AQ18" i="11"/>
  <c r="AP19" i="11"/>
  <c r="AQ19" i="11"/>
  <c r="AP21" i="11"/>
  <c r="AQ21" i="11"/>
  <c r="AP22" i="11"/>
  <c r="AQ22" i="11"/>
  <c r="AP24" i="11"/>
  <c r="AQ24" i="11"/>
  <c r="AP25" i="11"/>
  <c r="AQ25" i="11"/>
  <c r="AP26" i="11"/>
  <c r="AQ26" i="11"/>
  <c r="AP28" i="11"/>
  <c r="AQ28" i="11"/>
  <c r="AP29" i="11"/>
  <c r="AQ29" i="11"/>
  <c r="AP30" i="11"/>
  <c r="AQ30" i="11"/>
  <c r="AP32" i="11"/>
  <c r="AQ32" i="11"/>
  <c r="AP33" i="11"/>
  <c r="AQ33" i="11"/>
  <c r="AP34" i="11"/>
  <c r="AQ34" i="11"/>
  <c r="AP35" i="11"/>
  <c r="AQ35" i="11"/>
  <c r="AP36" i="11"/>
  <c r="AQ36" i="11"/>
  <c r="AP37" i="11"/>
  <c r="AQ37" i="11"/>
  <c r="AP38" i="11"/>
  <c r="AQ38" i="11"/>
  <c r="AP39" i="11"/>
  <c r="AQ39" i="11"/>
  <c r="AP40" i="11"/>
  <c r="AQ40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1" i="11"/>
  <c r="D21" i="11"/>
  <c r="E21" i="11"/>
  <c r="F21" i="11"/>
  <c r="G21" i="11"/>
  <c r="C22" i="11"/>
  <c r="D22" i="11"/>
  <c r="E22" i="11"/>
  <c r="F22" i="11"/>
  <c r="G22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8" i="11"/>
  <c r="D28" i="11"/>
  <c r="E28" i="11"/>
  <c r="F28" i="11"/>
  <c r="G28" i="11"/>
  <c r="C29" i="11"/>
  <c r="D29" i="11"/>
  <c r="E29" i="11"/>
  <c r="F29" i="11"/>
  <c r="G29" i="11"/>
  <c r="C30" i="11"/>
  <c r="D30" i="11"/>
  <c r="E30" i="11"/>
  <c r="F30" i="11"/>
  <c r="G30" i="11"/>
  <c r="C32" i="11"/>
  <c r="D32" i="11"/>
  <c r="E32" i="11"/>
  <c r="F32" i="11"/>
  <c r="G32" i="11"/>
  <c r="C33" i="11"/>
  <c r="D33" i="11"/>
  <c r="E33" i="11"/>
  <c r="F33" i="11"/>
  <c r="G33" i="11"/>
  <c r="C34" i="11"/>
  <c r="D34" i="11"/>
  <c r="E34" i="11"/>
  <c r="F34" i="11"/>
  <c r="G34" i="11"/>
  <c r="C35" i="11"/>
  <c r="D35" i="11"/>
  <c r="E35" i="11"/>
  <c r="F35" i="11"/>
  <c r="G35" i="11"/>
  <c r="C36" i="11"/>
  <c r="D36" i="11"/>
  <c r="E36" i="11"/>
  <c r="F36" i="11"/>
  <c r="G36" i="11"/>
  <c r="C37" i="11"/>
  <c r="D37" i="11"/>
  <c r="E37" i="11"/>
  <c r="F37" i="11"/>
  <c r="G37" i="11"/>
  <c r="C38" i="11"/>
  <c r="D38" i="11"/>
  <c r="E38" i="11"/>
  <c r="F38" i="11"/>
  <c r="G38" i="11"/>
  <c r="C39" i="11"/>
  <c r="D39" i="11"/>
  <c r="E39" i="11"/>
  <c r="F39" i="11"/>
  <c r="G39" i="11"/>
  <c r="C40" i="11"/>
  <c r="D40" i="11"/>
  <c r="E40" i="11"/>
  <c r="F40" i="11"/>
  <c r="G40" i="11"/>
  <c r="B15" i="11"/>
  <c r="T8" i="11"/>
  <c r="U8" i="11"/>
  <c r="V8" i="11"/>
  <c r="W8" i="11"/>
  <c r="X8" i="11"/>
  <c r="Y8" i="11"/>
  <c r="U7" i="11"/>
  <c r="V7" i="11"/>
  <c r="W7" i="11"/>
  <c r="X7" i="11"/>
  <c r="Y7" i="11"/>
  <c r="T7" i="11"/>
  <c r="AO40" i="11" l="1"/>
  <c r="AN40" i="11"/>
  <c r="AM40" i="11"/>
  <c r="AL40" i="11"/>
  <c r="AO39" i="11"/>
  <c r="AN39" i="11"/>
  <c r="AM39" i="11"/>
  <c r="AL39" i="11"/>
  <c r="AO38" i="11"/>
  <c r="AN38" i="11"/>
  <c r="AM38" i="11"/>
  <c r="AL38" i="11"/>
  <c r="AO37" i="11"/>
  <c r="AN37" i="11"/>
  <c r="AM37" i="11"/>
  <c r="AL37" i="11"/>
  <c r="AO36" i="11"/>
  <c r="AN36" i="11"/>
  <c r="AM36" i="11"/>
  <c r="AL36" i="11"/>
  <c r="AO35" i="11"/>
  <c r="AN35" i="11"/>
  <c r="AM35" i="11"/>
  <c r="AL35" i="11"/>
  <c r="AO34" i="11"/>
  <c r="AN34" i="11"/>
  <c r="AM34" i="11"/>
  <c r="AL34" i="11"/>
  <c r="AO33" i="11"/>
  <c r="AN33" i="11"/>
  <c r="AM33" i="11"/>
  <c r="AL33" i="11"/>
  <c r="AO32" i="11"/>
  <c r="AN32" i="11"/>
  <c r="AM32" i="11"/>
  <c r="AL32" i="11"/>
  <c r="AO30" i="11"/>
  <c r="AN30" i="11"/>
  <c r="AM30" i="11"/>
  <c r="AL30" i="11"/>
  <c r="AO29" i="11"/>
  <c r="AN29" i="11"/>
  <c r="AM29" i="11"/>
  <c r="AL29" i="11"/>
  <c r="AO28" i="11"/>
  <c r="AN28" i="11"/>
  <c r="AM28" i="11"/>
  <c r="AL28" i="11"/>
  <c r="AO26" i="11"/>
  <c r="AN26" i="11"/>
  <c r="AM26" i="11"/>
  <c r="AL26" i="11"/>
  <c r="AO25" i="11"/>
  <c r="AN25" i="11"/>
  <c r="AM25" i="11"/>
  <c r="AL25" i="11"/>
  <c r="AO24" i="11"/>
  <c r="AN24" i="11"/>
  <c r="AM24" i="11"/>
  <c r="AL24" i="11"/>
  <c r="AO22" i="11"/>
  <c r="AN22" i="11"/>
  <c r="AM22" i="11"/>
  <c r="AL22" i="11"/>
  <c r="AO21" i="11"/>
  <c r="AN21" i="11"/>
  <c r="AM21" i="11"/>
  <c r="AL21" i="11"/>
  <c r="AO19" i="11"/>
  <c r="AN19" i="11"/>
  <c r="AM19" i="11"/>
  <c r="AL19" i="11"/>
  <c r="AO18" i="11"/>
  <c r="AN18" i="11"/>
  <c r="AM18" i="11"/>
  <c r="AL18" i="11"/>
  <c r="AO17" i="11"/>
  <c r="AN17" i="11"/>
  <c r="AM17" i="11"/>
  <c r="AL17" i="11"/>
  <c r="AO16" i="11"/>
  <c r="AN16" i="11"/>
  <c r="AM16" i="11"/>
  <c r="AL16" i="11"/>
  <c r="AO15" i="11"/>
  <c r="AN15" i="11"/>
  <c r="AM15" i="11"/>
  <c r="AL15" i="11"/>
  <c r="B45" i="11" l="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T24" i="11" l="1"/>
  <c r="U24" i="11"/>
  <c r="V24" i="11"/>
  <c r="W24" i="11"/>
  <c r="X24" i="11"/>
  <c r="Y24" i="11"/>
  <c r="T25" i="11"/>
  <c r="U25" i="11"/>
  <c r="V25" i="11"/>
  <c r="W25" i="11"/>
  <c r="X25" i="11"/>
  <c r="Y25" i="11"/>
  <c r="B24" i="11"/>
  <c r="B25" i="11"/>
  <c r="T15" i="11"/>
  <c r="U15" i="11"/>
  <c r="V15" i="11"/>
  <c r="W15" i="11"/>
  <c r="X15" i="11"/>
  <c r="Y15" i="11"/>
  <c r="B16" i="11"/>
  <c r="U68" i="11" l="1"/>
  <c r="V68" i="11"/>
  <c r="W68" i="11"/>
  <c r="X68" i="11"/>
  <c r="Y68" i="11"/>
  <c r="U69" i="11"/>
  <c r="V69" i="11"/>
  <c r="W69" i="11"/>
  <c r="X69" i="11"/>
  <c r="Y69" i="11"/>
  <c r="U70" i="11"/>
  <c r="V70" i="11"/>
  <c r="W70" i="11"/>
  <c r="X70" i="11"/>
  <c r="Y70" i="11"/>
  <c r="T70" i="11"/>
  <c r="T69" i="11"/>
  <c r="T68" i="11"/>
  <c r="U38" i="11"/>
  <c r="V38" i="11"/>
  <c r="W38" i="11"/>
  <c r="X38" i="11"/>
  <c r="Y38" i="11"/>
  <c r="U39" i="11"/>
  <c r="V39" i="11"/>
  <c r="W39" i="11"/>
  <c r="X39" i="11"/>
  <c r="Y39" i="11"/>
  <c r="U40" i="11"/>
  <c r="V40" i="11"/>
  <c r="W40" i="11"/>
  <c r="X40" i="11"/>
  <c r="Y40" i="11"/>
  <c r="T40" i="11"/>
  <c r="T39" i="11"/>
  <c r="T38" i="11"/>
  <c r="B40" i="11"/>
  <c r="B39" i="11"/>
  <c r="B38" i="11"/>
  <c r="T66" i="11" l="1"/>
  <c r="U66" i="11"/>
  <c r="V66" i="11"/>
  <c r="W66" i="11"/>
  <c r="X66" i="11"/>
  <c r="Y66" i="11"/>
  <c r="T67" i="11"/>
  <c r="U67" i="11"/>
  <c r="V67" i="11"/>
  <c r="W67" i="11"/>
  <c r="X67" i="11"/>
  <c r="Y67" i="11"/>
  <c r="T36" i="11"/>
  <c r="U36" i="11"/>
  <c r="V36" i="11"/>
  <c r="W36" i="11"/>
  <c r="X36" i="11"/>
  <c r="Y36" i="11"/>
  <c r="T37" i="11"/>
  <c r="U37" i="11"/>
  <c r="V37" i="11"/>
  <c r="W37" i="11"/>
  <c r="X37" i="11"/>
  <c r="Y37" i="11"/>
  <c r="B36" i="11"/>
  <c r="B37" i="11"/>
  <c r="BS40" i="5" l="1"/>
  <c r="BW45" i="5" l="1"/>
  <c r="BT45" i="5"/>
  <c r="BX45" i="5"/>
  <c r="BU45" i="5"/>
  <c r="BS45" i="5"/>
  <c r="BV45" i="5"/>
  <c r="BW41" i="5"/>
  <c r="BT41" i="5"/>
  <c r="BX41" i="5"/>
  <c r="BU41" i="5"/>
  <c r="BS41" i="5"/>
  <c r="BV41" i="5"/>
  <c r="BV42" i="5"/>
  <c r="BW42" i="5"/>
  <c r="BS42" i="5"/>
  <c r="BT42" i="5"/>
  <c r="BX42" i="5"/>
  <c r="BU42" i="5"/>
  <c r="BT44" i="5"/>
  <c r="BX44" i="5"/>
  <c r="BU44" i="5"/>
  <c r="BV44" i="5"/>
  <c r="BW44" i="5"/>
  <c r="BS44" i="5"/>
  <c r="BU43" i="5"/>
  <c r="BS43" i="5"/>
  <c r="BV43" i="5"/>
  <c r="BW43" i="5"/>
  <c r="BT43" i="5"/>
  <c r="BX43" i="5"/>
  <c r="BT40" i="5"/>
  <c r="BX40" i="5"/>
  <c r="BU40" i="5"/>
  <c r="BV40" i="5"/>
  <c r="BW40" i="5"/>
  <c r="AC30" i="1"/>
  <c r="AB30" i="1"/>
  <c r="AA30" i="1"/>
  <c r="Z30" i="1"/>
  <c r="Y30" i="1"/>
  <c r="X30" i="1"/>
  <c r="V30" i="1" l="1"/>
  <c r="U30" i="1"/>
  <c r="T30" i="1"/>
  <c r="S30" i="1"/>
  <c r="R30" i="1"/>
  <c r="Q30" i="1"/>
  <c r="U58" i="11" l="1"/>
  <c r="V58" i="11"/>
  <c r="W58" i="11"/>
  <c r="X58" i="11"/>
  <c r="Y58" i="11"/>
  <c r="U59" i="11"/>
  <c r="V59" i="11"/>
  <c r="W59" i="11"/>
  <c r="X59" i="11"/>
  <c r="Y59" i="11"/>
  <c r="U60" i="11"/>
  <c r="V60" i="11"/>
  <c r="W60" i="11"/>
  <c r="X60" i="11"/>
  <c r="Y60" i="11"/>
  <c r="T60" i="11"/>
  <c r="T59" i="11"/>
  <c r="T58" i="11"/>
  <c r="U28" i="11"/>
  <c r="V28" i="11"/>
  <c r="W28" i="11"/>
  <c r="X28" i="11"/>
  <c r="Y28" i="11"/>
  <c r="T28" i="11"/>
  <c r="U29" i="11"/>
  <c r="V29" i="11"/>
  <c r="W29" i="11"/>
  <c r="X29" i="11"/>
  <c r="Y29" i="11"/>
  <c r="U30" i="11"/>
  <c r="V30" i="11"/>
  <c r="W30" i="11"/>
  <c r="X30" i="11"/>
  <c r="Y30" i="11"/>
  <c r="T30" i="11"/>
  <c r="T29" i="11"/>
  <c r="B30" i="11"/>
  <c r="B29" i="11"/>
  <c r="B28" i="11"/>
  <c r="BR64" i="4" l="1"/>
  <c r="BS64" i="4"/>
  <c r="BT64" i="4"/>
  <c r="BU64" i="4"/>
  <c r="BV64" i="4"/>
  <c r="BW64" i="4"/>
  <c r="BW132" i="4"/>
  <c r="BV132" i="4"/>
  <c r="BU132" i="4"/>
  <c r="BT132" i="4"/>
  <c r="BS132" i="4"/>
  <c r="BR132" i="4"/>
  <c r="BO132" i="4"/>
  <c r="BN132" i="4"/>
  <c r="BM132" i="4"/>
  <c r="BL132" i="4"/>
  <c r="BK132" i="4"/>
  <c r="BJ132" i="4"/>
  <c r="BG132" i="4"/>
  <c r="BF132" i="4"/>
  <c r="BE132" i="4"/>
  <c r="BD132" i="4"/>
  <c r="BC132" i="4"/>
  <c r="BB132" i="4"/>
  <c r="AS132" i="4"/>
  <c r="AR132" i="4"/>
  <c r="AQ132" i="4"/>
  <c r="AP132" i="4"/>
  <c r="AO132" i="4"/>
  <c r="AN132" i="4"/>
  <c r="BW98" i="4"/>
  <c r="BV98" i="4"/>
  <c r="BU98" i="4"/>
  <c r="BT98" i="4"/>
  <c r="BS98" i="4"/>
  <c r="BR98" i="4"/>
  <c r="BO98" i="4"/>
  <c r="BN98" i="4"/>
  <c r="BM98" i="4"/>
  <c r="BL98" i="4"/>
  <c r="BK98" i="4"/>
  <c r="BJ98" i="4"/>
  <c r="BG98" i="4"/>
  <c r="BF98" i="4"/>
  <c r="BE98" i="4"/>
  <c r="BD98" i="4"/>
  <c r="BC98" i="4"/>
  <c r="BB98" i="4"/>
  <c r="AS98" i="4"/>
  <c r="AR98" i="4"/>
  <c r="AQ98" i="4"/>
  <c r="AP98" i="4"/>
  <c r="AO98" i="4"/>
  <c r="AN98" i="4"/>
  <c r="AJ98" i="4"/>
  <c r="AI98" i="4"/>
  <c r="AH98" i="4"/>
  <c r="AG98" i="4"/>
  <c r="AF98" i="4"/>
  <c r="AE98" i="4"/>
  <c r="AD98" i="4"/>
  <c r="AC98" i="4"/>
  <c r="AB98" i="4"/>
  <c r="AA98" i="4"/>
  <c r="X98" i="4"/>
  <c r="W98" i="4"/>
  <c r="V98" i="4"/>
  <c r="U98" i="4"/>
  <c r="T98" i="4"/>
  <c r="S98" i="4"/>
  <c r="R98" i="4"/>
  <c r="Q98" i="4"/>
  <c r="P98" i="4"/>
  <c r="O98" i="4"/>
  <c r="L98" i="4"/>
  <c r="K98" i="4"/>
  <c r="J98" i="4"/>
  <c r="I98" i="4"/>
  <c r="H98" i="4"/>
  <c r="G98" i="4"/>
  <c r="F98" i="4"/>
  <c r="E98" i="4"/>
  <c r="D98" i="4"/>
  <c r="C98" i="4"/>
  <c r="BO64" i="4"/>
  <c r="BN64" i="4"/>
  <c r="BM64" i="4"/>
  <c r="BL64" i="4"/>
  <c r="BK64" i="4"/>
  <c r="BJ64" i="4"/>
  <c r="BG64" i="4"/>
  <c r="BF64" i="4"/>
  <c r="BE64" i="4"/>
  <c r="BD64" i="4"/>
  <c r="BC64" i="4"/>
  <c r="BB64" i="4"/>
  <c r="AS64" i="4"/>
  <c r="AR64" i="4"/>
  <c r="AQ64" i="4"/>
  <c r="AP64" i="4"/>
  <c r="AO64" i="4"/>
  <c r="AN64" i="4"/>
  <c r="AJ64" i="4"/>
  <c r="AI64" i="4"/>
  <c r="AH64" i="4"/>
  <c r="AG64" i="4"/>
  <c r="AF64" i="4"/>
  <c r="AE64" i="4"/>
  <c r="AD64" i="4"/>
  <c r="AC64" i="4"/>
  <c r="AB64" i="4"/>
  <c r="AA64" i="4"/>
  <c r="X64" i="4"/>
  <c r="W64" i="4"/>
  <c r="V64" i="4"/>
  <c r="U64" i="4"/>
  <c r="T64" i="4"/>
  <c r="S64" i="4"/>
  <c r="R64" i="4"/>
  <c r="Q64" i="4"/>
  <c r="P64" i="4"/>
  <c r="O64" i="4"/>
  <c r="L64" i="4"/>
  <c r="K64" i="4"/>
  <c r="J64" i="4"/>
  <c r="I64" i="4"/>
  <c r="H64" i="4"/>
  <c r="G64" i="4"/>
  <c r="F64" i="4"/>
  <c r="E64" i="4"/>
  <c r="D64" i="4"/>
  <c r="C64" i="4"/>
  <c r="BW30" i="4"/>
  <c r="BV30" i="4"/>
  <c r="BU30" i="4"/>
  <c r="BT30" i="4"/>
  <c r="BS30" i="4"/>
  <c r="BR30" i="4"/>
  <c r="BO30" i="4"/>
  <c r="BN30" i="4"/>
  <c r="BM30" i="4"/>
  <c r="BL30" i="4"/>
  <c r="BK30" i="4"/>
  <c r="BJ30" i="4"/>
  <c r="BG30" i="4"/>
  <c r="BF30" i="4"/>
  <c r="BE30" i="4"/>
  <c r="BD30" i="4"/>
  <c r="BC30" i="4"/>
  <c r="BB30" i="4"/>
  <c r="AS30" i="4"/>
  <c r="AR30" i="4"/>
  <c r="AQ30" i="4"/>
  <c r="AP30" i="4"/>
  <c r="AO30" i="4"/>
  <c r="AN30" i="4"/>
  <c r="AJ30" i="4"/>
  <c r="AI30" i="4"/>
  <c r="AH30" i="4"/>
  <c r="AG30" i="4"/>
  <c r="AF30" i="4"/>
  <c r="AE30" i="4"/>
  <c r="AD30" i="4"/>
  <c r="AC30" i="4"/>
  <c r="AB30" i="4"/>
  <c r="AA30" i="4"/>
  <c r="X30" i="4"/>
  <c r="W30" i="4"/>
  <c r="V30" i="4"/>
  <c r="U30" i="4"/>
  <c r="T30" i="4"/>
  <c r="S30" i="4"/>
  <c r="R30" i="4"/>
  <c r="Q30" i="4"/>
  <c r="P30" i="4"/>
  <c r="O30" i="4"/>
  <c r="L30" i="4"/>
  <c r="K30" i="4"/>
  <c r="J30" i="4"/>
  <c r="I30" i="4"/>
  <c r="H30" i="4"/>
  <c r="G30" i="4"/>
  <c r="F30" i="4"/>
  <c r="E30" i="4"/>
  <c r="D30" i="4"/>
  <c r="C30" i="4"/>
  <c r="U64" i="11" l="1"/>
  <c r="V64" i="11"/>
  <c r="W64" i="11"/>
  <c r="X64" i="11"/>
  <c r="Y64" i="11"/>
  <c r="U65" i="11"/>
  <c r="V65" i="11"/>
  <c r="W65" i="11"/>
  <c r="X65" i="11"/>
  <c r="Y65" i="11"/>
  <c r="T64" i="11"/>
  <c r="T65" i="11"/>
  <c r="U34" i="11"/>
  <c r="V34" i="11"/>
  <c r="W34" i="11"/>
  <c r="X34" i="11"/>
  <c r="Y34" i="11"/>
  <c r="U35" i="11"/>
  <c r="V35" i="11"/>
  <c r="W35" i="11"/>
  <c r="X35" i="11"/>
  <c r="Y35" i="11"/>
  <c r="T34" i="11"/>
  <c r="T35" i="11"/>
  <c r="B34" i="11"/>
  <c r="B35" i="11"/>
  <c r="U32" i="11" l="1"/>
  <c r="V32" i="11"/>
  <c r="W32" i="11"/>
  <c r="X32" i="11"/>
  <c r="Y32" i="11"/>
  <c r="U33" i="11"/>
  <c r="V33" i="11"/>
  <c r="W33" i="11"/>
  <c r="X33" i="11"/>
  <c r="Y33" i="11"/>
  <c r="T33" i="11"/>
  <c r="T32" i="11"/>
  <c r="B33" i="11"/>
  <c r="B32" i="11"/>
  <c r="U62" i="11"/>
  <c r="V62" i="11"/>
  <c r="W62" i="11"/>
  <c r="X62" i="11"/>
  <c r="Y62" i="11"/>
  <c r="U63" i="11"/>
  <c r="V63" i="11"/>
  <c r="W63" i="11"/>
  <c r="X63" i="11"/>
  <c r="Y63" i="11"/>
  <c r="T63" i="11"/>
  <c r="T62" i="11"/>
  <c r="C156" i="11" l="1"/>
  <c r="D156" i="11"/>
  <c r="E156" i="11"/>
  <c r="F156" i="11"/>
  <c r="G156" i="11"/>
  <c r="C157" i="11"/>
  <c r="D157" i="11"/>
  <c r="E157" i="11"/>
  <c r="F157" i="11"/>
  <c r="G157" i="11"/>
  <c r="C158" i="11"/>
  <c r="D158" i="11"/>
  <c r="E158" i="11"/>
  <c r="F158" i="11"/>
  <c r="G158" i="11"/>
  <c r="C159" i="11"/>
  <c r="D159" i="11"/>
  <c r="E159" i="11"/>
  <c r="F159" i="11"/>
  <c r="G159" i="11"/>
  <c r="B157" i="11"/>
  <c r="B158" i="11"/>
  <c r="B159" i="11"/>
  <c r="B156" i="11"/>
  <c r="C98" i="11"/>
  <c r="D98" i="11"/>
  <c r="E98" i="11"/>
  <c r="F98" i="11"/>
  <c r="G98" i="11"/>
  <c r="C99" i="11"/>
  <c r="D99" i="11"/>
  <c r="E99" i="11"/>
  <c r="F99" i="11"/>
  <c r="G99" i="11"/>
  <c r="C101" i="11"/>
  <c r="D101" i="11"/>
  <c r="E101" i="11"/>
  <c r="F101" i="11"/>
  <c r="G101" i="11"/>
  <c r="C102" i="11"/>
  <c r="D102" i="11"/>
  <c r="E102" i="11"/>
  <c r="F102" i="11"/>
  <c r="G102" i="11"/>
  <c r="C103" i="11"/>
  <c r="D103" i="11"/>
  <c r="E103" i="11"/>
  <c r="F103" i="11"/>
  <c r="G103" i="11"/>
  <c r="C105" i="11"/>
  <c r="D105" i="11"/>
  <c r="E105" i="11"/>
  <c r="F105" i="11"/>
  <c r="G105" i="11"/>
  <c r="C106" i="11"/>
  <c r="D106" i="11"/>
  <c r="E106" i="11"/>
  <c r="F106" i="11"/>
  <c r="G106" i="11"/>
  <c r="C107" i="11"/>
  <c r="D107" i="11"/>
  <c r="E107" i="11"/>
  <c r="F107" i="11"/>
  <c r="G107" i="11"/>
  <c r="C108" i="11"/>
  <c r="D108" i="11"/>
  <c r="E108" i="11"/>
  <c r="F108" i="11"/>
  <c r="G108" i="11"/>
  <c r="C109" i="11"/>
  <c r="D109" i="11"/>
  <c r="E109" i="11"/>
  <c r="F109" i="11"/>
  <c r="G109" i="11"/>
  <c r="C111" i="11"/>
  <c r="D111" i="11"/>
  <c r="E111" i="11"/>
  <c r="F111" i="11"/>
  <c r="G111" i="11"/>
  <c r="C112" i="11"/>
  <c r="D112" i="11"/>
  <c r="E112" i="11"/>
  <c r="F112" i="11"/>
  <c r="G112" i="11"/>
  <c r="C113" i="11"/>
  <c r="D113" i="11"/>
  <c r="E113" i="11"/>
  <c r="F113" i="11"/>
  <c r="G113" i="11"/>
  <c r="C114" i="11"/>
  <c r="D114" i="11"/>
  <c r="E114" i="11"/>
  <c r="F114" i="11"/>
  <c r="G114" i="11"/>
  <c r="B114" i="11"/>
  <c r="B113" i="11"/>
  <c r="B112" i="11"/>
  <c r="B111" i="11"/>
  <c r="B109" i="11"/>
  <c r="B108" i="11"/>
  <c r="B107" i="11"/>
  <c r="B106" i="11"/>
  <c r="B105" i="11"/>
  <c r="B103" i="11"/>
  <c r="B102" i="11"/>
  <c r="B101" i="11"/>
  <c r="B99" i="11"/>
  <c r="B98" i="11"/>
  <c r="T144" i="11"/>
  <c r="U144" i="11"/>
  <c r="V144" i="11"/>
  <c r="W144" i="11"/>
  <c r="X144" i="11"/>
  <c r="Y144" i="11"/>
  <c r="T143" i="11"/>
  <c r="U143" i="11"/>
  <c r="V143" i="11"/>
  <c r="W143" i="11"/>
  <c r="X143" i="11"/>
  <c r="Y143" i="11"/>
  <c r="B144" i="11"/>
  <c r="C144" i="11"/>
  <c r="D144" i="11"/>
  <c r="E144" i="11"/>
  <c r="F144" i="11"/>
  <c r="G144" i="11"/>
  <c r="C143" i="11"/>
  <c r="D143" i="11"/>
  <c r="E143" i="11"/>
  <c r="F143" i="11"/>
  <c r="G143" i="11"/>
  <c r="B143" i="11"/>
  <c r="U51" i="11"/>
  <c r="V51" i="11"/>
  <c r="W51" i="11"/>
  <c r="X51" i="11"/>
  <c r="Y51" i="11"/>
  <c r="U52" i="11"/>
  <c r="V52" i="11"/>
  <c r="W52" i="11"/>
  <c r="X52" i="11"/>
  <c r="Y52" i="11"/>
  <c r="T52" i="11"/>
  <c r="T51" i="11"/>
  <c r="T47" i="11"/>
  <c r="U47" i="11"/>
  <c r="V47" i="11"/>
  <c r="W47" i="11"/>
  <c r="X47" i="11"/>
  <c r="Y47" i="11"/>
  <c r="T48" i="11"/>
  <c r="U48" i="11"/>
  <c r="V48" i="11"/>
  <c r="W48" i="11"/>
  <c r="X48" i="11"/>
  <c r="Y48" i="11"/>
  <c r="T49" i="11"/>
  <c r="U49" i="11"/>
  <c r="V49" i="11"/>
  <c r="W49" i="11"/>
  <c r="X49" i="11"/>
  <c r="Y49" i="11"/>
  <c r="U46" i="11"/>
  <c r="V46" i="11"/>
  <c r="W46" i="11"/>
  <c r="X46" i="11"/>
  <c r="Y46" i="11"/>
  <c r="T46" i="11"/>
  <c r="U56" i="11"/>
  <c r="V56" i="11"/>
  <c r="W56" i="11"/>
  <c r="X56" i="11"/>
  <c r="Y56" i="11"/>
  <c r="T56" i="11"/>
  <c r="B22" i="11"/>
  <c r="B21" i="11"/>
  <c r="B17" i="11"/>
  <c r="B18" i="11"/>
  <c r="B19" i="11"/>
  <c r="B26" i="11"/>
  <c r="T17" i="11"/>
  <c r="U17" i="11"/>
  <c r="V17" i="11"/>
  <c r="W17" i="11"/>
  <c r="X17" i="11"/>
  <c r="Y17" i="11"/>
  <c r="T18" i="11"/>
  <c r="U18" i="11"/>
  <c r="V18" i="11"/>
  <c r="W18" i="11"/>
  <c r="X18" i="11"/>
  <c r="Y18" i="11"/>
  <c r="T19" i="11"/>
  <c r="U19" i="11"/>
  <c r="V19" i="11"/>
  <c r="W19" i="11"/>
  <c r="X19" i="11"/>
  <c r="Y19" i="11"/>
  <c r="U16" i="11"/>
  <c r="V16" i="11"/>
  <c r="W16" i="11"/>
  <c r="X16" i="11"/>
  <c r="Y16" i="11"/>
  <c r="T16" i="11"/>
  <c r="T26" i="11"/>
  <c r="U21" i="11" l="1"/>
  <c r="V21" i="11"/>
  <c r="W21" i="11"/>
  <c r="X21" i="11"/>
  <c r="Y21" i="11"/>
  <c r="U22" i="11"/>
  <c r="V22" i="11"/>
  <c r="W22" i="11"/>
  <c r="X22" i="11"/>
  <c r="Y22" i="11"/>
  <c r="T22" i="11"/>
  <c r="T21" i="11"/>
  <c r="U26" i="11"/>
  <c r="V26" i="11"/>
  <c r="W26" i="11"/>
  <c r="X26" i="11"/>
  <c r="Y26" i="11"/>
  <c r="AN59" i="8" l="1"/>
  <c r="AM59" i="8"/>
  <c r="AL59" i="8"/>
  <c r="M123" i="11" s="1"/>
  <c r="AK59" i="8"/>
  <c r="L123" i="11" s="1"/>
  <c r="AJ59" i="8"/>
  <c r="K123" i="11" s="1"/>
  <c r="AI59" i="8"/>
  <c r="J123" i="11" s="1"/>
  <c r="AN28" i="8"/>
  <c r="AM28" i="8"/>
  <c r="AL28" i="8"/>
  <c r="M121" i="11" s="1"/>
  <c r="AK28" i="8"/>
  <c r="L121" i="11" s="1"/>
  <c r="AJ28" i="8"/>
  <c r="K121" i="11" s="1"/>
  <c r="AI28" i="8"/>
  <c r="J121" i="11" s="1"/>
  <c r="AF90" i="8"/>
  <c r="G122" i="11" s="1"/>
  <c r="AE90" i="8"/>
  <c r="F122" i="11" s="1"/>
  <c r="AD90" i="8"/>
  <c r="AC90" i="8"/>
  <c r="AB90" i="8"/>
  <c r="AA90" i="8"/>
  <c r="X90" i="8"/>
  <c r="G134" i="11" s="1"/>
  <c r="W90" i="8"/>
  <c r="F134" i="11" s="1"/>
  <c r="V90" i="8"/>
  <c r="U90" i="8"/>
  <c r="T90" i="8"/>
  <c r="S90" i="8"/>
  <c r="X59" i="8"/>
  <c r="G133" i="11" s="1"/>
  <c r="W59" i="8"/>
  <c r="F133" i="11" s="1"/>
  <c r="V59" i="8"/>
  <c r="U59" i="8"/>
  <c r="T59" i="8"/>
  <c r="S59" i="8"/>
  <c r="X28" i="8"/>
  <c r="G132" i="11" s="1"/>
  <c r="W28" i="8"/>
  <c r="F132" i="11" s="1"/>
  <c r="V28" i="8"/>
  <c r="U28" i="8"/>
  <c r="T28" i="8"/>
  <c r="S28" i="8"/>
  <c r="P183" i="8"/>
  <c r="G129" i="11" s="1"/>
  <c r="O183" i="8"/>
  <c r="F129" i="11" s="1"/>
  <c r="N183" i="8"/>
  <c r="E129" i="11" s="1"/>
  <c r="M183" i="8"/>
  <c r="D129" i="11" s="1"/>
  <c r="L183" i="8"/>
  <c r="C129" i="11" s="1"/>
  <c r="K183" i="8"/>
  <c r="B129" i="11" s="1"/>
  <c r="P152" i="8"/>
  <c r="G128" i="11" s="1"/>
  <c r="O152" i="8"/>
  <c r="F128" i="11" s="1"/>
  <c r="N152" i="8"/>
  <c r="E128" i="11" s="1"/>
  <c r="M152" i="8"/>
  <c r="D128" i="11" s="1"/>
  <c r="L152" i="8"/>
  <c r="C128" i="11" s="1"/>
  <c r="K152" i="8"/>
  <c r="B128" i="11" s="1"/>
  <c r="P121" i="8"/>
  <c r="G127" i="11" s="1"/>
  <c r="O121" i="8"/>
  <c r="F127" i="11" s="1"/>
  <c r="N121" i="8"/>
  <c r="E127" i="11" s="1"/>
  <c r="M121" i="8"/>
  <c r="D127" i="11" s="1"/>
  <c r="L121" i="8"/>
  <c r="C127" i="11" s="1"/>
  <c r="K121" i="8"/>
  <c r="B127" i="11" s="1"/>
  <c r="P90" i="8"/>
  <c r="G126" i="11" s="1"/>
  <c r="O90" i="8"/>
  <c r="F126" i="11" s="1"/>
  <c r="N90" i="8"/>
  <c r="E126" i="11" s="1"/>
  <c r="M90" i="8"/>
  <c r="D126" i="11" s="1"/>
  <c r="L90" i="8"/>
  <c r="C126" i="11" s="1"/>
  <c r="K90" i="8"/>
  <c r="B126" i="11" s="1"/>
  <c r="D133" i="11" l="1"/>
  <c r="L131" i="11"/>
  <c r="C132" i="11"/>
  <c r="K125" i="11"/>
  <c r="E133" i="11"/>
  <c r="M131" i="11"/>
  <c r="C134" i="11"/>
  <c r="K126" i="11"/>
  <c r="E122" i="11"/>
  <c r="M134" i="11"/>
  <c r="B132" i="11"/>
  <c r="J125" i="11"/>
  <c r="D132" i="11"/>
  <c r="L125" i="11"/>
  <c r="B133" i="11"/>
  <c r="J131" i="11"/>
  <c r="D134" i="11"/>
  <c r="L126" i="11"/>
  <c r="B122" i="11"/>
  <c r="J134" i="11"/>
  <c r="B134" i="11"/>
  <c r="J126" i="11"/>
  <c r="D122" i="11"/>
  <c r="L134" i="11"/>
  <c r="E132" i="11"/>
  <c r="M125" i="11"/>
  <c r="C133" i="11"/>
  <c r="K131" i="11"/>
  <c r="E134" i="11"/>
  <c r="M126" i="11"/>
  <c r="C122" i="11"/>
  <c r="K134" i="11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1" i="5"/>
  <c r="R62" i="5"/>
  <c r="R39" i="5"/>
  <c r="BK34" i="5" l="1"/>
  <c r="BM34" i="5"/>
  <c r="BN34" i="5"/>
  <c r="BJ34" i="5"/>
  <c r="BI34" i="5"/>
  <c r="BL34" i="5"/>
  <c r="BW34" i="5"/>
  <c r="CA34" i="5"/>
  <c r="BS34" i="5"/>
  <c r="BX34" i="5"/>
  <c r="CB34" i="5"/>
  <c r="CI34" i="5"/>
  <c r="BP34" i="5"/>
  <c r="CF34" i="5"/>
  <c r="BR34" i="5"/>
  <c r="CE34" i="5"/>
  <c r="BQ34" i="5"/>
  <c r="BT34" i="5"/>
  <c r="BZ34" i="5"/>
  <c r="BY34" i="5"/>
  <c r="BU34" i="5"/>
  <c r="CH34" i="5"/>
  <c r="CG34" i="5"/>
  <c r="CD34" i="5"/>
  <c r="I127" i="1"/>
  <c r="J127" i="1"/>
  <c r="K127" i="1"/>
  <c r="L127" i="1"/>
  <c r="M127" i="1"/>
  <c r="N127" i="1"/>
  <c r="P59" i="8" l="1"/>
  <c r="G131" i="11" s="1"/>
  <c r="O59" i="8"/>
  <c r="F131" i="11" s="1"/>
  <c r="N59" i="8"/>
  <c r="M59" i="8"/>
  <c r="L59" i="8"/>
  <c r="K59" i="8"/>
  <c r="H59" i="8"/>
  <c r="G119" i="11" s="1"/>
  <c r="G59" i="8"/>
  <c r="F119" i="11" s="1"/>
  <c r="F59" i="8"/>
  <c r="E119" i="11" s="1"/>
  <c r="E59" i="8"/>
  <c r="D119" i="11" s="1"/>
  <c r="D59" i="8"/>
  <c r="C119" i="11" s="1"/>
  <c r="C59" i="8"/>
  <c r="B119" i="11" s="1"/>
  <c r="AB107" i="9"/>
  <c r="AA107" i="9"/>
  <c r="Z107" i="9"/>
  <c r="Y107" i="9"/>
  <c r="X107" i="9"/>
  <c r="G107" i="9"/>
  <c r="F107" i="9"/>
  <c r="E107" i="9"/>
  <c r="D107" i="9"/>
  <c r="C107" i="9"/>
  <c r="B107" i="9"/>
  <c r="AB68" i="9"/>
  <c r="AA68" i="9"/>
  <c r="Z68" i="9"/>
  <c r="Y68" i="9"/>
  <c r="X68" i="9"/>
  <c r="G68" i="9"/>
  <c r="F68" i="9"/>
  <c r="E68" i="9"/>
  <c r="D68" i="9"/>
  <c r="C68" i="9"/>
  <c r="B68" i="9"/>
  <c r="B29" i="9"/>
  <c r="C29" i="9"/>
  <c r="D29" i="9"/>
  <c r="E29" i="9"/>
  <c r="F29" i="9"/>
  <c r="G29" i="9"/>
  <c r="I29" i="9"/>
  <c r="J29" i="9"/>
  <c r="K29" i="9"/>
  <c r="L29" i="9"/>
  <c r="M29" i="9"/>
  <c r="N29" i="9"/>
  <c r="P29" i="9"/>
  <c r="Q29" i="9"/>
  <c r="R29" i="9"/>
  <c r="S29" i="9"/>
  <c r="T29" i="9"/>
  <c r="U29" i="9"/>
  <c r="W29" i="9"/>
  <c r="X29" i="9"/>
  <c r="Y29" i="9"/>
  <c r="Z29" i="9"/>
  <c r="AA29" i="9"/>
  <c r="AB29" i="9"/>
  <c r="D131" i="11" l="1"/>
  <c r="L119" i="11"/>
  <c r="E131" i="11"/>
  <c r="M119" i="11"/>
  <c r="B131" i="11"/>
  <c r="J119" i="11"/>
  <c r="C131" i="11"/>
  <c r="K119" i="11"/>
  <c r="AG256" i="1"/>
  <c r="AF256" i="1"/>
  <c r="AE256" i="1"/>
  <c r="AD256" i="1"/>
  <c r="AC256" i="1"/>
  <c r="AB256" i="1"/>
  <c r="V256" i="1"/>
  <c r="U256" i="1"/>
  <c r="T256" i="1"/>
  <c r="S256" i="1"/>
  <c r="R256" i="1"/>
  <c r="Q256" i="1"/>
  <c r="AG254" i="1"/>
  <c r="AF254" i="1"/>
  <c r="AE254" i="1"/>
  <c r="AD254" i="1"/>
  <c r="AC254" i="1"/>
  <c r="AB254" i="1"/>
  <c r="V254" i="1"/>
  <c r="U254" i="1"/>
  <c r="T254" i="1"/>
  <c r="S254" i="1"/>
  <c r="R254" i="1"/>
  <c r="Q254" i="1"/>
  <c r="V252" i="1"/>
  <c r="U252" i="1"/>
  <c r="T252" i="1"/>
  <c r="S252" i="1"/>
  <c r="R252" i="1"/>
  <c r="Q252" i="1"/>
  <c r="AR252" i="1"/>
  <c r="AS252" i="1"/>
  <c r="AT252" i="1"/>
  <c r="AU252" i="1"/>
  <c r="AV252" i="1"/>
  <c r="AG225" i="1"/>
  <c r="AF225" i="1"/>
  <c r="AE225" i="1"/>
  <c r="AD225" i="1"/>
  <c r="AC225" i="1"/>
  <c r="AB225" i="1"/>
  <c r="V225" i="1"/>
  <c r="U225" i="1"/>
  <c r="T225" i="1"/>
  <c r="S225" i="1"/>
  <c r="R225" i="1"/>
  <c r="Q225" i="1"/>
  <c r="AG223" i="1"/>
  <c r="AF223" i="1"/>
  <c r="AE223" i="1"/>
  <c r="AD223" i="1"/>
  <c r="AC223" i="1"/>
  <c r="AB223" i="1"/>
  <c r="V223" i="1"/>
  <c r="U223" i="1"/>
  <c r="T223" i="1"/>
  <c r="S223" i="1"/>
  <c r="R223" i="1"/>
  <c r="Q223" i="1"/>
  <c r="V221" i="1"/>
  <c r="U221" i="1"/>
  <c r="T221" i="1"/>
  <c r="S221" i="1"/>
  <c r="R221" i="1"/>
  <c r="Q221" i="1"/>
  <c r="AG194" i="1"/>
  <c r="AF194" i="1"/>
  <c r="AE194" i="1"/>
  <c r="AD194" i="1"/>
  <c r="AC194" i="1"/>
  <c r="AB194" i="1"/>
  <c r="V194" i="1"/>
  <c r="U194" i="1"/>
  <c r="T194" i="1"/>
  <c r="S194" i="1"/>
  <c r="R194" i="1"/>
  <c r="Q194" i="1"/>
  <c r="AG192" i="1"/>
  <c r="AF192" i="1"/>
  <c r="AE192" i="1"/>
  <c r="AD192" i="1"/>
  <c r="AC192" i="1"/>
  <c r="AB192" i="1"/>
  <c r="V192" i="1"/>
  <c r="U192" i="1"/>
  <c r="T192" i="1"/>
  <c r="S192" i="1"/>
  <c r="R192" i="1"/>
  <c r="Q192" i="1"/>
  <c r="V190" i="1"/>
  <c r="U190" i="1"/>
  <c r="T190" i="1"/>
  <c r="S190" i="1"/>
  <c r="R190" i="1"/>
  <c r="Q190" i="1"/>
  <c r="AG162" i="1"/>
  <c r="AF162" i="1"/>
  <c r="AE162" i="1"/>
  <c r="AD162" i="1"/>
  <c r="AC162" i="1"/>
  <c r="AB162" i="1"/>
  <c r="V162" i="1"/>
  <c r="U162" i="1"/>
  <c r="T162" i="1"/>
  <c r="S162" i="1"/>
  <c r="R162" i="1"/>
  <c r="Q162" i="1"/>
  <c r="AG160" i="1"/>
  <c r="AF160" i="1"/>
  <c r="AE160" i="1"/>
  <c r="AD160" i="1"/>
  <c r="AC160" i="1"/>
  <c r="AB160" i="1"/>
  <c r="V160" i="1"/>
  <c r="U160" i="1"/>
  <c r="T160" i="1"/>
  <c r="S160" i="1"/>
  <c r="R160" i="1"/>
  <c r="Q160" i="1"/>
  <c r="V158" i="1"/>
  <c r="U158" i="1"/>
  <c r="T158" i="1"/>
  <c r="S158" i="1"/>
  <c r="R158" i="1"/>
  <c r="Q158" i="1"/>
  <c r="AG131" i="1"/>
  <c r="AF131" i="1"/>
  <c r="AE131" i="1"/>
  <c r="AD131" i="1"/>
  <c r="AC131" i="1"/>
  <c r="AB131" i="1"/>
  <c r="V131" i="1"/>
  <c r="U131" i="1"/>
  <c r="T131" i="1"/>
  <c r="S131" i="1"/>
  <c r="R131" i="1"/>
  <c r="Q131" i="1"/>
  <c r="AG129" i="1"/>
  <c r="AF129" i="1"/>
  <c r="AE129" i="1"/>
  <c r="AD129" i="1"/>
  <c r="AC129" i="1"/>
  <c r="AB129" i="1"/>
  <c r="V129" i="1"/>
  <c r="U129" i="1"/>
  <c r="T129" i="1"/>
  <c r="S129" i="1"/>
  <c r="R129" i="1"/>
  <c r="Q129" i="1"/>
  <c r="V127" i="1"/>
  <c r="U127" i="1"/>
  <c r="T127" i="1"/>
  <c r="S127" i="1"/>
  <c r="R127" i="1"/>
  <c r="Q127" i="1"/>
  <c r="AC98" i="1"/>
  <c r="AD98" i="1"/>
  <c r="AE98" i="1"/>
  <c r="AF98" i="1"/>
  <c r="AG98" i="1"/>
  <c r="AB98" i="1"/>
  <c r="Q98" i="1"/>
  <c r="R98" i="1"/>
  <c r="S98" i="1"/>
  <c r="T98" i="1"/>
  <c r="U98" i="1"/>
  <c r="V98" i="1"/>
  <c r="AG100" i="1"/>
  <c r="AC100" i="1"/>
  <c r="AD100" i="1"/>
  <c r="AE100" i="1"/>
  <c r="AF100" i="1"/>
  <c r="AB100" i="1"/>
  <c r="Q100" i="1"/>
  <c r="R100" i="1"/>
  <c r="S100" i="1"/>
  <c r="T100" i="1"/>
  <c r="U100" i="1"/>
  <c r="V100" i="1"/>
  <c r="V96" i="1"/>
  <c r="R96" i="1"/>
  <c r="S96" i="1"/>
  <c r="T96" i="1"/>
  <c r="U96" i="1"/>
  <c r="Q96" i="1"/>
  <c r="P28" i="8" l="1"/>
  <c r="G125" i="11" s="1"/>
  <c r="O28" i="8"/>
  <c r="F125" i="11" s="1"/>
  <c r="N28" i="8"/>
  <c r="M28" i="8"/>
  <c r="L28" i="8"/>
  <c r="K28" i="8"/>
  <c r="AF59" i="8"/>
  <c r="G123" i="11" s="1"/>
  <c r="AE59" i="8"/>
  <c r="F123" i="11" s="1"/>
  <c r="AD59" i="8"/>
  <c r="AC59" i="8"/>
  <c r="AB59" i="8"/>
  <c r="AA59" i="8"/>
  <c r="AF28" i="8"/>
  <c r="G121" i="11" s="1"/>
  <c r="AE28" i="8"/>
  <c r="F121" i="11" s="1"/>
  <c r="AD28" i="8"/>
  <c r="AC28" i="8"/>
  <c r="AB28" i="8"/>
  <c r="AA28" i="8"/>
  <c r="H28" i="8"/>
  <c r="G118" i="11" s="1"/>
  <c r="G28" i="8"/>
  <c r="F118" i="11" s="1"/>
  <c r="F28" i="8"/>
  <c r="E118" i="11" s="1"/>
  <c r="E28" i="8"/>
  <c r="D118" i="11" s="1"/>
  <c r="D28" i="8"/>
  <c r="C118" i="11" s="1"/>
  <c r="C28" i="8"/>
  <c r="B118" i="11" s="1"/>
  <c r="Z65" i="5"/>
  <c r="D121" i="11" l="1"/>
  <c r="L132" i="11"/>
  <c r="D125" i="11"/>
  <c r="L118" i="11"/>
  <c r="E121" i="11"/>
  <c r="M132" i="11"/>
  <c r="C123" i="11"/>
  <c r="K133" i="11"/>
  <c r="E125" i="11"/>
  <c r="M118" i="11"/>
  <c r="B121" i="11"/>
  <c r="J132" i="11"/>
  <c r="D123" i="11"/>
  <c r="L133" i="11"/>
  <c r="B125" i="11"/>
  <c r="J118" i="11"/>
  <c r="B123" i="11"/>
  <c r="J133" i="11"/>
  <c r="C121" i="11"/>
  <c r="K132" i="11"/>
  <c r="E123" i="11"/>
  <c r="M133" i="11"/>
  <c r="C125" i="11"/>
  <c r="K118" i="11"/>
  <c r="K24" i="5"/>
  <c r="K13" i="5"/>
  <c r="H24" i="5"/>
  <c r="H13" i="5"/>
  <c r="H20" i="5" l="1"/>
  <c r="I20" i="5"/>
  <c r="J20" i="5"/>
  <c r="K20" i="5"/>
  <c r="L20" i="5"/>
  <c r="M20" i="5"/>
  <c r="H22" i="5"/>
  <c r="I22" i="5"/>
  <c r="J22" i="5"/>
  <c r="K22" i="5"/>
  <c r="L22" i="5"/>
  <c r="M22" i="5"/>
  <c r="H26" i="5"/>
  <c r="I26" i="5"/>
  <c r="J26" i="5"/>
  <c r="K26" i="5"/>
  <c r="L26" i="5"/>
  <c r="M26" i="5"/>
  <c r="BB34" i="5"/>
  <c r="Z34" i="5"/>
  <c r="K5" i="5"/>
  <c r="L5" i="5"/>
  <c r="M5" i="5"/>
  <c r="K6" i="5"/>
  <c r="L6" i="5"/>
  <c r="M6" i="5"/>
  <c r="K7" i="5"/>
  <c r="L7" i="5"/>
  <c r="M7" i="5"/>
  <c r="K8" i="5"/>
  <c r="L8" i="5"/>
  <c r="M8" i="5"/>
  <c r="K9" i="5"/>
  <c r="L9" i="5"/>
  <c r="M9" i="5"/>
  <c r="K10" i="5"/>
  <c r="L10" i="5"/>
  <c r="M10" i="5"/>
  <c r="K11" i="5"/>
  <c r="L11" i="5"/>
  <c r="M11" i="5"/>
  <c r="K12" i="5"/>
  <c r="L12" i="5"/>
  <c r="M12" i="5"/>
  <c r="L13" i="5"/>
  <c r="M13" i="5"/>
  <c r="K14" i="5"/>
  <c r="L14" i="5"/>
  <c r="M14" i="5"/>
  <c r="K15" i="5"/>
  <c r="L15" i="5"/>
  <c r="M15" i="5"/>
  <c r="K16" i="5"/>
  <c r="L16" i="5"/>
  <c r="M16" i="5"/>
  <c r="K17" i="5"/>
  <c r="L17" i="5"/>
  <c r="M17" i="5"/>
  <c r="K18" i="5"/>
  <c r="L18" i="5"/>
  <c r="M18" i="5"/>
  <c r="K19" i="5"/>
  <c r="L19" i="5"/>
  <c r="M19" i="5"/>
  <c r="K21" i="5"/>
  <c r="L21" i="5"/>
  <c r="M21" i="5"/>
  <c r="K23" i="5"/>
  <c r="L23" i="5"/>
  <c r="M23" i="5"/>
  <c r="L24" i="5"/>
  <c r="M24" i="5"/>
  <c r="K25" i="5"/>
  <c r="L25" i="5"/>
  <c r="M25" i="5"/>
  <c r="K27" i="5"/>
  <c r="L27" i="5"/>
  <c r="M27" i="5"/>
  <c r="K28" i="5"/>
  <c r="L28" i="5"/>
  <c r="M28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1" i="5"/>
  <c r="J21" i="5"/>
  <c r="I23" i="5"/>
  <c r="J23" i="5"/>
  <c r="I24" i="5"/>
  <c r="J24" i="5"/>
  <c r="I25" i="5"/>
  <c r="J25" i="5"/>
  <c r="I27" i="5"/>
  <c r="J27" i="5"/>
  <c r="I28" i="5"/>
  <c r="J28" i="5"/>
  <c r="H6" i="5"/>
  <c r="H7" i="5"/>
  <c r="H8" i="5"/>
  <c r="H9" i="5"/>
  <c r="H10" i="5"/>
  <c r="H11" i="5"/>
  <c r="H12" i="5"/>
  <c r="H14" i="5"/>
  <c r="H15" i="5"/>
  <c r="H16" i="5"/>
  <c r="H17" i="5"/>
  <c r="H18" i="5"/>
  <c r="H19" i="5"/>
  <c r="H21" i="5"/>
  <c r="H23" i="5"/>
  <c r="H25" i="5"/>
  <c r="H27" i="5"/>
  <c r="H28" i="5"/>
  <c r="H5" i="5"/>
  <c r="P22" i="5" l="1"/>
  <c r="AI22" i="14" s="1"/>
  <c r="AN34" i="5"/>
  <c r="S34" i="5"/>
  <c r="W34" i="5"/>
  <c r="AP34" i="5"/>
  <c r="AA34" i="5"/>
  <c r="AS34" i="5"/>
  <c r="BC34" i="5"/>
  <c r="U34" i="5"/>
  <c r="AD34" i="5"/>
  <c r="AG34" i="5"/>
  <c r="AI34" i="5"/>
  <c r="AR34" i="5"/>
  <c r="AU34" i="5"/>
  <c r="AW34" i="5"/>
  <c r="BF34" i="5"/>
  <c r="AB34" i="5"/>
  <c r="AK34" i="5"/>
  <c r="AY34" i="5"/>
  <c r="BD34" i="5"/>
  <c r="V34" i="5"/>
  <c r="AE34" i="5"/>
  <c r="AJ34" i="5"/>
  <c r="AO34" i="5"/>
  <c r="AX34" i="5"/>
  <c r="BG34" i="5"/>
  <c r="X34" i="5"/>
  <c r="T34" i="5"/>
  <c r="AC34" i="5"/>
  <c r="AL34" i="5"/>
  <c r="AH34" i="5"/>
  <c r="AQ34" i="5"/>
  <c r="AZ34" i="5"/>
  <c r="AV34" i="5"/>
  <c r="BE34" i="5"/>
  <c r="P20" i="5"/>
  <c r="AI20" i="14" s="1"/>
  <c r="N20" i="5"/>
  <c r="AH20" i="14" s="1"/>
  <c r="O22" i="5"/>
  <c r="P26" i="5"/>
  <c r="AI26" i="14" s="1"/>
  <c r="O20" i="5"/>
  <c r="O26" i="5"/>
  <c r="N26" i="5"/>
  <c r="AH26" i="14" s="1"/>
  <c r="N22" i="5"/>
  <c r="AH22" i="14" s="1"/>
  <c r="N10" i="5"/>
  <c r="AH10" i="14" s="1"/>
  <c r="N6" i="5"/>
  <c r="AH6" i="14" s="1"/>
  <c r="P17" i="5"/>
  <c r="AI17" i="14" s="1"/>
  <c r="N28" i="5"/>
  <c r="AH28" i="14" s="1"/>
  <c r="N18" i="5"/>
  <c r="AH18" i="14" s="1"/>
  <c r="N14" i="5"/>
  <c r="AH14" i="14" s="1"/>
  <c r="O25" i="5"/>
  <c r="P23" i="5"/>
  <c r="AI23" i="14" s="1"/>
  <c r="P19" i="5"/>
  <c r="AI19" i="14" s="1"/>
  <c r="O18" i="5"/>
  <c r="P15" i="5"/>
  <c r="AI15" i="14" s="1"/>
  <c r="O14" i="5"/>
  <c r="P12" i="5"/>
  <c r="AI12" i="14" s="1"/>
  <c r="O11" i="5"/>
  <c r="P8" i="5"/>
  <c r="AI8" i="14" s="1"/>
  <c r="O7" i="5"/>
  <c r="P21" i="5"/>
  <c r="AI21" i="14" s="1"/>
  <c r="P5" i="5"/>
  <c r="AI5" i="14" s="1"/>
  <c r="P9" i="5"/>
  <c r="AI9" i="14" s="1"/>
  <c r="P27" i="5"/>
  <c r="AI27" i="14" s="1"/>
  <c r="O19" i="5"/>
  <c r="P16" i="5"/>
  <c r="AI16" i="14" s="1"/>
  <c r="O8" i="5"/>
  <c r="N21" i="5"/>
  <c r="AH21" i="14" s="1"/>
  <c r="N17" i="5"/>
  <c r="AH17" i="14" s="1"/>
  <c r="N12" i="5"/>
  <c r="AH12" i="14" s="1"/>
  <c r="N8" i="5"/>
  <c r="AH8" i="14" s="1"/>
  <c r="N24" i="5"/>
  <c r="AH24" i="14" s="1"/>
  <c r="P28" i="5"/>
  <c r="AI28" i="14" s="1"/>
  <c r="O27" i="5"/>
  <c r="P24" i="5"/>
  <c r="AI24" i="14" s="1"/>
  <c r="O16" i="5"/>
  <c r="O13" i="5"/>
  <c r="P10" i="5"/>
  <c r="AI10" i="14" s="1"/>
  <c r="O9" i="5"/>
  <c r="P6" i="5"/>
  <c r="AI6" i="14" s="1"/>
  <c r="O5" i="5"/>
  <c r="P13" i="5"/>
  <c r="AI13" i="14" s="1"/>
  <c r="O23" i="5"/>
  <c r="O15" i="5"/>
  <c r="O12" i="5"/>
  <c r="N5" i="5"/>
  <c r="AH5" i="14" s="1"/>
  <c r="N25" i="5"/>
  <c r="AH25" i="14" s="1"/>
  <c r="N16" i="5"/>
  <c r="AH16" i="14" s="1"/>
  <c r="N11" i="5"/>
  <c r="AH11" i="14" s="1"/>
  <c r="N7" i="5"/>
  <c r="AH7" i="14" s="1"/>
  <c r="N27" i="5"/>
  <c r="AH27" i="14" s="1"/>
  <c r="N23" i="5"/>
  <c r="AH23" i="14" s="1"/>
  <c r="N19" i="5"/>
  <c r="AH19" i="14" s="1"/>
  <c r="N15" i="5"/>
  <c r="AH15" i="14" s="1"/>
  <c r="N13" i="5"/>
  <c r="AH13" i="14" s="1"/>
  <c r="N9" i="5"/>
  <c r="AH9" i="14" s="1"/>
  <c r="O28" i="5"/>
  <c r="P25" i="5"/>
  <c r="AI25" i="14" s="1"/>
  <c r="O21" i="5"/>
  <c r="P18" i="5"/>
  <c r="AI18" i="14" s="1"/>
  <c r="O17" i="5"/>
  <c r="P14" i="5"/>
  <c r="AI14" i="14" s="1"/>
  <c r="P11" i="5"/>
  <c r="AI11" i="14" s="1"/>
  <c r="O10" i="5"/>
  <c r="P7" i="5"/>
  <c r="AI7" i="14" s="1"/>
  <c r="O6" i="5"/>
  <c r="O24" i="5"/>
  <c r="T31" i="14" l="1"/>
  <c r="T35" i="14" s="1"/>
  <c r="X31" i="14"/>
  <c r="X35" i="14" s="1"/>
  <c r="AB31" i="14"/>
  <c r="AB35" i="14" s="1"/>
  <c r="AF31" i="14"/>
  <c r="AF35" i="14" s="1"/>
  <c r="E31" i="14"/>
  <c r="E35" i="14" s="1"/>
  <c r="I31" i="14"/>
  <c r="I35" i="14" s="1"/>
  <c r="M31" i="14"/>
  <c r="M35" i="14" s="1"/>
  <c r="S31" i="14"/>
  <c r="S35" i="14" s="1"/>
  <c r="V31" i="14"/>
  <c r="V35" i="14" s="1"/>
  <c r="AD31" i="14"/>
  <c r="AD35" i="14" s="1"/>
  <c r="C31" i="14"/>
  <c r="C35" i="14" s="1"/>
  <c r="K31" i="14"/>
  <c r="K35" i="14" s="1"/>
  <c r="W31" i="14"/>
  <c r="W35" i="14" s="1"/>
  <c r="AE31" i="14"/>
  <c r="AE35" i="14" s="1"/>
  <c r="H31" i="14"/>
  <c r="H35" i="14" s="1"/>
  <c r="Q31" i="14"/>
  <c r="Q35" i="14" s="1"/>
  <c r="U31" i="14"/>
  <c r="U35" i="14" s="1"/>
  <c r="Y31" i="14"/>
  <c r="Y35" i="14" s="1"/>
  <c r="AC31" i="14"/>
  <c r="AC35" i="14" s="1"/>
  <c r="F31" i="14"/>
  <c r="F35" i="14" s="1"/>
  <c r="J31" i="14"/>
  <c r="J35" i="14" s="1"/>
  <c r="N31" i="14"/>
  <c r="N35" i="14" s="1"/>
  <c r="B31" i="14"/>
  <c r="B35" i="14" s="1"/>
  <c r="Z31" i="14"/>
  <c r="Z35" i="14" s="1"/>
  <c r="G31" i="14"/>
  <c r="G35" i="14" s="1"/>
  <c r="O31" i="14"/>
  <c r="O35" i="14" s="1"/>
  <c r="AA31" i="14"/>
  <c r="AA35" i="14" s="1"/>
  <c r="D31" i="14"/>
  <c r="D35" i="14" s="1"/>
  <c r="L31" i="14"/>
  <c r="L35" i="14" s="1"/>
  <c r="W32" i="14"/>
  <c r="W36" i="14" s="1"/>
  <c r="AA32" i="14"/>
  <c r="AA36" i="14" s="1"/>
  <c r="AE32" i="14"/>
  <c r="AE36" i="14" s="1"/>
  <c r="F32" i="14"/>
  <c r="F36" i="14" s="1"/>
  <c r="J32" i="14"/>
  <c r="J36" i="14" s="1"/>
  <c r="N32" i="14"/>
  <c r="N36" i="14" s="1"/>
  <c r="B32" i="14"/>
  <c r="B36" i="14" s="1"/>
  <c r="Y32" i="14"/>
  <c r="Y36" i="14" s="1"/>
  <c r="D32" i="14"/>
  <c r="D36" i="14" s="1"/>
  <c r="L32" i="14"/>
  <c r="L36" i="14" s="1"/>
  <c r="Z32" i="14"/>
  <c r="Z36" i="14" s="1"/>
  <c r="I32" i="14"/>
  <c r="I36" i="14" s="1"/>
  <c r="T32" i="14"/>
  <c r="T36" i="14" s="1"/>
  <c r="X32" i="14"/>
  <c r="X36" i="14" s="1"/>
  <c r="AB32" i="14"/>
  <c r="AB36" i="14" s="1"/>
  <c r="AF32" i="14"/>
  <c r="AF36" i="14" s="1"/>
  <c r="C32" i="14"/>
  <c r="C36" i="14" s="1"/>
  <c r="G32" i="14"/>
  <c r="G36" i="14" s="1"/>
  <c r="K32" i="14"/>
  <c r="K36" i="14" s="1"/>
  <c r="O32" i="14"/>
  <c r="O36" i="14" s="1"/>
  <c r="U32" i="14"/>
  <c r="U36" i="14" s="1"/>
  <c r="AC32" i="14"/>
  <c r="AC36" i="14" s="1"/>
  <c r="H32" i="14"/>
  <c r="H36" i="14" s="1"/>
  <c r="Q32" i="14"/>
  <c r="Q36" i="14" s="1"/>
  <c r="V32" i="14"/>
  <c r="V36" i="14" s="1"/>
  <c r="E32" i="14"/>
  <c r="E36" i="14" s="1"/>
  <c r="S32" i="14"/>
  <c r="S36" i="14" s="1"/>
  <c r="AD32" i="14"/>
  <c r="AD36" i="14" s="1"/>
  <c r="M32" i="14"/>
  <c r="M36" i="14" s="1"/>
  <c r="BL32" i="5"/>
  <c r="BI32" i="5"/>
  <c r="BN32" i="5"/>
  <c r="BK32" i="5"/>
  <c r="BM32" i="5"/>
  <c r="BJ32" i="5"/>
  <c r="BK31" i="5"/>
  <c r="BL31" i="5"/>
  <c r="BI31" i="5"/>
  <c r="BJ31" i="5"/>
  <c r="BM31" i="5"/>
  <c r="BN31" i="5"/>
  <c r="CD31" i="5"/>
  <c r="CH31" i="5"/>
  <c r="BP31" i="5"/>
  <c r="BT31" i="5"/>
  <c r="BY31" i="5"/>
  <c r="CE31" i="5"/>
  <c r="CI31" i="5"/>
  <c r="BQ31" i="5"/>
  <c r="BU31" i="5"/>
  <c r="BZ31" i="5"/>
  <c r="CF31" i="5"/>
  <c r="BR31" i="5"/>
  <c r="BW31" i="5"/>
  <c r="CA31" i="5"/>
  <c r="CG31" i="5"/>
  <c r="BS31" i="5"/>
  <c r="BX31" i="5"/>
  <c r="CB31" i="5"/>
  <c r="CF32" i="5"/>
  <c r="BR32" i="5"/>
  <c r="BW32" i="5"/>
  <c r="CA32" i="5"/>
  <c r="CG32" i="5"/>
  <c r="BS32" i="5"/>
  <c r="BX32" i="5"/>
  <c r="CB32" i="5"/>
  <c r="CD32" i="5"/>
  <c r="CH32" i="5"/>
  <c r="BP32" i="5"/>
  <c r="BT32" i="5"/>
  <c r="BY32" i="5"/>
  <c r="CE32" i="5"/>
  <c r="CI32" i="5"/>
  <c r="BQ32" i="5"/>
  <c r="BU32" i="5"/>
  <c r="BZ32" i="5"/>
  <c r="S32" i="5"/>
  <c r="N37" i="5"/>
  <c r="N62" i="5" s="1"/>
  <c r="O37" i="5"/>
  <c r="O58" i="5" s="1"/>
  <c r="U32" i="5"/>
  <c r="Z32" i="5"/>
  <c r="AD32" i="5"/>
  <c r="AI32" i="5"/>
  <c r="AN32" i="5"/>
  <c r="AR32" i="5"/>
  <c r="AW32" i="5"/>
  <c r="BB32" i="5"/>
  <c r="BF32" i="5"/>
  <c r="AU32" i="5"/>
  <c r="T32" i="5"/>
  <c r="AC32" i="5"/>
  <c r="AL32" i="5"/>
  <c r="AV32" i="5"/>
  <c r="BE32" i="5"/>
  <c r="V32" i="5"/>
  <c r="AA32" i="5"/>
  <c r="AE32" i="5"/>
  <c r="AJ32" i="5"/>
  <c r="AO32" i="5"/>
  <c r="AS32" i="5"/>
  <c r="AX32" i="5"/>
  <c r="BC32" i="5"/>
  <c r="BG32" i="5"/>
  <c r="AB32" i="5"/>
  <c r="AK32" i="5"/>
  <c r="AY32" i="5"/>
  <c r="X32" i="5"/>
  <c r="AH32" i="5"/>
  <c r="AQ32" i="5"/>
  <c r="AZ32" i="5"/>
  <c r="W32" i="5"/>
  <c r="AG32" i="5"/>
  <c r="AP32" i="5"/>
  <c r="BD32" i="5"/>
  <c r="T31" i="5"/>
  <c r="X31" i="5"/>
  <c r="AC31" i="5"/>
  <c r="AH31" i="5"/>
  <c r="AL31" i="5"/>
  <c r="AQ31" i="5"/>
  <c r="AV31" i="5"/>
  <c r="AZ31" i="5"/>
  <c r="BE31" i="5"/>
  <c r="AG31" i="5"/>
  <c r="AP31" i="5"/>
  <c r="AY31" i="5"/>
  <c r="S31" i="5"/>
  <c r="U31" i="5"/>
  <c r="Z31" i="5"/>
  <c r="AD31" i="5"/>
  <c r="AI31" i="5"/>
  <c r="AN31" i="5"/>
  <c r="AR31" i="5"/>
  <c r="AW31" i="5"/>
  <c r="BB31" i="5"/>
  <c r="BF31" i="5"/>
  <c r="V31" i="5"/>
  <c r="AE31" i="5"/>
  <c r="AO31" i="5"/>
  <c r="AX31" i="5"/>
  <c r="BG31" i="5"/>
  <c r="W31" i="5"/>
  <c r="AK31" i="5"/>
  <c r="AU31" i="5"/>
  <c r="BD31" i="5"/>
  <c r="AA31" i="5"/>
  <c r="AJ31" i="5"/>
  <c r="AS31" i="5"/>
  <c r="BC31" i="5"/>
  <c r="AB31" i="5"/>
  <c r="N52" i="5" l="1"/>
  <c r="N53" i="5"/>
  <c r="O60" i="5"/>
  <c r="O45" i="5"/>
  <c r="O56" i="5"/>
  <c r="N42" i="5"/>
  <c r="N61" i="5"/>
  <c r="N56" i="5"/>
  <c r="N58" i="5"/>
  <c r="N57" i="5"/>
  <c r="O53" i="5"/>
  <c r="O39" i="5"/>
  <c r="O62" i="5"/>
  <c r="N40" i="5"/>
  <c r="N46" i="5"/>
  <c r="N41" i="5"/>
  <c r="N60" i="5"/>
  <c r="O43" i="5"/>
  <c r="N47" i="5"/>
  <c r="O48" i="5"/>
  <c r="O50" i="5"/>
  <c r="N43" i="5"/>
  <c r="O54" i="5"/>
  <c r="N51" i="5"/>
  <c r="O46" i="5"/>
  <c r="O51" i="5"/>
  <c r="N48" i="5"/>
  <c r="O61" i="5"/>
  <c r="N49" i="5"/>
  <c r="O59" i="5"/>
  <c r="O57" i="5"/>
  <c r="O55" i="5"/>
  <c r="O41" i="5"/>
  <c r="O49" i="5"/>
  <c r="O44" i="5"/>
  <c r="N44" i="5"/>
  <c r="O47" i="5"/>
  <c r="N45" i="5"/>
  <c r="N54" i="5"/>
  <c r="O52" i="5"/>
  <c r="N39" i="5"/>
  <c r="O40" i="5"/>
  <c r="O42" i="5"/>
  <c r="N59" i="5"/>
  <c r="N55" i="5"/>
  <c r="N50" i="5"/>
  <c r="AW252" i="1" l="1"/>
  <c r="N61" i="3" l="1"/>
  <c r="M61" i="3"/>
  <c r="L61" i="3"/>
  <c r="K61" i="3"/>
  <c r="J61" i="3"/>
  <c r="I61" i="3"/>
  <c r="N30" i="3"/>
  <c r="M30" i="3"/>
  <c r="L30" i="3"/>
  <c r="K30" i="3"/>
  <c r="J30" i="3"/>
  <c r="I30" i="3"/>
  <c r="G129" i="2"/>
  <c r="G149" i="11" s="1"/>
  <c r="F129" i="2"/>
  <c r="F149" i="11" s="1"/>
  <c r="E129" i="2"/>
  <c r="E149" i="11" s="1"/>
  <c r="D129" i="2"/>
  <c r="D149" i="11" s="1"/>
  <c r="C129" i="2"/>
  <c r="C149" i="11" s="1"/>
  <c r="B129" i="2"/>
  <c r="B149" i="11" s="1"/>
  <c r="G97" i="2"/>
  <c r="G148" i="11" s="1"/>
  <c r="F97" i="2"/>
  <c r="F148" i="11" s="1"/>
  <c r="E97" i="2"/>
  <c r="E148" i="11" s="1"/>
  <c r="D97" i="2"/>
  <c r="D148" i="11" s="1"/>
  <c r="C97" i="2"/>
  <c r="C148" i="11" s="1"/>
  <c r="B97" i="2"/>
  <c r="B148" i="11" s="1"/>
  <c r="G63" i="2"/>
  <c r="Y149" i="11" s="1"/>
  <c r="F63" i="2"/>
  <c r="X149" i="11" s="1"/>
  <c r="E63" i="2"/>
  <c r="W149" i="11" s="1"/>
  <c r="D63" i="2"/>
  <c r="V149" i="11" s="1"/>
  <c r="C63" i="2"/>
  <c r="U149" i="11" s="1"/>
  <c r="B63" i="2"/>
  <c r="T149" i="11" s="1"/>
  <c r="G31" i="2"/>
  <c r="Y148" i="11" s="1"/>
  <c r="F31" i="2"/>
  <c r="X148" i="11" s="1"/>
  <c r="E31" i="2"/>
  <c r="W148" i="11" s="1"/>
  <c r="D31" i="2"/>
  <c r="V148" i="11" s="1"/>
  <c r="C31" i="2"/>
  <c r="U148" i="11" s="1"/>
  <c r="B31" i="2"/>
  <c r="T148" i="11" s="1"/>
  <c r="N346" i="1"/>
  <c r="M346" i="1"/>
  <c r="L346" i="1"/>
  <c r="K346" i="1"/>
  <c r="J346" i="1"/>
  <c r="I346" i="1"/>
  <c r="N315" i="1"/>
  <c r="M315" i="1"/>
  <c r="L315" i="1"/>
  <c r="K315" i="1"/>
  <c r="J315" i="1"/>
  <c r="I315" i="1"/>
  <c r="N284" i="1"/>
  <c r="M284" i="1"/>
  <c r="L284" i="1"/>
  <c r="K284" i="1"/>
  <c r="J284" i="1"/>
  <c r="I284" i="1"/>
  <c r="N252" i="1"/>
  <c r="M252" i="1"/>
  <c r="L252" i="1"/>
  <c r="K252" i="1"/>
  <c r="J252" i="1"/>
  <c r="I252" i="1"/>
  <c r="N221" i="1"/>
  <c r="M221" i="1"/>
  <c r="L221" i="1"/>
  <c r="K221" i="1"/>
  <c r="J221" i="1"/>
  <c r="I221" i="1"/>
  <c r="N190" i="1"/>
  <c r="M190" i="1"/>
  <c r="L190" i="1"/>
  <c r="K190" i="1"/>
  <c r="J190" i="1"/>
  <c r="I190" i="1"/>
  <c r="N158" i="1"/>
  <c r="M158" i="1"/>
  <c r="L158" i="1"/>
  <c r="K158" i="1"/>
  <c r="J158" i="1"/>
  <c r="I158" i="1"/>
  <c r="N96" i="1"/>
  <c r="M96" i="1"/>
  <c r="L96" i="1"/>
  <c r="K96" i="1"/>
  <c r="J96" i="1"/>
  <c r="I96" i="1"/>
  <c r="J30" i="1"/>
  <c r="K30" i="1"/>
  <c r="L30" i="1"/>
  <c r="M30" i="1"/>
  <c r="N30" i="1"/>
  <c r="I30" i="1"/>
</calcChain>
</file>

<file path=xl/sharedStrings.xml><?xml version="1.0" encoding="utf-8"?>
<sst xmlns="http://schemas.openxmlformats.org/spreadsheetml/2006/main" count="3954" uniqueCount="378">
  <si>
    <t>RSC (localizer)</t>
  </si>
  <si>
    <t>PPA (localizer)</t>
  </si>
  <si>
    <t>OPA (localizer)</t>
  </si>
  <si>
    <t>RSC (template)</t>
  </si>
  <si>
    <t>PPA (template)</t>
  </si>
  <si>
    <t>OPA (template)</t>
  </si>
  <si>
    <t>LOC (template)</t>
  </si>
  <si>
    <t>Functional localizer: contrasts of places vs. all (PPA, RSC, OPA), objects vs. all (LOC) - top 100 voxels</t>
  </si>
  <si>
    <t>Hippocampus</t>
  </si>
  <si>
    <t>Entorhinal</t>
  </si>
  <si>
    <t>Hippocampus and entorhinal: taken from individual freesurfer segmentation</t>
  </si>
  <si>
    <t>p-values - means_diag_minus_nondiag_elements_jrd</t>
  </si>
  <si>
    <t>p-values - corr_jrd_roi_distances</t>
  </si>
  <si>
    <t>p-values - corr_jrd_roi_segments</t>
  </si>
  <si>
    <t>Actual values</t>
  </si>
  <si>
    <t>Relation to distance and segment matrices (nondiagonal elements only):</t>
  </si>
  <si>
    <t>LOC (localizer)</t>
  </si>
  <si>
    <t>Adaptation contrast - distance effect - mean value of contrast across ROI</t>
  </si>
  <si>
    <t>Adaptation contrast - segments effect - mean value of contrast across ROI</t>
  </si>
  <si>
    <t>Object viewing</t>
  </si>
  <si>
    <t>JRD</t>
  </si>
  <si>
    <t>Average</t>
  </si>
  <si>
    <t>Subj11</t>
  </si>
  <si>
    <t>Subj01</t>
  </si>
  <si>
    <t>Subj02</t>
  </si>
  <si>
    <t>Subj04</t>
  </si>
  <si>
    <t>Subj05</t>
  </si>
  <si>
    <t>Subj06</t>
  </si>
  <si>
    <t>Subj08</t>
  </si>
  <si>
    <t>Subj09</t>
  </si>
  <si>
    <t>ttest</t>
  </si>
  <si>
    <t>p-values - objectviewing day2minusday1 correlation to distance matrix</t>
  </si>
  <si>
    <t>p-values - objectviewing day2minusday1 correlation to segments matrix</t>
  </si>
  <si>
    <t>p-values - corr_jrd_roi_quadrants</t>
  </si>
  <si>
    <t>p-values - objectviewing day2minusday1 correlation to quadrants matrix</t>
  </si>
  <si>
    <t>p-values - corr_navigation_withinminusbetweensegments - removing segments adjacent in time</t>
  </si>
  <si>
    <t>Objectviewing day2 minus day1</t>
  </si>
  <si>
    <t>Objectviewing day2</t>
  </si>
  <si>
    <t xml:space="preserve">Beta - distance matrix </t>
  </si>
  <si>
    <t xml:space="preserve">Beta - segments matrix </t>
  </si>
  <si>
    <t xml:space="preserve">Beta - quadrants matrix </t>
  </si>
  <si>
    <t>Regular regression</t>
  </si>
  <si>
    <t xml:space="preserve">p-values - segments matrix </t>
  </si>
  <si>
    <t xml:space="preserve">p-values - quadrants matrix </t>
  </si>
  <si>
    <t>NaN</t>
  </si>
  <si>
    <t>Subj12</t>
  </si>
  <si>
    <t>Subj13</t>
  </si>
  <si>
    <t>Subj14</t>
  </si>
  <si>
    <t>Subj15</t>
  </si>
  <si>
    <t>Subj17</t>
  </si>
  <si>
    <t>Subj18</t>
  </si>
  <si>
    <t>Subj19</t>
  </si>
  <si>
    <t>Subj20</t>
  </si>
  <si>
    <t>Subj21</t>
  </si>
  <si>
    <t>Subj22</t>
  </si>
  <si>
    <t>Subj23</t>
  </si>
  <si>
    <t>Subj25</t>
  </si>
  <si>
    <t>Subj26</t>
  </si>
  <si>
    <t>Subj27</t>
  </si>
  <si>
    <t>Subj28</t>
  </si>
  <si>
    <t>Subj30</t>
  </si>
  <si>
    <t>p-values - corr_navigation_withinminusbetweensegments</t>
  </si>
  <si>
    <t>p-values - corr_jrd_roi_coviewing</t>
  </si>
  <si>
    <t>JRD - with coviewing matrix</t>
  </si>
  <si>
    <t xml:space="preserve">Beta - coviewing matrix </t>
  </si>
  <si>
    <t>VARIANCE PARTITIONING</t>
  </si>
  <si>
    <t xml:space="preserve">R - distance matrix </t>
  </si>
  <si>
    <t xml:space="preserve">R - segments matrix </t>
  </si>
  <si>
    <t xml:space="preserve">R - quadrants matrix </t>
  </si>
  <si>
    <t>Correlation to behavior</t>
  </si>
  <si>
    <t>Subject</t>
  </si>
  <si>
    <t>Distance estimation</t>
  </si>
  <si>
    <t>Overall accuracy measures</t>
  </si>
  <si>
    <t>Dist comparison</t>
  </si>
  <si>
    <t>Dist estimation</t>
  </si>
  <si>
    <t>Correlation real-estimated overall</t>
  </si>
  <si>
    <t>Percent correct (out of all)</t>
  </si>
  <si>
    <t>Success rate overall</t>
  </si>
  <si>
    <t>Segment effect measures</t>
  </si>
  <si>
    <t>Diff num correct within-between</t>
  </si>
  <si>
    <t>Diff corr estimaged-real within-between</t>
  </si>
  <si>
    <t>Distance comparison</t>
  </si>
  <si>
    <t>Diff success rate within-between</t>
  </si>
  <si>
    <t>Normalization to range 0-1</t>
  </si>
  <si>
    <t>Combined measures</t>
  </si>
  <si>
    <t>Environmental knowledge</t>
  </si>
  <si>
    <t>Segment effect</t>
  </si>
  <si>
    <t>Diff success within-between</t>
  </si>
  <si>
    <t>Segment effect (no JRD)</t>
  </si>
  <si>
    <t>objectviewing day2minusday1 correlation to distance matrix</t>
  </si>
  <si>
    <t>objectviewing day2minusday1 correlation to segments matrix</t>
  </si>
  <si>
    <t>objectviewing day2minusday1 correlation to quadrants matrix</t>
  </si>
  <si>
    <t>JRD correlation to distance matrix</t>
  </si>
  <si>
    <t>JRD correlation to segments matrix</t>
  </si>
  <si>
    <t>JRD correlation to quadrants matrix</t>
  </si>
  <si>
    <t>Correlation - environmental knowledge</t>
  </si>
  <si>
    <t>Correlation - segment effect</t>
  </si>
  <si>
    <t>Object viewing day2</t>
  </si>
  <si>
    <t>ttest - corr_jrd_roi_responses_similarity</t>
  </si>
  <si>
    <t>JRD - with coviewing and response similarity matrices</t>
  </si>
  <si>
    <t>p-values - corr_objectviewing_day2_roi_distances</t>
  </si>
  <si>
    <t>p-values - corr_objectviewing_day2_roi_segments</t>
  </si>
  <si>
    <t>p-values - corr_objectviewing_day2_roi_quadrants</t>
  </si>
  <si>
    <t>Median split</t>
  </si>
  <si>
    <t>ttest - median split high knowledge</t>
  </si>
  <si>
    <t>ttest - median split high segment effect</t>
  </si>
  <si>
    <t>p-value, one-tailed one-sample t-test</t>
  </si>
  <si>
    <t>ttest - median split low knowledge</t>
  </si>
  <si>
    <t>ttest - median split low segment effect</t>
  </si>
  <si>
    <t>corr_viewanglediff</t>
  </si>
  <si>
    <t>corr_segments</t>
  </si>
  <si>
    <t>corr_quadrants</t>
  </si>
  <si>
    <t>corr_object1_dist</t>
  </si>
  <si>
    <t>sem</t>
  </si>
  <si>
    <t>RSC</t>
  </si>
  <si>
    <t>PPA</t>
  </si>
  <si>
    <t>OPA</t>
  </si>
  <si>
    <t>LOC</t>
  </si>
  <si>
    <t>mean high segment effect</t>
  </si>
  <si>
    <t>SEM</t>
  </si>
  <si>
    <t>mean high environmental knowledge</t>
  </si>
  <si>
    <t>Within quadrant</t>
  </si>
  <si>
    <t>Object viewing day2-day1</t>
  </si>
  <si>
    <t>Within segment adjacent quadrant</t>
  </si>
  <si>
    <t>Between segments adjacent quadrant</t>
  </si>
  <si>
    <t>Between diagonal quadrants</t>
  </si>
  <si>
    <t>Average neural pattern correlation</t>
  </si>
  <si>
    <t>Env knowledge</t>
  </si>
  <si>
    <t>corr_object1_identity</t>
  </si>
  <si>
    <t>corr_viewangle_identity</t>
  </si>
  <si>
    <t>P-values</t>
  </si>
  <si>
    <t>JRD - Averages</t>
  </si>
  <si>
    <t>Object viewing day2-day1 - Averages</t>
  </si>
  <si>
    <t>JRD - average pattern correlation matrix across sub jects</t>
  </si>
  <si>
    <t>Object viewing day2 task</t>
  </si>
  <si>
    <t>Stretchers (asymmetric environment)</t>
  </si>
  <si>
    <t>Correlation - asymmetry</t>
  </si>
  <si>
    <t>corr_viewanglediff_withinquadrant</t>
  </si>
  <si>
    <t>corr_viewanglediff_withinsegment_adjquadrant</t>
  </si>
  <si>
    <t>corr_viewanglediff_betweensegments_adjquadrants</t>
  </si>
  <si>
    <t>corr_viewanglediff_diagonal_quadrant</t>
  </si>
  <si>
    <t>corr_orth_segments</t>
  </si>
  <si>
    <t>corr_identity_viewanglebin</t>
  </si>
  <si>
    <t>corr_identity_viewanglebin_eastwest</t>
  </si>
  <si>
    <t>corr_identity_viewanglebin_northsouth</t>
  </si>
  <si>
    <t>p-value</t>
  </si>
  <si>
    <t>Correlation to matrices</t>
  </si>
  <si>
    <t>Object viewing - day2 minus day1</t>
  </si>
  <si>
    <t>Object viewing - day2</t>
  </si>
  <si>
    <t>Coding of object identity (diagonal minus nondiagonal)</t>
  </si>
  <si>
    <t>Segment identity</t>
  </si>
  <si>
    <t>Quadrant identity</t>
  </si>
  <si>
    <t>Distance between objects</t>
  </si>
  <si>
    <t>Distance within quadrant only</t>
  </si>
  <si>
    <t>Distance within segment adj quadrant</t>
  </si>
  <si>
    <t>Distance between segments adj quadrant</t>
  </si>
  <si>
    <t>Distance diagonal quadrants</t>
  </si>
  <si>
    <t>Distance between quadrants</t>
  </si>
  <si>
    <t>Estimated distances</t>
  </si>
  <si>
    <t>Object viewing runs - day1 runs betas correlation to day2 runs betas</t>
  </si>
  <si>
    <t>p-values - means_diag_minus_nondiag_elements_objectviewing (day1 betas correlation to day2 betas)</t>
  </si>
  <si>
    <t>Summary of all results - betas extracted from all runs together, mean pattern removed</t>
  </si>
  <si>
    <t>Correlation values</t>
  </si>
  <si>
    <t>Orthogonal segment identity</t>
  </si>
  <si>
    <t>Adaptation</t>
  </si>
  <si>
    <t>Distance effect</t>
  </si>
  <si>
    <t>JRD single trial modeling (48 regressors, for each starting object and viewing direction, across runs) - correlation to matrices</t>
  </si>
  <si>
    <t>Identity of starting object (object1)</t>
  </si>
  <si>
    <t>Distance between starting objects (object1)</t>
  </si>
  <si>
    <t>Neural distance - averages</t>
  </si>
  <si>
    <t>Facing angle identity</t>
  </si>
  <si>
    <t>Facing angle - 4 bins - identity</t>
  </si>
  <si>
    <t>Facing angle - 4 bins - east or west</t>
  </si>
  <si>
    <t>Facing angle - 4 bins - north or south</t>
  </si>
  <si>
    <t>Difference in facing angle</t>
  </si>
  <si>
    <t>Difference in facing angle - within quadrant</t>
  </si>
  <si>
    <t>Difference in facing angle - within segment adjacent quadrant</t>
  </si>
  <si>
    <t>Difference in facing angle - between segments adjacent quadrant</t>
  </si>
  <si>
    <t>Difference in facing angle - between diagonal quadrants</t>
  </si>
  <si>
    <t xml:space="preserve">R - orthogonal segment matrix </t>
  </si>
  <si>
    <t>Partial correlations</t>
  </si>
  <si>
    <t>Overlay</t>
  </si>
  <si>
    <t>HC (JRD)</t>
  </si>
  <si>
    <t>HC (obj view)</t>
  </si>
  <si>
    <t>Mean value of contrast across ROI</t>
  </si>
  <si>
    <t>P-value</t>
  </si>
  <si>
    <t>Distance between objects - y-axis (along river direction)</t>
  </si>
  <si>
    <t>Schema model</t>
  </si>
  <si>
    <t>Flipping model</t>
  </si>
  <si>
    <t>Overlay model</t>
  </si>
  <si>
    <t>Difference of within-segment and between-segments elements - object viewing</t>
  </si>
  <si>
    <t>Difference of within-segment and between-segments elements - jrd</t>
  </si>
  <si>
    <t>OPA average neural corr matrix</t>
  </si>
  <si>
    <t>RSC average neural corr matrix</t>
  </si>
  <si>
    <t>Distance matrix</t>
  </si>
  <si>
    <t>Normalized to 0-1, subtraction of distance matrix</t>
  </si>
  <si>
    <t>right OPA</t>
  </si>
  <si>
    <t>right RSC</t>
  </si>
  <si>
    <t>Correlation between the different effects</t>
  </si>
  <si>
    <t>JRD OPA overlay</t>
  </si>
  <si>
    <t>JRD RSC overlay</t>
  </si>
  <si>
    <t>JRD OPA yaxis</t>
  </si>
  <si>
    <t>JRD RSC yaxis</t>
  </si>
  <si>
    <t>Objview HC overlay</t>
  </si>
  <si>
    <t>Objview HC yaxis</t>
  </si>
  <si>
    <t>Values</t>
  </si>
  <si>
    <t>Correlations</t>
  </si>
  <si>
    <t>R - distance matrix (controlling for segment)</t>
  </si>
  <si>
    <t>R - segments matrix (controlling for distance)</t>
  </si>
  <si>
    <t>R - quadrants matrix (controlling for distance)</t>
  </si>
  <si>
    <t>R - orthogonal segment matrix (controlling for distance)</t>
  </si>
  <si>
    <t>partialcorr_object1_distances (controlling for viewing direction)</t>
  </si>
  <si>
    <t>partialcorr_viewanglediff (controlling for distance)</t>
  </si>
  <si>
    <t>Distance_y_axis_within_segment</t>
  </si>
  <si>
    <t>Distance_x_axis_within_segment</t>
  </si>
  <si>
    <t>Distance_y_axis_between_segments</t>
  </si>
  <si>
    <t>Distance_x_axis_between_segments</t>
  </si>
  <si>
    <t>Distance between objects - x-axis (perpendicular to river)</t>
  </si>
  <si>
    <t>Distance_flipping_x_axis</t>
  </si>
  <si>
    <t>Distance_overlay_x_axis</t>
  </si>
  <si>
    <t>Distance_schema_y_axis</t>
  </si>
  <si>
    <t xml:space="preserve"> JRD - Correlation to overlay matrix</t>
  </si>
  <si>
    <t>JRD - Correlation to y-axis matrix</t>
  </si>
  <si>
    <t>Object viewing day2minusday1 - Correlation to overlay matrix</t>
  </si>
  <si>
    <t>Object viewing day2minusday1 - Correlation to y-axis matrix</t>
  </si>
  <si>
    <t>lRSC</t>
  </si>
  <si>
    <t>rRSC</t>
  </si>
  <si>
    <t>lPPA</t>
  </si>
  <si>
    <t>rPPA</t>
  </si>
  <si>
    <t>lOPA</t>
  </si>
  <si>
    <t>rOPA</t>
  </si>
  <si>
    <t>lLOC</t>
  </si>
  <si>
    <t>rLOC</t>
  </si>
  <si>
    <t>lHC (JRD)</t>
  </si>
  <si>
    <t>rHC (JRD)</t>
  </si>
  <si>
    <t>lHC (objview)</t>
  </si>
  <si>
    <t>rHC (objview)</t>
  </si>
  <si>
    <t>lRSC (JRD)</t>
  </si>
  <si>
    <t>rRSC (JRD)</t>
  </si>
  <si>
    <t>lPPA (JRD)</t>
  </si>
  <si>
    <t>rPPA (JRD)</t>
  </si>
  <si>
    <t>lOPA (JRD)</t>
  </si>
  <si>
    <t>rOPA (JRD)</t>
  </si>
  <si>
    <t>lRSC (objview)</t>
  </si>
  <si>
    <t>rRSC (objview)</t>
  </si>
  <si>
    <t>lPPA (objview)</t>
  </si>
  <si>
    <t>rPPA (objview)</t>
  </si>
  <si>
    <t>lOPA (objview)</t>
  </si>
  <si>
    <t>rOPA (objview)</t>
  </si>
  <si>
    <t>Object viewing day2 - Averages</t>
  </si>
  <si>
    <t>Activation</t>
  </si>
  <si>
    <t>Mean</t>
  </si>
  <si>
    <t>Different models</t>
  </si>
  <si>
    <t>Distance</t>
  </si>
  <si>
    <t>Mirroring</t>
  </si>
  <si>
    <t>Rotation</t>
  </si>
  <si>
    <t>p-values</t>
  </si>
  <si>
    <t>JRD - remapping effect (difference correlation to distances within-between)</t>
  </si>
  <si>
    <t>JRD - separation effect (difference in neural distance. Within-between)</t>
  </si>
  <si>
    <t>lHC</t>
  </si>
  <si>
    <t>rHC</t>
  </si>
  <si>
    <t>Object viewing d2minusd1 correlation to distance matrix</t>
  </si>
  <si>
    <t xml:space="preserve"> Object viewing d2minusd1 - Correlation to overlay matrix</t>
  </si>
  <si>
    <t>Object viewing d2minusd1 - remapping effect (difference correlation to distances within-between)</t>
  </si>
  <si>
    <t>Object viewing d2minusd1 - separation effect (difference in neural distance. Within-between)</t>
  </si>
  <si>
    <t>lHC (anatomical)</t>
  </si>
  <si>
    <t>rHC (anatomical)</t>
  </si>
  <si>
    <t>'lHC-rHC'</t>
  </si>
  <si>
    <t>lRSC-rRSC'</t>
  </si>
  <si>
    <t>lRSC-lOPA'</t>
  </si>
  <si>
    <t>lRSC-rOPA'</t>
  </si>
  <si>
    <t>lRSC-lHC'</t>
  </si>
  <si>
    <t>lRSC-rHC'</t>
  </si>
  <si>
    <t>rRSC-lOPA'</t>
  </si>
  <si>
    <t>rRSC-rOPA'</t>
  </si>
  <si>
    <t>rRSC-lHC'</t>
  </si>
  <si>
    <t>rRSC-rHC'</t>
  </si>
  <si>
    <t>lOPA-rOPA'</t>
  </si>
  <si>
    <t>lOPA-lHC'</t>
  </si>
  <si>
    <t>lOPA-rHC'</t>
  </si>
  <si>
    <t>rOPA-lHC'</t>
  </si>
  <si>
    <t>rOPA-rHC'</t>
  </si>
  <si>
    <t>lHC-lRSC'</t>
  </si>
  <si>
    <t>lHC-rRSC'</t>
  </si>
  <si>
    <t>lHC-lOPA'</t>
  </si>
  <si>
    <t>lHC-rOPA'</t>
  </si>
  <si>
    <t>rHC-lRSC'</t>
  </si>
  <si>
    <t>rHC-rRSC'</t>
  </si>
  <si>
    <t>rHC-lOPA'</t>
  </si>
  <si>
    <t>rHC-rOPA'</t>
  </si>
  <si>
    <t>JRD defined ROIs</t>
  </si>
  <si>
    <t>Object viewing defined ROIs</t>
  </si>
  <si>
    <t>Anatomically defined ROIs</t>
  </si>
  <si>
    <t>Behavioral effects</t>
  </si>
  <si>
    <t>True distances</t>
  </si>
  <si>
    <t>Remapping</t>
  </si>
  <si>
    <t>Grouping</t>
  </si>
  <si>
    <t>p-value (1-tailed, FDR-corrected)</t>
  </si>
  <si>
    <t>lEC</t>
  </si>
  <si>
    <t>rEC</t>
  </si>
  <si>
    <t>Separate runs GLM, noise normalization (new - using original regression's residuals), nonparametric stats</t>
  </si>
  <si>
    <t>MVPA correlations to different matrices</t>
  </si>
  <si>
    <t>Object viewing day2 minus day1</t>
  </si>
  <si>
    <t>Distance effects</t>
  </si>
  <si>
    <t>corr_jrd_distances</t>
  </si>
  <si>
    <t>corr_objectviewing_day2-day1_distances</t>
  </si>
  <si>
    <t>corr_jrd_within_quadrant_dist</t>
  </si>
  <si>
    <t>corr_objectviewing_day2-day1_within_quadrant_dist</t>
  </si>
  <si>
    <t>corr_jrd_within_segment_adj_quadrants_dist</t>
  </si>
  <si>
    <t>corr_objectviewing_day2-day1_within_segment_adj_quadrants_dist</t>
  </si>
  <si>
    <t>corr_jrd_between_segments_adj_quadrants_dist</t>
  </si>
  <si>
    <t>corr_objectviewing_day2-day1_between_segments_adj_quadrants_dist</t>
  </si>
  <si>
    <t>corr_jrd_diagonal_quadrants_dist</t>
  </si>
  <si>
    <t>corr_objectviewing_day2-day1_diagonal_quadrants_dist</t>
  </si>
  <si>
    <t>corr_jrd_quadrants_dist</t>
  </si>
  <si>
    <t>corr_objectviewing_day2-day1_quadrants_dist</t>
  </si>
  <si>
    <t>corr_jrd_estimated_dist</t>
  </si>
  <si>
    <t>corr_objectviewing_day2-day1_estimated_dist</t>
  </si>
  <si>
    <t>Schema effects</t>
  </si>
  <si>
    <t>corr_jrd_schema</t>
  </si>
  <si>
    <t>corr_objectviewing_day2-day1_schema</t>
  </si>
  <si>
    <t>corr_jrd_schema_btwn_only</t>
  </si>
  <si>
    <t>corr_objectviewing_day2-day1_schema_btwn_only</t>
  </si>
  <si>
    <t>corr_jrd_schema_y_axis_only</t>
  </si>
  <si>
    <t>corr_objectviewing_day2-day1_schema_y_axis_only</t>
  </si>
  <si>
    <t>corr_jrd_flipping</t>
  </si>
  <si>
    <t>corr_objectviewing_day2-day1_flipping</t>
  </si>
  <si>
    <t>corr_jrd_flipping_btwn_only</t>
  </si>
  <si>
    <t>corr_objectviewing_day2-day1_flipping_btwn_only</t>
  </si>
  <si>
    <t>corr_jrd_flipping_x_axis_only</t>
  </si>
  <si>
    <t>corr_objectviewing_day2-day1_flipping_x_axis_only</t>
  </si>
  <si>
    <t>corr_jrd_overlay</t>
  </si>
  <si>
    <t>corr_objectviewing_day2-day1_overlay</t>
  </si>
  <si>
    <t>corr_jrd_overlay_btwn_only</t>
  </si>
  <si>
    <t>corr_objectviewing_day2-day1_overlay_btwn_only</t>
  </si>
  <si>
    <t>corr_jrd_overlay_x_axis_only</t>
  </si>
  <si>
    <t>corr_objectviewing_day2-day1_overlay_x_axis_only</t>
  </si>
  <si>
    <t>Segment / quadrant effects (do things belong to the same quadrant/segment, no distances)</t>
  </si>
  <si>
    <t>corr_jrd_segments</t>
  </si>
  <si>
    <t>corr_objectviewing_day2-day1_segments</t>
  </si>
  <si>
    <t>corr_jrd_quadrants</t>
  </si>
  <si>
    <t>corr_objectviewing_day2-day1_quadrants</t>
  </si>
  <si>
    <t>corr_jrd_orth_segments</t>
  </si>
  <si>
    <t>corr_objectviewing_day2-day1_orth_segments</t>
  </si>
  <si>
    <t>corr_jrd_distance_y_axis (along river)</t>
  </si>
  <si>
    <t>corr_objectviewing_day2-day1_distance_y_axis (along river)</t>
  </si>
  <si>
    <t>corr_jrd_distance_x_axis (perpendicular to river)</t>
  </si>
  <si>
    <t>corr_objectviewing_day2-day1_distance_x_axis (perpendicular to river)</t>
  </si>
  <si>
    <t>corr_jrd_distance_y_axis_within_segment</t>
  </si>
  <si>
    <t>corr_objectviewing_day2-day1_distance_y_axis_within_segment</t>
  </si>
  <si>
    <t>corr_jrd_distance_x_axis_within_segment</t>
  </si>
  <si>
    <t>corr_objectviewing_day2-day1_distance_x_axis_within_segment</t>
  </si>
  <si>
    <t>corr_jrd_distance_y_axis_between_segments</t>
  </si>
  <si>
    <t>corr_objectviewing_day2-day1distance_y_axis_between_segments</t>
  </si>
  <si>
    <t>corr_jrd_distance_x_axis_between_segments</t>
  </si>
  <si>
    <t>corr_objectviewing_day2-day1_distance_x_axis_between_segments</t>
  </si>
  <si>
    <t>corr_jrd_dist_within_segment</t>
  </si>
  <si>
    <t>corr_objectviewing_day2-day1_dist_within_segment</t>
  </si>
  <si>
    <t>corr_jrd_dist_between_segments</t>
  </si>
  <si>
    <t>corr_objectviewing_day2-day1_dist_between_segments</t>
  </si>
  <si>
    <t>corr_jrd_schema_between_seg_adj_quad</t>
  </si>
  <si>
    <t>corr_objectviewing_day2-day1_schema_between_seg_adj_quad</t>
  </si>
  <si>
    <t>corr_jrd_flipping_between_seg_adj_quad</t>
  </si>
  <si>
    <t>corr_objectviewing_day2-day1_flipping_between_seg_adj_quad</t>
  </si>
  <si>
    <t>corr_jrd_overlay_between_seg_adj_quad</t>
  </si>
  <si>
    <t>corr_objectviewing_day2-day1_overlay_between_seg_adj_quad</t>
  </si>
  <si>
    <t>P-values (signed rank test, one-tailed, FDR-corrected across the 5 regions)</t>
  </si>
  <si>
    <t>Segment / quadrant effects</t>
  </si>
  <si>
    <t>Diff overlay-distance models</t>
  </si>
  <si>
    <t>Grouping measure (difference of within-segment and between-segments neural similarities, adjacent quadrants only) - JRD</t>
  </si>
  <si>
    <t>Grouping measure (difference of within-segment and between-segments neural similarities, adjacent quadrants only) - object viewing</t>
  </si>
  <si>
    <t>p-value ((1-tailed, uncorrected)</t>
  </si>
  <si>
    <t>Remapping measure (difference of within-segment and between-segments correlation to distance matrix) - JRD</t>
  </si>
  <si>
    <t>Remapping measure (difference of within-segment and between-segments correlation to distance matrix) - object viewing</t>
  </si>
  <si>
    <t>rRSC(JRD)</t>
  </si>
  <si>
    <t>rRSC(objview)</t>
  </si>
  <si>
    <t>lEC (anatomical)</t>
  </si>
  <si>
    <t>rEC (anatomical)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</si>
</sst>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ourier"/>
      <family val="1"/>
    </font>
    <font>
      <sz val="12"/>
      <color rgb="FFFFC000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2"/>
      <color theme="1"/>
      <name val="Calibri (Body)"/>
    </font>
    <font>
      <sz val="12"/>
      <color rgb="FF00B0F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Calibri (Body)"/>
    </font>
    <font>
      <b/>
      <sz val="12"/>
      <color rgb="FFFFC000"/>
      <name val="Calibri"/>
      <family val="2"/>
      <scheme val="minor"/>
    </font>
    <font>
      <b/>
      <u/>
      <sz val="12"/>
      <color rgb="FFFFC000"/>
      <name val="Calibri"/>
      <family val="2"/>
      <scheme val="minor"/>
    </font>
    <font>
      <u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164" fontId="1" fillId="0" borderId="1" xfId="0" applyNumberFormat="1" applyFont="1" applyBorder="1"/>
    <xf numFmtId="164" fontId="0" fillId="0" borderId="1" xfId="0" applyNumberFormat="1" applyFont="1" applyBorder="1"/>
    <xf numFmtId="0" fontId="0" fillId="0" borderId="0" xfId="0" applyFont="1"/>
    <xf numFmtId="164" fontId="0" fillId="0" borderId="0" xfId="0" applyNumberFormat="1" applyFont="1"/>
    <xf numFmtId="0" fontId="0" fillId="0" borderId="1" xfId="0" applyFont="1" applyBorder="1"/>
    <xf numFmtId="0" fontId="0" fillId="0" borderId="0" xfId="0" applyFon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164" fontId="3" fillId="0" borderId="0" xfId="0" applyNumberFormat="1" applyFont="1" applyBorder="1"/>
    <xf numFmtId="164" fontId="0" fillId="0" borderId="3" xfId="0" applyNumberFormat="1" applyFont="1" applyBorder="1"/>
    <xf numFmtId="164" fontId="0" fillId="2" borderId="0" xfId="0" applyNumberFormat="1" applyFont="1" applyFill="1" applyBorder="1"/>
    <xf numFmtId="164" fontId="0" fillId="2" borderId="3" xfId="0" applyNumberFormat="1" applyFont="1" applyFill="1" applyBorder="1"/>
    <xf numFmtId="164" fontId="1" fillId="2" borderId="3" xfId="0" applyNumberFormat="1" applyFont="1" applyFill="1" applyBorder="1"/>
    <xf numFmtId="164" fontId="1" fillId="0" borderId="3" xfId="0" applyNumberFormat="1" applyFont="1" applyBorder="1"/>
    <xf numFmtId="0" fontId="0" fillId="0" borderId="2" xfId="0" applyFont="1" applyFill="1" applyBorder="1" applyAlignment="1">
      <alignment horizontal="right"/>
    </xf>
    <xf numFmtId="164" fontId="3" fillId="0" borderId="3" xfId="0" applyNumberFormat="1" applyFont="1" applyBorder="1"/>
    <xf numFmtId="164" fontId="3" fillId="2" borderId="3" xfId="0" applyNumberFormat="1" applyFont="1" applyFill="1" applyBorder="1"/>
    <xf numFmtId="0" fontId="5" fillId="0" borderId="0" xfId="0" applyFont="1"/>
    <xf numFmtId="164" fontId="1" fillId="0" borderId="0" xfId="0" applyNumberFormat="1" applyFont="1"/>
    <xf numFmtId="0" fontId="0" fillId="0" borderId="4" xfId="0" applyFont="1" applyFill="1" applyBorder="1"/>
    <xf numFmtId="0" fontId="0" fillId="3" borderId="0" xfId="0" applyFont="1" applyFill="1"/>
    <xf numFmtId="0" fontId="0" fillId="3" borderId="1" xfId="0" applyFont="1" applyFill="1" applyBorder="1"/>
    <xf numFmtId="164" fontId="0" fillId="3" borderId="0" xfId="0" applyNumberFormat="1" applyFont="1" applyFill="1"/>
    <xf numFmtId="164" fontId="0" fillId="3" borderId="3" xfId="0" applyNumberFormat="1" applyFont="1" applyFill="1" applyBorder="1"/>
    <xf numFmtId="0" fontId="0" fillId="0" borderId="0" xfId="0" applyFont="1" applyFill="1"/>
    <xf numFmtId="0" fontId="0" fillId="0" borderId="1" xfId="0" applyFont="1" applyFill="1" applyBorder="1"/>
    <xf numFmtId="164" fontId="0" fillId="0" borderId="0" xfId="0" applyNumberFormat="1" applyFont="1" applyFill="1"/>
    <xf numFmtId="11" fontId="0" fillId="3" borderId="0" xfId="0" applyNumberFormat="1" applyFont="1" applyFill="1"/>
    <xf numFmtId="2" fontId="0" fillId="0" borderId="0" xfId="0" applyNumberFormat="1" applyFont="1" applyBorder="1"/>
    <xf numFmtId="2" fontId="0" fillId="0" borderId="1" xfId="0" applyNumberFormat="1" applyFont="1" applyBorder="1"/>
    <xf numFmtId="2" fontId="0" fillId="0" borderId="3" xfId="0" applyNumberFormat="1" applyFont="1" applyBorder="1"/>
    <xf numFmtId="11" fontId="0" fillId="0" borderId="0" xfId="0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2" fontId="9" fillId="0" borderId="0" xfId="0" applyNumberFormat="1" applyFont="1"/>
    <xf numFmtId="2" fontId="10" fillId="0" borderId="0" xfId="0" applyNumberFormat="1" applyFont="1"/>
    <xf numFmtId="2" fontId="11" fillId="0" borderId="0" xfId="0" applyNumberFormat="1" applyFont="1"/>
    <xf numFmtId="2" fontId="12" fillId="0" borderId="0" xfId="0" applyNumberFormat="1" applyFont="1"/>
    <xf numFmtId="2" fontId="0" fillId="0" borderId="0" xfId="0" applyNumberFormat="1"/>
    <xf numFmtId="0" fontId="0" fillId="0" borderId="5" xfId="0" applyBorder="1"/>
    <xf numFmtId="2" fontId="10" fillId="0" borderId="5" xfId="0" applyNumberFormat="1" applyFont="1" applyBorder="1"/>
    <xf numFmtId="2" fontId="0" fillId="0" borderId="5" xfId="0" applyNumberFormat="1" applyBorder="1"/>
    <xf numFmtId="2" fontId="11" fillId="0" borderId="5" xfId="0" applyNumberFormat="1" applyFont="1" applyBorder="1"/>
    <xf numFmtId="2" fontId="12" fillId="0" borderId="5" xfId="0" applyNumberFormat="1" applyFont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0" fontId="6" fillId="0" borderId="0" xfId="0" applyFont="1" applyFill="1" applyBorder="1"/>
    <xf numFmtId="2" fontId="0" fillId="0" borderId="0" xfId="0" applyNumberFormat="1" applyFont="1"/>
    <xf numFmtId="2" fontId="0" fillId="0" borderId="4" xfId="0" applyNumberFormat="1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164" fontId="3" fillId="0" borderId="0" xfId="0" applyNumberFormat="1" applyFont="1"/>
    <xf numFmtId="0" fontId="0" fillId="0" borderId="0" xfId="0" applyFont="1" applyFill="1" applyBorder="1"/>
    <xf numFmtId="164" fontId="14" fillId="0" borderId="0" xfId="0" applyNumberFormat="1" applyFont="1"/>
    <xf numFmtId="0" fontId="0" fillId="2" borderId="2" xfId="0" applyFont="1" applyFill="1" applyBorder="1" applyAlignment="1">
      <alignment horizontal="right"/>
    </xf>
    <xf numFmtId="0" fontId="0" fillId="2" borderId="2" xfId="0" applyFont="1" applyFill="1" applyBorder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164" fontId="6" fillId="0" borderId="0" xfId="0" applyNumberFormat="1" applyFont="1"/>
    <xf numFmtId="164" fontId="0" fillId="0" borderId="1" xfId="0" applyNumberFormat="1" applyFont="1" applyFill="1" applyBorder="1"/>
    <xf numFmtId="164" fontId="13" fillId="0" borderId="0" xfId="0" applyNumberFormat="1" applyFont="1"/>
    <xf numFmtId="164" fontId="0" fillId="0" borderId="4" xfId="0" applyNumberFormat="1" applyFont="1" applyFill="1" applyBorder="1"/>
    <xf numFmtId="164" fontId="0" fillId="0" borderId="2" xfId="0" applyNumberFormat="1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64" fontId="2" fillId="0" borderId="0" xfId="0" applyNumberFormat="1" applyFont="1"/>
    <xf numFmtId="164" fontId="0" fillId="0" borderId="0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2" fontId="1" fillId="0" borderId="0" xfId="0" applyNumberFormat="1" applyFont="1"/>
    <xf numFmtId="165" fontId="0" fillId="0" borderId="0" xfId="0" applyNumberFormat="1"/>
    <xf numFmtId="164" fontId="0" fillId="0" borderId="1" xfId="0" applyNumberFormat="1" applyFont="1" applyBorder="1" applyAlignment="1">
      <alignment horizontal="center"/>
    </xf>
    <xf numFmtId="164" fontId="15" fillId="0" borderId="0" xfId="0" applyNumberFormat="1" applyFont="1"/>
    <xf numFmtId="0" fontId="0" fillId="0" borderId="4" xfId="0" applyFont="1" applyBorder="1"/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/>
    <xf numFmtId="0" fontId="3" fillId="0" borderId="0" xfId="0" applyFont="1"/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0" fillId="0" borderId="0" xfId="0" applyNumberFormat="1" applyFont="1" applyBorder="1"/>
    <xf numFmtId="164" fontId="16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164" fontId="17" fillId="0" borderId="0" xfId="0" applyNumberFormat="1" applyFont="1" applyBorder="1"/>
    <xf numFmtId="164" fontId="19" fillId="0" borderId="0" xfId="0" applyNumberFormat="1" applyFont="1" applyBorder="1"/>
    <xf numFmtId="0" fontId="16" fillId="0" borderId="0" xfId="0" applyFont="1"/>
    <xf numFmtId="2" fontId="16" fillId="0" borderId="0" xfId="0" applyNumberFormat="1" applyFont="1"/>
    <xf numFmtId="0" fontId="21" fillId="0" borderId="0" xfId="0" applyFont="1"/>
    <xf numFmtId="0" fontId="16" fillId="4" borderId="0" xfId="0" applyFont="1" applyFill="1" applyBorder="1"/>
    <xf numFmtId="164" fontId="16" fillId="4" borderId="0" xfId="0" applyNumberFormat="1" applyFont="1" applyFill="1" applyBorder="1"/>
    <xf numFmtId="2" fontId="0" fillId="0" borderId="7" xfId="0" applyNumberFormat="1" applyFont="1" applyBorder="1"/>
    <xf numFmtId="164" fontId="22" fillId="0" borderId="0" xfId="0" applyNumberFormat="1" applyFont="1"/>
    <xf numFmtId="164" fontId="16" fillId="0" borderId="1" xfId="0" applyNumberFormat="1" applyFont="1" applyBorder="1" applyAlignment="1">
      <alignment horizontal="center"/>
    </xf>
    <xf numFmtId="164" fontId="0" fillId="0" borderId="8" xfId="0" applyNumberFormat="1" applyFont="1" applyBorder="1"/>
    <xf numFmtId="164" fontId="0" fillId="0" borderId="0" xfId="0" applyNumberFormat="1" applyBorder="1"/>
    <xf numFmtId="164" fontId="13" fillId="0" borderId="0" xfId="0" applyNumberFormat="1" applyFont="1" applyBorder="1"/>
    <xf numFmtId="164" fontId="0" fillId="0" borderId="0" xfId="0" applyNumberFormat="1" applyFont="1" applyFill="1" applyBorder="1"/>
    <xf numFmtId="164" fontId="5" fillId="0" borderId="0" xfId="0" applyNumberFormat="1" applyFont="1" applyBorder="1"/>
    <xf numFmtId="2" fontId="0" fillId="0" borderId="0" xfId="0" quotePrefix="1" applyNumberFormat="1"/>
    <xf numFmtId="2" fontId="5" fillId="0" borderId="0" xfId="0" applyNumberFormat="1" applyFont="1"/>
    <xf numFmtId="2" fontId="3" fillId="0" borderId="0" xfId="0" applyNumberFormat="1" applyFont="1"/>
    <xf numFmtId="2" fontId="16" fillId="0" borderId="0" xfId="0" quotePrefix="1" applyNumberFormat="1" applyFont="1"/>
    <xf numFmtId="164" fontId="15" fillId="0" borderId="0" xfId="0" applyNumberFormat="1" applyFont="1" applyBorder="1"/>
    <xf numFmtId="164" fontId="0" fillId="0" borderId="7" xfId="0" applyNumberFormat="1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22" fillId="0" borderId="0" xfId="0" applyNumberFormat="1" applyFont="1" applyBorder="1"/>
    <xf numFmtId="166" fontId="1" fillId="0" borderId="0" xfId="0" applyNumberFormat="1" applyFont="1" applyBorder="1"/>
    <xf numFmtId="164" fontId="23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Graphs!$E$25:$N$25</c:f>
                <c:numCache>
                  <c:formatCode>General</c:formatCode>
                  <c:ptCount val="10"/>
                  <c:pt idx="0">
                    <c:v>1.5193605509505395E-2</c:v>
                  </c:pt>
                  <c:pt idx="1">
                    <c:v>2.0991655442382715E-2</c:v>
                  </c:pt>
                  <c:pt idx="2">
                    <c:v>1.9323344839963178E-2</c:v>
                  </c:pt>
                  <c:pt idx="3">
                    <c:v>1.8519670215201917E-2</c:v>
                  </c:pt>
                  <c:pt idx="4">
                    <c:v>1.7535098591411571E-2</c:v>
                  </c:pt>
                  <c:pt idx="5">
                    <c:v>2.5284032617722735E-2</c:v>
                  </c:pt>
                  <c:pt idx="8">
                    <c:v>1.4384282590055739E-2</c:v>
                  </c:pt>
                  <c:pt idx="9">
                    <c:v>1.9625391473735498E-2</c:v>
                  </c:pt>
                </c:numCache>
              </c:numRef>
            </c:plus>
            <c:minus>
              <c:numRef>
                <c:f>Graphs!$E$25:$N$25</c:f>
                <c:numCache>
                  <c:formatCode>General</c:formatCode>
                  <c:ptCount val="10"/>
                  <c:pt idx="0">
                    <c:v>1.5193605509505395E-2</c:v>
                  </c:pt>
                  <c:pt idx="1">
                    <c:v>2.0991655442382715E-2</c:v>
                  </c:pt>
                  <c:pt idx="2">
                    <c:v>1.9323344839963178E-2</c:v>
                  </c:pt>
                  <c:pt idx="3">
                    <c:v>1.8519670215201917E-2</c:v>
                  </c:pt>
                  <c:pt idx="4">
                    <c:v>1.7535098591411571E-2</c:v>
                  </c:pt>
                  <c:pt idx="5">
                    <c:v>2.5284032617722735E-2</c:v>
                  </c:pt>
                  <c:pt idx="8">
                    <c:v>1.4384282590055739E-2</c:v>
                  </c:pt>
                  <c:pt idx="9">
                    <c:v>1.9625391473735498E-2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Graphs!$E$11:$N$11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Graphs!$E$12:$N$12</c:f>
              <c:numCache>
                <c:formatCode>0.000</c:formatCode>
                <c:ptCount val="10"/>
                <c:pt idx="0">
                  <c:v>2.6746932460450259E-2</c:v>
                </c:pt>
                <c:pt idx="1">
                  <c:v>5.3640686656417962E-2</c:v>
                </c:pt>
                <c:pt idx="2">
                  <c:v>3.6801502422371908E-2</c:v>
                </c:pt>
                <c:pt idx="3">
                  <c:v>1.5839225500377423E-3</c:v>
                </c:pt>
                <c:pt idx="4">
                  <c:v>4.8898586281071355E-2</c:v>
                </c:pt>
                <c:pt idx="5">
                  <c:v>4.8641497192747456E-2</c:v>
                </c:pt>
                <c:pt idx="8">
                  <c:v>-4.2475588505685275E-4</c:v>
                </c:pt>
                <c:pt idx="9">
                  <c:v>2.7503396710935563E-2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323-B7A2-CA794F47E3C0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Graphs!$E$26:$N$26</c:f>
                <c:numCache>
                  <c:formatCode>General</c:formatCode>
                  <c:ptCount val="10"/>
                  <c:pt idx="0">
                    <c:v>1.9692387692968452E-2</c:v>
                  </c:pt>
                  <c:pt idx="1">
                    <c:v>2.2393063866063986E-2</c:v>
                  </c:pt>
                  <c:pt idx="2">
                    <c:v>2.0733294390148194E-2</c:v>
                  </c:pt>
                  <c:pt idx="3">
                    <c:v>2.0460678412120847E-2</c:v>
                  </c:pt>
                  <c:pt idx="4">
                    <c:v>1.9727625857111405E-2</c:v>
                  </c:pt>
                  <c:pt idx="5">
                    <c:v>3.2522213336431946E-2</c:v>
                  </c:pt>
                  <c:pt idx="8">
                    <c:v>2.1662810358962246E-2</c:v>
                  </c:pt>
                  <c:pt idx="9">
                    <c:v>2.1162447299071623E-2</c:v>
                  </c:pt>
                </c:numCache>
              </c:numRef>
            </c:plus>
            <c:minus>
              <c:numRef>
                <c:f>Graphs!$E$26:$N$26</c:f>
                <c:numCache>
                  <c:formatCode>General</c:formatCode>
                  <c:ptCount val="10"/>
                  <c:pt idx="0">
                    <c:v>1.9692387692968452E-2</c:v>
                  </c:pt>
                  <c:pt idx="1">
                    <c:v>2.2393063866063986E-2</c:v>
                  </c:pt>
                  <c:pt idx="2">
                    <c:v>2.0733294390148194E-2</c:v>
                  </c:pt>
                  <c:pt idx="3">
                    <c:v>2.0460678412120847E-2</c:v>
                  </c:pt>
                  <c:pt idx="4">
                    <c:v>1.9727625857111405E-2</c:v>
                  </c:pt>
                  <c:pt idx="5">
                    <c:v>3.2522213336431946E-2</c:v>
                  </c:pt>
                  <c:pt idx="8">
                    <c:v>2.1662810358962246E-2</c:v>
                  </c:pt>
                  <c:pt idx="9">
                    <c:v>2.1162447299071623E-2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Graphs!$E$11:$N$11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Graphs!$E$13:$N$13</c:f>
              <c:numCache>
                <c:formatCode>0.000</c:formatCode>
                <c:ptCount val="10"/>
                <c:pt idx="0">
                  <c:v>4.7106739079998454E-2</c:v>
                </c:pt>
                <c:pt idx="1">
                  <c:v>3.0289247181906599E-2</c:v>
                </c:pt>
                <c:pt idx="2">
                  <c:v>2.9816506318657784E-2</c:v>
                </c:pt>
                <c:pt idx="3">
                  <c:v>-2.7979764581287613E-2</c:v>
                </c:pt>
                <c:pt idx="4">
                  <c:v>7.779305837995007E-2</c:v>
                </c:pt>
                <c:pt idx="5">
                  <c:v>7.352162567913878E-2</c:v>
                </c:pt>
                <c:pt idx="8">
                  <c:v>-1.2762492953521909E-2</c:v>
                </c:pt>
                <c:pt idx="9">
                  <c:v>1.2550439224448047E-2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F-4323-B7A2-CA794F47E3C0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Graphs!$E$27:$N$27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Graphs!$E$27:$N$27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Graphs!$E$11:$N$11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Graphs!$E$14:$N$14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F-4323-B7A2-CA794F47E3C0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Graphs!$E$28:$N$28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Graphs!$E$28:$N$28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Graphs!$E$11:$N$11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Graphs!$E$15:$N$15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6F-4323-B7A2-CA794F47E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MVPA!$Q$96:$V$96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MVPA!$Q$96:$V$96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MVPA!$I$71:$N$71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MVPA!$I$96:$N$96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264-A121-A5EF558D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MVPA!$Q$127:$V$127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MVPA!$Q$127:$V$127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MVPA!$I$102:$N$102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MVPA!$I$127:$N$127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A-4860-B57A-55F2D6B50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Quadrants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MVPA!$Q$158:$V$158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MVPA!$Q$158:$V$158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MVPA!$I$133:$N$133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MVPA!$I$158:$N$158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9-4FC3-8270-8E4286AD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2"/>
          <c:min val="-0.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matrix</a:t>
            </a:r>
            <a:r>
              <a:rPr lang="en-US" baseline="0"/>
              <a:t> - high </a:t>
            </a:r>
            <a:r>
              <a:rPr lang="en-US" sz="1400" b="0" i="0" u="none" strike="noStrike" baseline="0">
                <a:effectLst/>
              </a:rPr>
              <a:t>behavioral </a:t>
            </a:r>
            <a:r>
              <a:rPr lang="en-US" baseline="0"/>
              <a:t>segment effect subjects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MVPA!$AB$100:$AG$100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MVPA!$AB$100:$AG$100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MVPA!$Q$99:$V$99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MVPA!$Q$100:$V$100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0F6-A7CF-BC8E6B28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matrix</a:t>
            </a:r>
            <a:r>
              <a:rPr lang="en-US" baseline="0"/>
              <a:t> - high behavioral segment effect subjects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MVPA!$AB$131:$AG$131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MVPA!$AB$131:$AG$131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MVPA!$Q$130:$V$130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MVPA!$Q$131:$V$131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F-4F77-9E41-615BB4A2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Quadrants matrix</a:t>
            </a:r>
            <a:r>
              <a:rPr lang="en-US" baseline="0"/>
              <a:t> - high behavioral segment effect subjects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MVPA!$AB$162:$AG$162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MVPA!$AB$162:$AG$162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MVPA!$Q$161:$V$161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MVPA!$Q$162:$V$162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9-490E-93FD-2162A44B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Distances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MVPA!$Q$190:$V$190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MVPA!$Q$190:$V$190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MVPA!$I$165:$N$165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MVPA!$I$190:$N$190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F-450C-9B0D-65B50841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Segments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MVPA!$Q$221:$V$221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MVPA!$Q$221:$V$221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MVPA!$I$196:$N$196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MVPA!$I$221:$N$221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7-4445-AE3E-11CB5702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Quadrants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MVPA!$Q$252:$V$252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MVPA!$Q$252:$V$252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MVPA!$I$227:$N$227</c:f>
              <c:strCache>
                <c:ptCount val="6"/>
                <c:pt idx="0">
                  <c:v>HC (JRD)</c:v>
                </c:pt>
                <c:pt idx="1">
                  <c:v>HC (obj view)</c:v>
                </c:pt>
                <c:pt idx="2">
                  <c:v>RSC</c:v>
                </c:pt>
                <c:pt idx="3">
                  <c:v>PPA</c:v>
                </c:pt>
                <c:pt idx="4">
                  <c:v>OPA</c:v>
                </c:pt>
                <c:pt idx="5">
                  <c:v>LOC</c:v>
                </c:pt>
              </c:strCache>
            </c:strRef>
          </c:cat>
          <c:val>
            <c:numRef>
              <c:f>MVPA!$I$252:$N$252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C-48CC-8D98-FF284E975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0032"/>
        <c:axId val="303280360"/>
      </c:barChart>
      <c:catAx>
        <c:axId val="3032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360"/>
        <c:crosses val="autoZero"/>
        <c:auto val="1"/>
        <c:lblAlgn val="ctr"/>
        <c:lblOffset val="100"/>
        <c:noMultiLvlLbl val="0"/>
      </c:catAx>
      <c:valAx>
        <c:axId val="303280360"/>
        <c:scaling>
          <c:orientation val="minMax"/>
          <c:max val="0.15000000000000002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[1]Graphs!$B$213:$B$216</c:f>
              <c:strCache>
                <c:ptCount val="1"/>
                <c:pt idx="0">
                  <c:v>4 4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B4-4A49-8B89-67C886966BB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B4-4A49-8B89-67C886966BB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B4-4A49-8B89-67C886966BB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B4-4A49-8B89-67C886966BBB}"/>
              </c:ext>
            </c:extLst>
          </c:dPt>
          <c:errBars>
            <c:errBarType val="both"/>
            <c:errValType val="cust"/>
            <c:noEndCap val="0"/>
            <c:plus>
              <c:numRef>
                <c:f>[1]Graphs!$E$213:$E$216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[1]Graphs!$E$213:$E$216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bg2">
                    <a:lumMod val="50000"/>
                    <a:alpha val="80000"/>
                  </a:schemeClr>
                </a:solidFill>
                <a:round/>
              </a:ln>
              <a:effectLst/>
            </c:spPr>
          </c:errBars>
          <c:cat>
            <c:numRef>
              <c:f>[1]Graphs!$B$213:$B$216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</c:numCache>
            </c:numRef>
          </c:cat>
          <c:val>
            <c:numRef>
              <c:f>[1]Graphs!$C$213:$C$216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696920"/>
        <c:axId val="573697248"/>
      </c:barChart>
      <c:scatterChart>
        <c:scatterStyle val="lineMarker"/>
        <c:varyColors val="0"/>
        <c:ser>
          <c:idx val="0"/>
          <c:order val="0"/>
          <c:tx>
            <c:strRef>
              <c:f>[1]Graphs!$D$111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strRef>
              <c:f>[1]Graphs!$C$112:$C$210</c:f>
              <c:strCache>
                <c:ptCount val="99"/>
                <c:pt idx="3">
                  <c:v>x-axis corrected</c:v>
                </c:pt>
                <c:pt idx="4">
                  <c:v>0.75</c:v>
                </c:pt>
                <c:pt idx="5">
                  <c:v>0.95</c:v>
                </c:pt>
                <c:pt idx="6">
                  <c:v>1</c:v>
                </c:pt>
                <c:pt idx="7">
                  <c:v>0.75</c:v>
                </c:pt>
                <c:pt idx="8">
                  <c:v>0.85</c:v>
                </c:pt>
                <c:pt idx="9">
                  <c:v>1.05</c:v>
                </c:pt>
                <c:pt idx="10">
                  <c:v>0.9</c:v>
                </c:pt>
                <c:pt idx="11">
                  <c:v>1</c:v>
                </c:pt>
                <c:pt idx="13">
                  <c:v>0.85</c:v>
                </c:pt>
                <c:pt idx="14">
                  <c:v>0.95</c:v>
                </c:pt>
                <c:pt idx="15">
                  <c:v>0.95</c:v>
                </c:pt>
                <c:pt idx="16">
                  <c:v>1.05</c:v>
                </c:pt>
                <c:pt idx="17">
                  <c:v>1.15</c:v>
                </c:pt>
                <c:pt idx="18">
                  <c:v>1</c:v>
                </c:pt>
                <c:pt idx="19">
                  <c:v>1.05</c:v>
                </c:pt>
                <c:pt idx="20">
                  <c:v>1</c:v>
                </c:pt>
                <c:pt idx="21">
                  <c:v>1.15</c:v>
                </c:pt>
                <c:pt idx="22">
                  <c:v>1</c:v>
                </c:pt>
                <c:pt idx="23">
                  <c:v>1.25</c:v>
                </c:pt>
                <c:pt idx="24">
                  <c:v>1.25</c:v>
                </c:pt>
                <c:pt idx="25">
                  <c:v>1</c:v>
                </c:pt>
                <c:pt idx="26">
                  <c:v>1.1</c:v>
                </c:pt>
                <c:pt idx="27">
                  <c:v>1</c:v>
                </c:pt>
                <c:pt idx="29">
                  <c:v>1.95</c:v>
                </c:pt>
                <c:pt idx="30">
                  <c:v>1.7</c:v>
                </c:pt>
                <c:pt idx="31">
                  <c:v>2.05</c:v>
                </c:pt>
                <c:pt idx="32">
                  <c:v>2</c:v>
                </c:pt>
                <c:pt idx="33">
                  <c:v>1.9</c:v>
                </c:pt>
                <c:pt idx="34">
                  <c:v>1.95</c:v>
                </c:pt>
                <c:pt idx="35">
                  <c:v>1.8</c:v>
                </c:pt>
                <c:pt idx="36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2.05</c:v>
                </c:pt>
                <c:pt idx="41">
                  <c:v>2.1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2.2</c:v>
                </c:pt>
                <c:pt idx="46">
                  <c:v>2.1</c:v>
                </c:pt>
                <c:pt idx="47">
                  <c:v>2.1</c:v>
                </c:pt>
                <c:pt idx="48">
                  <c:v>2</c:v>
                </c:pt>
                <c:pt idx="49">
                  <c:v>2.3</c:v>
                </c:pt>
                <c:pt idx="50">
                  <c:v>2</c:v>
                </c:pt>
                <c:pt idx="51">
                  <c:v>2.1</c:v>
                </c:pt>
                <c:pt idx="52">
                  <c:v>2</c:v>
                </c:pt>
                <c:pt idx="54">
                  <c:v>2.9</c:v>
                </c:pt>
                <c:pt idx="55">
                  <c:v>2.8</c:v>
                </c:pt>
                <c:pt idx="56">
                  <c:v>2.95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2.9</c:v>
                </c:pt>
                <c:pt idx="61">
                  <c:v>3</c:v>
                </c:pt>
                <c:pt idx="63">
                  <c:v>2.85</c:v>
                </c:pt>
                <c:pt idx="64">
                  <c:v>3</c:v>
                </c:pt>
                <c:pt idx="65">
                  <c:v>3</c:v>
                </c:pt>
                <c:pt idx="66">
                  <c:v>3.05</c:v>
                </c:pt>
                <c:pt idx="67">
                  <c:v>3.1</c:v>
                </c:pt>
                <c:pt idx="68">
                  <c:v>3.1</c:v>
                </c:pt>
                <c:pt idx="69">
                  <c:v>2.95</c:v>
                </c:pt>
                <c:pt idx="70">
                  <c:v>3.1</c:v>
                </c:pt>
                <c:pt idx="71">
                  <c:v>3.05</c:v>
                </c:pt>
                <c:pt idx="72">
                  <c:v>3</c:v>
                </c:pt>
                <c:pt idx="73">
                  <c:v>3.05</c:v>
                </c:pt>
                <c:pt idx="74">
                  <c:v>3.15</c:v>
                </c:pt>
                <c:pt idx="75">
                  <c:v>3.2</c:v>
                </c:pt>
                <c:pt idx="76">
                  <c:v>3</c:v>
                </c:pt>
                <c:pt idx="77">
                  <c:v>3</c:v>
                </c:pt>
                <c:pt idx="79">
                  <c:v>3.8</c:v>
                </c:pt>
                <c:pt idx="80">
                  <c:v>3.8</c:v>
                </c:pt>
                <c:pt idx="81">
                  <c:v>3.95</c:v>
                </c:pt>
                <c:pt idx="82">
                  <c:v>4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3.95</c:v>
                </c:pt>
                <c:pt idx="88">
                  <c:v>4</c:v>
                </c:pt>
                <c:pt idx="89">
                  <c:v>4</c:v>
                </c:pt>
                <c:pt idx="90">
                  <c:v>4.1</c:v>
                </c:pt>
                <c:pt idx="91">
                  <c:v>4.1</c:v>
                </c:pt>
                <c:pt idx="92">
                  <c:v>3.9</c:v>
                </c:pt>
                <c:pt idx="93">
                  <c:v>4.05</c:v>
                </c:pt>
                <c:pt idx="94">
                  <c:v>4</c:v>
                </c:pt>
                <c:pt idx="95">
                  <c:v>4.1</c:v>
                </c:pt>
                <c:pt idx="96">
                  <c:v>4.2</c:v>
                </c:pt>
                <c:pt idx="97">
                  <c:v>4.2</c:v>
                </c:pt>
                <c:pt idx="98">
                  <c:v>4.05</c:v>
                </c:pt>
              </c:strCache>
            </c:strRef>
          </c:xVal>
          <c:yVal>
            <c:numRef>
              <c:f>[1]Graphs!$D$112:$D$210</c:f>
              <c:numCache>
                <c:formatCode>General</c:formatCode>
                <c:ptCount val="99"/>
                <c:pt idx="3">
                  <c:v>0</c:v>
                </c:pt>
                <c:pt idx="4">
                  <c:v>-6.3924854394046095E-4</c:v>
                </c:pt>
                <c:pt idx="5">
                  <c:v>0.17285419595224799</c:v>
                </c:pt>
                <c:pt idx="6">
                  <c:v>9.4789441700388805E-2</c:v>
                </c:pt>
                <c:pt idx="7">
                  <c:v>4.7436410972625298E-2</c:v>
                </c:pt>
                <c:pt idx="8">
                  <c:v>4.9798851243709599E-2</c:v>
                </c:pt>
                <c:pt idx="9">
                  <c:v>0.162389975222093</c:v>
                </c:pt>
                <c:pt idx="10">
                  <c:v>3.2705901047040797E-2</c:v>
                </c:pt>
                <c:pt idx="11">
                  <c:v>1.35770832049963E-2</c:v>
                </c:pt>
                <c:pt idx="13">
                  <c:v>-7.4986633545711501E-2</c:v>
                </c:pt>
                <c:pt idx="14">
                  <c:v>6.1770864735116301E-3</c:v>
                </c:pt>
                <c:pt idx="15">
                  <c:v>-1.00195260908929E-2</c:v>
                </c:pt>
                <c:pt idx="16">
                  <c:v>6.5606355998759094E-2</c:v>
                </c:pt>
                <c:pt idx="17">
                  <c:v>7.2172550281625794E-2</c:v>
                </c:pt>
                <c:pt idx="18">
                  <c:v>6.9302880187632199E-2</c:v>
                </c:pt>
                <c:pt idx="19">
                  <c:v>0.23564646868692199</c:v>
                </c:pt>
                <c:pt idx="20">
                  <c:v>-8.1226255202869503E-3</c:v>
                </c:pt>
                <c:pt idx="21">
                  <c:v>-7.07550861189752E-2</c:v>
                </c:pt>
                <c:pt idx="22">
                  <c:v>-3.0294822299787101E-3</c:v>
                </c:pt>
                <c:pt idx="23">
                  <c:v>0.124451963809974</c:v>
                </c:pt>
                <c:pt idx="24">
                  <c:v>-6.9553020922217598E-3</c:v>
                </c:pt>
                <c:pt idx="25">
                  <c:v>6.0513212708450802E-2</c:v>
                </c:pt>
                <c:pt idx="26">
                  <c:v>-4.0460263819188103E-2</c:v>
                </c:pt>
                <c:pt idx="27">
                  <c:v>3.9056696364014501E-2</c:v>
                </c:pt>
                <c:pt idx="29">
                  <c:v>-8.7563153812366207E-2</c:v>
                </c:pt>
                <c:pt idx="30">
                  <c:v>-5.6351148819099297E-3</c:v>
                </c:pt>
                <c:pt idx="31">
                  <c:v>-7.7703439857458395E-2</c:v>
                </c:pt>
                <c:pt idx="32">
                  <c:v>0.136486512485027</c:v>
                </c:pt>
                <c:pt idx="33">
                  <c:v>7.1137245574591806E-2</c:v>
                </c:pt>
                <c:pt idx="34">
                  <c:v>0.19088517390361201</c:v>
                </c:pt>
                <c:pt idx="35">
                  <c:v>-1.8753606740166399E-2</c:v>
                </c:pt>
                <c:pt idx="36">
                  <c:v>9.07454998245915E-3</c:v>
                </c:pt>
                <c:pt idx="38">
                  <c:v>7.3791516702692399E-3</c:v>
                </c:pt>
                <c:pt idx="39">
                  <c:v>0.100765025915484</c:v>
                </c:pt>
                <c:pt idx="40">
                  <c:v>4.7415565911409899E-2</c:v>
                </c:pt>
                <c:pt idx="41">
                  <c:v>0.195644796214473</c:v>
                </c:pt>
                <c:pt idx="42">
                  <c:v>2.0845061215449801E-3</c:v>
                </c:pt>
                <c:pt idx="43">
                  <c:v>0.108019107218461</c:v>
                </c:pt>
                <c:pt idx="44">
                  <c:v>4.2051436825300798E-2</c:v>
                </c:pt>
                <c:pt idx="45">
                  <c:v>5.0278287651664998E-2</c:v>
                </c:pt>
                <c:pt idx="46">
                  <c:v>-1.42302284564137E-2</c:v>
                </c:pt>
                <c:pt idx="47">
                  <c:v>1.33060974091955E-2</c:v>
                </c:pt>
                <c:pt idx="48">
                  <c:v>6.9865696840449298E-2</c:v>
                </c:pt>
                <c:pt idx="49">
                  <c:v>-0.15375317152515799</c:v>
                </c:pt>
                <c:pt idx="50">
                  <c:v>4.4399980388908104E-3</c:v>
                </c:pt>
                <c:pt idx="51">
                  <c:v>-3.5012754488217203E-2</c:v>
                </c:pt>
                <c:pt idx="52">
                  <c:v>8.9168223525955798E-2</c:v>
                </c:pt>
                <c:pt idx="54">
                  <c:v>8.8049538574060005E-2</c:v>
                </c:pt>
                <c:pt idx="55">
                  <c:v>3.2824023060595002E-2</c:v>
                </c:pt>
                <c:pt idx="56">
                  <c:v>-8.5297990493620704E-2</c:v>
                </c:pt>
                <c:pt idx="57">
                  <c:v>-2.0143277487863001E-2</c:v>
                </c:pt>
                <c:pt idx="58">
                  <c:v>-2.4541585404322899E-2</c:v>
                </c:pt>
                <c:pt idx="59">
                  <c:v>7.2763160349396797E-2</c:v>
                </c:pt>
                <c:pt idx="60">
                  <c:v>2.21096615958538E-2</c:v>
                </c:pt>
                <c:pt idx="61">
                  <c:v>9.6116577264439104E-2</c:v>
                </c:pt>
                <c:pt idx="63">
                  <c:v>2.1581586711728998E-2</c:v>
                </c:pt>
                <c:pt idx="64">
                  <c:v>0.15620594039484201</c:v>
                </c:pt>
                <c:pt idx="65">
                  <c:v>3.1524680911498598E-2</c:v>
                </c:pt>
                <c:pt idx="66">
                  <c:v>8.6784938193656107E-3</c:v>
                </c:pt>
                <c:pt idx="67">
                  <c:v>-7.9614237135541305E-2</c:v>
                </c:pt>
                <c:pt idx="68">
                  <c:v>0.10431563467584901</c:v>
                </c:pt>
                <c:pt idx="69">
                  <c:v>-2.1248065732281801E-2</c:v>
                </c:pt>
                <c:pt idx="70">
                  <c:v>0.15851279383601899</c:v>
                </c:pt>
                <c:pt idx="71">
                  <c:v>1.41260031503365E-2</c:v>
                </c:pt>
                <c:pt idx="72">
                  <c:v>-2.63898474987595E-2</c:v>
                </c:pt>
                <c:pt idx="73">
                  <c:v>0.12395863069454199</c:v>
                </c:pt>
                <c:pt idx="74">
                  <c:v>0.17771109521544801</c:v>
                </c:pt>
                <c:pt idx="75">
                  <c:v>0.15062641234283999</c:v>
                </c:pt>
                <c:pt idx="76">
                  <c:v>2.5528251635187502E-2</c:v>
                </c:pt>
                <c:pt idx="77">
                  <c:v>0.18306132759408</c:v>
                </c:pt>
                <c:pt idx="79">
                  <c:v>-2.7411255498316502E-2</c:v>
                </c:pt>
                <c:pt idx="80">
                  <c:v>-1.2361121300761699E-2</c:v>
                </c:pt>
                <c:pt idx="81">
                  <c:v>5.5461759540573502E-2</c:v>
                </c:pt>
                <c:pt idx="82">
                  <c:v>0.15695636259859899</c:v>
                </c:pt>
                <c:pt idx="83">
                  <c:v>-1.5202997979801401E-2</c:v>
                </c:pt>
                <c:pt idx="84">
                  <c:v>8.7313013077780804E-2</c:v>
                </c:pt>
                <c:pt idx="85">
                  <c:v>-2.6473227743621301E-3</c:v>
                </c:pt>
                <c:pt idx="86">
                  <c:v>-6.9705884704464205E-2</c:v>
                </c:pt>
                <c:pt idx="88">
                  <c:v>-2.15121031743442E-2</c:v>
                </c:pt>
                <c:pt idx="89">
                  <c:v>-4.7095941639439601E-2</c:v>
                </c:pt>
                <c:pt idx="90">
                  <c:v>8.8841650900247093E-2</c:v>
                </c:pt>
                <c:pt idx="91">
                  <c:v>-2.9044118626860099E-2</c:v>
                </c:pt>
                <c:pt idx="92">
                  <c:v>7.3562221029322403E-2</c:v>
                </c:pt>
                <c:pt idx="93">
                  <c:v>-0.102231128554304</c:v>
                </c:pt>
                <c:pt idx="94">
                  <c:v>2.4006562166459699E-2</c:v>
                </c:pt>
                <c:pt idx="95">
                  <c:v>1.8253325270995598E-2</c:v>
                </c:pt>
                <c:pt idx="96">
                  <c:v>3.9466649234584997E-3</c:v>
                </c:pt>
                <c:pt idx="97">
                  <c:v>-1.0429478961463399E-2</c:v>
                </c:pt>
                <c:pt idx="98">
                  <c:v>-3.7535006895286598E-2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B4-4A49-8B89-67C8869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6920"/>
        <c:axId val="573697248"/>
      </c:scatterChart>
      <c:catAx>
        <c:axId val="5736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7248"/>
        <c:crosses val="autoZero"/>
        <c:auto val="1"/>
        <c:lblAlgn val="ctr"/>
        <c:lblOffset val="100"/>
        <c:tickMarkSkip val="1"/>
        <c:noMultiLvlLbl val="0"/>
      </c:catAx>
      <c:valAx>
        <c:axId val="573697248"/>
        <c:scaling>
          <c:orientation val="minMax"/>
          <c:max val="0.25"/>
          <c:min val="-0.2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Graphs!$E$114:$N$114</c:f>
                <c:numCache>
                  <c:formatCode>General</c:formatCode>
                  <c:ptCount val="10"/>
                  <c:pt idx="0">
                    <c:v>1.6153823374694835E-2</c:v>
                  </c:pt>
                  <c:pt idx="1">
                    <c:v>1.6102114889570283E-2</c:v>
                  </c:pt>
                  <c:pt idx="2">
                    <c:v>1.7519960680353452E-2</c:v>
                  </c:pt>
                  <c:pt idx="3">
                    <c:v>1.5695977551831386E-2</c:v>
                  </c:pt>
                  <c:pt idx="4">
                    <c:v>1.9300799275392241E-2</c:v>
                  </c:pt>
                  <c:pt idx="5">
                    <c:v>1.4719700233254572E-2</c:v>
                  </c:pt>
                  <c:pt idx="8">
                    <c:v>1.7750574741543169E-2</c:v>
                  </c:pt>
                  <c:pt idx="9">
                    <c:v>1.7043788621492535E-2</c:v>
                  </c:pt>
                </c:numCache>
              </c:numRef>
            </c:plus>
            <c:minus>
              <c:numRef>
                <c:f>Graphs!$E$114:$N$114</c:f>
                <c:numCache>
                  <c:formatCode>General</c:formatCode>
                  <c:ptCount val="10"/>
                  <c:pt idx="0">
                    <c:v>1.6153823374694835E-2</c:v>
                  </c:pt>
                  <c:pt idx="1">
                    <c:v>1.6102114889570283E-2</c:v>
                  </c:pt>
                  <c:pt idx="2">
                    <c:v>1.7519960680353452E-2</c:v>
                  </c:pt>
                  <c:pt idx="3">
                    <c:v>1.5695977551831386E-2</c:v>
                  </c:pt>
                  <c:pt idx="4">
                    <c:v>1.9300799275392241E-2</c:v>
                  </c:pt>
                  <c:pt idx="5">
                    <c:v>1.4719700233254572E-2</c:v>
                  </c:pt>
                  <c:pt idx="8">
                    <c:v>1.7750574741543169E-2</c:v>
                  </c:pt>
                  <c:pt idx="9">
                    <c:v>1.7043788621492535E-2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Graphs!$E$100:$N$100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Graphs!$E$101:$N$101</c:f>
              <c:numCache>
                <c:formatCode>0.000</c:formatCode>
                <c:ptCount val="10"/>
                <c:pt idx="0">
                  <c:v>4.7335659843417262E-2</c:v>
                </c:pt>
                <c:pt idx="1">
                  <c:v>1.8210477089611438E-4</c:v>
                </c:pt>
                <c:pt idx="2">
                  <c:v>5.7150209499027009E-4</c:v>
                </c:pt>
                <c:pt idx="3">
                  <c:v>-2.466984043374577E-2</c:v>
                </c:pt>
                <c:pt idx="4">
                  <c:v>3.3247872638642449E-2</c:v>
                </c:pt>
                <c:pt idx="5">
                  <c:v>1.6982645081070415E-2</c:v>
                </c:pt>
                <c:pt idx="8">
                  <c:v>3.0358805057128905E-2</c:v>
                </c:pt>
                <c:pt idx="9">
                  <c:v>-3.6447010505735963E-3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9-4EFC-A790-45DE384EAAFB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Graphs!$E$115:$N$115</c:f>
                <c:numCache>
                  <c:formatCode>General</c:formatCode>
                  <c:ptCount val="10"/>
                  <c:pt idx="0">
                    <c:v>1.9091806093478627E-2</c:v>
                  </c:pt>
                  <c:pt idx="1">
                    <c:v>1.7225005814622822E-2</c:v>
                  </c:pt>
                  <c:pt idx="2">
                    <c:v>1.9105514728420956E-2</c:v>
                  </c:pt>
                  <c:pt idx="3">
                    <c:v>1.4776474707127637E-2</c:v>
                  </c:pt>
                  <c:pt idx="4">
                    <c:v>2.0419075509078025E-2</c:v>
                  </c:pt>
                  <c:pt idx="5">
                    <c:v>1.5866117578665268E-2</c:v>
                  </c:pt>
                  <c:pt idx="8">
                    <c:v>1.2773052059084156E-2</c:v>
                  </c:pt>
                  <c:pt idx="9">
                    <c:v>1.6627439711417558E-2</c:v>
                  </c:pt>
                </c:numCache>
              </c:numRef>
            </c:plus>
            <c:minus>
              <c:numRef>
                <c:f>Graphs!$E$115:$N$115</c:f>
                <c:numCache>
                  <c:formatCode>General</c:formatCode>
                  <c:ptCount val="10"/>
                  <c:pt idx="0">
                    <c:v>1.9091806093478627E-2</c:v>
                  </c:pt>
                  <c:pt idx="1">
                    <c:v>1.7225005814622822E-2</c:v>
                  </c:pt>
                  <c:pt idx="2">
                    <c:v>1.9105514728420956E-2</c:v>
                  </c:pt>
                  <c:pt idx="3">
                    <c:v>1.4776474707127637E-2</c:v>
                  </c:pt>
                  <c:pt idx="4">
                    <c:v>2.0419075509078025E-2</c:v>
                  </c:pt>
                  <c:pt idx="5">
                    <c:v>1.5866117578665268E-2</c:v>
                  </c:pt>
                  <c:pt idx="8">
                    <c:v>1.2773052059084156E-2</c:v>
                  </c:pt>
                  <c:pt idx="9">
                    <c:v>1.6627439711417558E-2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Graphs!$E$100:$N$100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Graphs!$E$102:$N$102</c:f>
              <c:numCache>
                <c:formatCode>0.000</c:formatCode>
                <c:ptCount val="10"/>
                <c:pt idx="0">
                  <c:v>2.5866892338091668E-2</c:v>
                </c:pt>
                <c:pt idx="1">
                  <c:v>-4.609028329258847E-3</c:v>
                </c:pt>
                <c:pt idx="2">
                  <c:v>-2.7861730400894954E-2</c:v>
                </c:pt>
                <c:pt idx="3">
                  <c:v>-6.4171633288485588E-2</c:v>
                </c:pt>
                <c:pt idx="4">
                  <c:v>1.8826338496060139E-2</c:v>
                </c:pt>
                <c:pt idx="5">
                  <c:v>4.3557293443578643E-3</c:v>
                </c:pt>
                <c:pt idx="8">
                  <c:v>5.0529963157656593E-2</c:v>
                </c:pt>
                <c:pt idx="9">
                  <c:v>-2.9479659574165261E-3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9-4EFC-A790-45DE384EAAFB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Graphs!$E$116:$N$116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Graphs!$E$116:$N$116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Graphs!$E$100:$N$100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Graphs!$E$103:$N$103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9-4EFC-A790-45DE384EAAFB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Graphs!$E$117:$N$117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Graphs!$E$117:$N$117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Graphs!$E$100:$N$100</c:f>
              <c:strCache>
                <c:ptCount val="10"/>
                <c:pt idx="0">
                  <c:v>lRSC</c:v>
                </c:pt>
                <c:pt idx="1">
                  <c:v>rRSC</c:v>
                </c:pt>
                <c:pt idx="2">
                  <c:v>lPPA</c:v>
                </c:pt>
                <c:pt idx="3">
                  <c:v>rPPA</c:v>
                </c:pt>
                <c:pt idx="4">
                  <c:v>lOPA</c:v>
                </c:pt>
                <c:pt idx="5">
                  <c:v>rOPA</c:v>
                </c:pt>
                <c:pt idx="8">
                  <c:v>lHC</c:v>
                </c:pt>
                <c:pt idx="9">
                  <c:v>rHC</c:v>
                </c:pt>
              </c:strCache>
            </c:strRef>
          </c:cat>
          <c:val>
            <c:numRef>
              <c:f>Graphs!$E$104:$N$104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9-4EFC-A790-45DE384E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57024"/>
        <c:axId val="399059976"/>
      </c:barChart>
      <c:catAx>
        <c:axId val="3990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9976"/>
        <c:crosses val="autoZero"/>
        <c:auto val="1"/>
        <c:lblAlgn val="ctr"/>
        <c:lblOffset val="0"/>
        <c:noMultiLvlLbl val="0"/>
      </c:catAx>
      <c:valAx>
        <c:axId val="3990599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Graphs!$E$25:$F$25</c:f>
                <c:numCache>
                  <c:formatCode>General</c:formatCode>
                  <c:ptCount val="2"/>
                  <c:pt idx="0">
                    <c:v>1.5193605509505395E-2</c:v>
                  </c:pt>
                  <c:pt idx="1">
                    <c:v>2.0991655442382715E-2</c:v>
                  </c:pt>
                </c:numCache>
              </c:numRef>
            </c:plus>
            <c:minus>
              <c:numRef>
                <c:f>Graphs!$E$25:$F$25</c:f>
                <c:numCache>
                  <c:formatCode>General</c:formatCode>
                  <c:ptCount val="2"/>
                  <c:pt idx="0">
                    <c:v>1.5193605509505395E-2</c:v>
                  </c:pt>
                  <c:pt idx="1">
                    <c:v>2.0991655442382715E-2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Graphs!$E$12:$F$12</c:f>
              <c:numCache>
                <c:formatCode>0.000</c:formatCode>
                <c:ptCount val="2"/>
                <c:pt idx="0">
                  <c:v>2.6746932460450259E-2</c:v>
                </c:pt>
                <c:pt idx="1">
                  <c:v>5.3640686656417962E-2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7-4E24-A02B-D6862B67E5E7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Graphs!$E$26:$F$26</c:f>
                <c:numCache>
                  <c:formatCode>General</c:formatCode>
                  <c:ptCount val="2"/>
                  <c:pt idx="0">
                    <c:v>1.9692387692968452E-2</c:v>
                  </c:pt>
                  <c:pt idx="1">
                    <c:v>2.2393063866063986E-2</c:v>
                  </c:pt>
                </c:numCache>
              </c:numRef>
            </c:plus>
            <c:minus>
              <c:numRef>
                <c:f>Graphs!$E$26:$F$26</c:f>
                <c:numCache>
                  <c:formatCode>General</c:formatCode>
                  <c:ptCount val="2"/>
                  <c:pt idx="0">
                    <c:v>1.9692387692968452E-2</c:v>
                  </c:pt>
                  <c:pt idx="1">
                    <c:v>2.2393063866063986E-2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Graphs!$E$13:$F$13</c:f>
              <c:numCache>
                <c:formatCode>0.000</c:formatCode>
                <c:ptCount val="2"/>
                <c:pt idx="0">
                  <c:v>4.7106739079998454E-2</c:v>
                </c:pt>
                <c:pt idx="1">
                  <c:v>3.0289247181906599E-2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7-4E24-A02B-D6862B67E5E7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Graphs!$E$27:$F$27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Graphs!$E$27:$F$27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Graphs!$E$14:$F$14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7-4E24-A02B-D6862B67E5E7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Graphs!$E$28:$F$28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Graphs!$E$28:$F$28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Graphs!$E$15:$F$15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37-4E24-A02B-D6862B67E5E7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Graphs!$E$29:$F$29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Graphs!$E$29:$F$29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Graphs!$E$16:$F$16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7-4E24-A02B-D6862B67E5E7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Graphs!$E$30:$F$30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Graphs!$E$30:$F$30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Graphs!$E$11:$F$11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Graphs!$E$17:$F$17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37-4E24-A02B-D6862B67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Graphs!$G$25:$H$25</c:f>
                <c:numCache>
                  <c:formatCode>General</c:formatCode>
                  <c:ptCount val="2"/>
                  <c:pt idx="0">
                    <c:v>1.9323344839963178E-2</c:v>
                  </c:pt>
                  <c:pt idx="1">
                    <c:v>1.8519670215201917E-2</c:v>
                  </c:pt>
                </c:numCache>
              </c:numRef>
            </c:plus>
            <c:minus>
              <c:numRef>
                <c:f>Graphs!$G$25:$H$25</c:f>
                <c:numCache>
                  <c:formatCode>General</c:formatCode>
                  <c:ptCount val="2"/>
                  <c:pt idx="0">
                    <c:v>1.9323344839963178E-2</c:v>
                  </c:pt>
                  <c:pt idx="1">
                    <c:v>1.8519670215201917E-2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Graphs!$G$12:$H$12</c:f>
              <c:numCache>
                <c:formatCode>0.000</c:formatCode>
                <c:ptCount val="2"/>
                <c:pt idx="0">
                  <c:v>3.6801502422371908E-2</c:v>
                </c:pt>
                <c:pt idx="1">
                  <c:v>1.5839225500377423E-3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C-4E57-9A3C-9A9C48EEEF9F}"/>
            </c:ext>
          </c:extLst>
        </c:ser>
        <c:ser>
          <c:idx val="1"/>
          <c:order val="1"/>
          <c:tx>
            <c:strRef>
              <c:f>Graphs!$D$13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Graphs!$G$26:$H$26</c:f>
                <c:numCache>
                  <c:formatCode>General</c:formatCode>
                  <c:ptCount val="2"/>
                  <c:pt idx="0">
                    <c:v>2.0733294390148194E-2</c:v>
                  </c:pt>
                  <c:pt idx="1">
                    <c:v>2.0460678412120847E-2</c:v>
                  </c:pt>
                </c:numCache>
              </c:numRef>
            </c:plus>
            <c:minus>
              <c:numRef>
                <c:f>Graphs!$G$26:$H$26</c:f>
                <c:numCache>
                  <c:formatCode>General</c:formatCode>
                  <c:ptCount val="2"/>
                  <c:pt idx="0">
                    <c:v>2.0733294390148194E-2</c:v>
                  </c:pt>
                  <c:pt idx="1">
                    <c:v>2.0460678412120847E-2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Graphs!$G$13:$H$13</c:f>
              <c:numCache>
                <c:formatCode>0.000</c:formatCode>
                <c:ptCount val="2"/>
                <c:pt idx="0">
                  <c:v>2.9816506318657784E-2</c:v>
                </c:pt>
                <c:pt idx="1">
                  <c:v>-2.7979764581287613E-2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C-4E57-9A3C-9A9C48EEEF9F}"/>
            </c:ext>
          </c:extLst>
        </c:ser>
        <c:ser>
          <c:idx val="2"/>
          <c:order val="2"/>
          <c:tx>
            <c:strRef>
              <c:f>Graphs!$D$14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Graphs!$G$27:$H$27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Graphs!$G$27:$H$27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Graphs!$G$14:$H$14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C-4E57-9A3C-9A9C48EEEF9F}"/>
            </c:ext>
          </c:extLst>
        </c:ser>
        <c:ser>
          <c:idx val="3"/>
          <c:order val="3"/>
          <c:tx>
            <c:strRef>
              <c:f>Graphs!$D$15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Graphs!$G$28:$H$28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Graphs!$G$28:$H$28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Graphs!$G$15:$H$15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C-4E57-9A3C-9A9C48EEEF9F}"/>
            </c:ext>
          </c:extLst>
        </c:ser>
        <c:ser>
          <c:idx val="4"/>
          <c:order val="4"/>
          <c:tx>
            <c:strRef>
              <c:f>Graphs!$D$16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Graphs!$G$29:$H$29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Graphs!$G$29:$H$29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Graphs!$G$16:$H$16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C-4E57-9A3C-9A9C48EEEF9F}"/>
            </c:ext>
          </c:extLst>
        </c:ser>
        <c:ser>
          <c:idx val="5"/>
          <c:order val="5"/>
          <c:tx>
            <c:strRef>
              <c:f>Graphs!$D$17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Graphs!$G$30:$H$30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Graphs!$G$30:$H$30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Graphs!$G$11:$H$11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Graphs!$G$17:$H$17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C-4E57-9A3C-9A9C48EEE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Graphs!$E$114:$F$114</c:f>
                <c:numCache>
                  <c:formatCode>General</c:formatCode>
                  <c:ptCount val="2"/>
                  <c:pt idx="0">
                    <c:v>1.6153823374694835E-2</c:v>
                  </c:pt>
                  <c:pt idx="1">
                    <c:v>1.6102114889570283E-2</c:v>
                  </c:pt>
                </c:numCache>
              </c:numRef>
            </c:plus>
            <c:minus>
              <c:numRef>
                <c:f>Graphs!$E$114:$F$114</c:f>
                <c:numCache>
                  <c:formatCode>General</c:formatCode>
                  <c:ptCount val="2"/>
                  <c:pt idx="0">
                    <c:v>1.6153823374694835E-2</c:v>
                  </c:pt>
                  <c:pt idx="1">
                    <c:v>1.6102114889570283E-2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Graphs!$E$101:$F$101</c:f>
              <c:numCache>
                <c:formatCode>0.000</c:formatCode>
                <c:ptCount val="2"/>
                <c:pt idx="0">
                  <c:v>4.7335659843417262E-2</c:v>
                </c:pt>
                <c:pt idx="1">
                  <c:v>1.8210477089611438E-4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A-41D7-9AE8-04EBE3FC58FE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Graphs!$E$115:$F$115</c:f>
                <c:numCache>
                  <c:formatCode>General</c:formatCode>
                  <c:ptCount val="2"/>
                  <c:pt idx="0">
                    <c:v>1.9091806093478627E-2</c:v>
                  </c:pt>
                  <c:pt idx="1">
                    <c:v>1.7225005814622822E-2</c:v>
                  </c:pt>
                </c:numCache>
              </c:numRef>
            </c:plus>
            <c:minus>
              <c:numRef>
                <c:f>Graphs!$E$115:$F$115</c:f>
                <c:numCache>
                  <c:formatCode>General</c:formatCode>
                  <c:ptCount val="2"/>
                  <c:pt idx="0">
                    <c:v>1.9091806093478627E-2</c:v>
                  </c:pt>
                  <c:pt idx="1">
                    <c:v>1.7225005814622822E-2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Graphs!$E$102:$F$102</c:f>
              <c:numCache>
                <c:formatCode>0.000</c:formatCode>
                <c:ptCount val="2"/>
                <c:pt idx="0">
                  <c:v>2.5866892338091668E-2</c:v>
                </c:pt>
                <c:pt idx="1">
                  <c:v>-4.609028329258847E-3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A-41D7-9AE8-04EBE3FC58FE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Graphs!$E$116:$F$116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Graphs!$E$116:$F$116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Graphs!$E$103:$F$103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A-41D7-9AE8-04EBE3FC58FE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Graphs!$E$117:$F$117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Graphs!$E$117:$F$117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Graphs!$E$104:$F$104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A-41D7-9AE8-04EBE3FC58FE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Graphs!$E$118:$F$118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Graphs!$E$118:$F$118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Graphs!$E$105:$F$105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A-41D7-9AE8-04EBE3FC58FE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Graphs!$E$119:$F$119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Graphs!$E$119:$F$119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Graphs!$E$100:$F$100</c:f>
              <c:strCache>
                <c:ptCount val="2"/>
                <c:pt idx="0">
                  <c:v>lRSC</c:v>
                </c:pt>
                <c:pt idx="1">
                  <c:v>rRSC</c:v>
                </c:pt>
              </c:strCache>
            </c:strRef>
          </c:cat>
          <c:val>
            <c:numRef>
              <c:f>Graphs!$E$106:$F$106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6A-41D7-9AE8-04EBE3FC5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Graphs!$D$101</c:f>
              <c:strCache>
                <c:ptCount val="1"/>
                <c:pt idx="0">
                  <c:v>True distances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Graphs!$G$114:$H$114</c:f>
                <c:numCache>
                  <c:formatCode>General</c:formatCode>
                  <c:ptCount val="2"/>
                  <c:pt idx="0">
                    <c:v>1.7519960680353452E-2</c:v>
                  </c:pt>
                  <c:pt idx="1">
                    <c:v>1.5695977551831386E-2</c:v>
                  </c:pt>
                </c:numCache>
              </c:numRef>
            </c:plus>
            <c:minus>
              <c:numRef>
                <c:f>Graphs!$G$114:$H$114</c:f>
                <c:numCache>
                  <c:formatCode>General</c:formatCode>
                  <c:ptCount val="2"/>
                  <c:pt idx="0">
                    <c:v>1.7519960680353452E-2</c:v>
                  </c:pt>
                  <c:pt idx="1">
                    <c:v>1.5695977551831386E-2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Graphs!$G$101:$H$101</c:f>
              <c:numCache>
                <c:formatCode>0.000</c:formatCode>
                <c:ptCount val="2"/>
                <c:pt idx="0">
                  <c:v>5.7150209499027009E-4</c:v>
                </c:pt>
                <c:pt idx="1">
                  <c:v>-2.466984043374577E-2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8-40B4-B9BD-DFE0E2392F0C}"/>
            </c:ext>
          </c:extLst>
        </c:ser>
        <c:ser>
          <c:idx val="1"/>
          <c:order val="1"/>
          <c:tx>
            <c:strRef>
              <c:f>Graphs!$D$102</c:f>
              <c:strCache>
                <c:ptCount val="1"/>
                <c:pt idx="0">
                  <c:v>Overlay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Graphs!$G$115:$H$115</c:f>
                <c:numCache>
                  <c:formatCode>General</c:formatCode>
                  <c:ptCount val="2"/>
                  <c:pt idx="0">
                    <c:v>1.9105514728420956E-2</c:v>
                  </c:pt>
                  <c:pt idx="1">
                    <c:v>1.4776474707127637E-2</c:v>
                  </c:pt>
                </c:numCache>
              </c:numRef>
            </c:plus>
            <c:minus>
              <c:numRef>
                <c:f>Graphs!$G$115:$H$115</c:f>
                <c:numCache>
                  <c:formatCode>General</c:formatCode>
                  <c:ptCount val="2"/>
                  <c:pt idx="0">
                    <c:v>1.9105514728420956E-2</c:v>
                  </c:pt>
                  <c:pt idx="1">
                    <c:v>1.4776474707127637E-2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Graphs!$G$102:$H$102</c:f>
              <c:numCache>
                <c:formatCode>0.000</c:formatCode>
                <c:ptCount val="2"/>
                <c:pt idx="0">
                  <c:v>-2.7861730400894954E-2</c:v>
                </c:pt>
                <c:pt idx="1">
                  <c:v>-6.4171633288485588E-2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8-40B4-B9BD-DFE0E2392F0C}"/>
            </c:ext>
          </c:extLst>
        </c:ser>
        <c:ser>
          <c:idx val="2"/>
          <c:order val="2"/>
          <c:tx>
            <c:strRef>
              <c:f>Graphs!$D$103</c:f>
              <c:strCache>
                <c:ptCount val="1"/>
                <c:pt idx="0">
                  <c:v>Mirroring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Graphs!$G$116:$H$116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Graphs!$G$116:$H$116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Graphs!$G$103:$H$103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8-40B4-B9BD-DFE0E2392F0C}"/>
            </c:ext>
          </c:extLst>
        </c:ser>
        <c:ser>
          <c:idx val="3"/>
          <c:order val="3"/>
          <c:tx>
            <c:strRef>
              <c:f>Graphs!$D$104</c:f>
              <c:strCache>
                <c:ptCount val="1"/>
                <c:pt idx="0">
                  <c:v>Rotation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Graphs!$G$117:$H$117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Graphs!$G$117:$H$117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Graphs!$G$104:$H$104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8-40B4-B9BD-DFE0E2392F0C}"/>
            </c:ext>
          </c:extLst>
        </c:ser>
        <c:ser>
          <c:idx val="4"/>
          <c:order val="4"/>
          <c:tx>
            <c:strRef>
              <c:f>Graphs!$D$105</c:f>
              <c:strCache>
                <c:ptCount val="1"/>
                <c:pt idx="0">
                  <c:v>Remapping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Graphs!$G$118:$H$118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Graphs!$G$118:$H$118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Graphs!$G$105:$H$105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28-40B4-B9BD-DFE0E2392F0C}"/>
            </c:ext>
          </c:extLst>
        </c:ser>
        <c:ser>
          <c:idx val="5"/>
          <c:order val="5"/>
          <c:tx>
            <c:strRef>
              <c:f>Graphs!$D$106</c:f>
              <c:strCache>
                <c:ptCount val="1"/>
                <c:pt idx="0">
                  <c:v>Grouping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Graphs!$G$119:$H$119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plus>
            <c:minus>
              <c:numRef>
                <c:f>Graphs!$G$119:$H$119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Graphs!$G$100:$H$100</c:f>
              <c:strCache>
                <c:ptCount val="2"/>
                <c:pt idx="0">
                  <c:v>lPPA</c:v>
                </c:pt>
                <c:pt idx="1">
                  <c:v>rPPA</c:v>
                </c:pt>
              </c:strCache>
            </c:strRef>
          </c:cat>
          <c:val>
            <c:numRef>
              <c:f>Graphs!$G$106:$H$106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28-40B4-B9BD-DFE0E239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172704"/>
        <c:axId val="467177296"/>
      </c:barChart>
      <c:catAx>
        <c:axId val="467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7296"/>
        <c:crosses val="autoZero"/>
        <c:auto val="1"/>
        <c:lblAlgn val="ctr"/>
        <c:lblOffset val="0"/>
        <c:noMultiLvlLbl val="0"/>
      </c:catAx>
      <c:valAx>
        <c:axId val="467177296"/>
        <c:scaling>
          <c:orientation val="minMax"/>
          <c:max val="0.12000000000000001"/>
          <c:min val="-0.1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172704"/>
        <c:crosses val="autoZero"/>
        <c:crossBetween val="between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correlation'!$O$5:$O$28</c:f>
              <c:numCache>
                <c:formatCode>0.00</c:formatCode>
                <c:ptCount val="24"/>
                <c:pt idx="0">
                  <c:v>0.31839961399914968</c:v>
                </c:pt>
                <c:pt idx="1">
                  <c:v>0.50987462905354131</c:v>
                </c:pt>
                <c:pt idx="2">
                  <c:v>0.45166586883231141</c:v>
                </c:pt>
                <c:pt idx="3">
                  <c:v>0.28521042981570277</c:v>
                </c:pt>
                <c:pt idx="4">
                  <c:v>0.23125656826573424</c:v>
                </c:pt>
                <c:pt idx="5">
                  <c:v>0.50801241708510159</c:v>
                </c:pt>
                <c:pt idx="6">
                  <c:v>0.44891593863722323</c:v>
                </c:pt>
                <c:pt idx="7">
                  <c:v>0.46106219859679892</c:v>
                </c:pt>
                <c:pt idx="8">
                  <c:v>0.30633258771850852</c:v>
                </c:pt>
                <c:pt idx="9">
                  <c:v>0.36583951595918185</c:v>
                </c:pt>
                <c:pt idx="10">
                  <c:v>0.55348709462566437</c:v>
                </c:pt>
                <c:pt idx="11">
                  <c:v>0.64785835685858928</c:v>
                </c:pt>
                <c:pt idx="12">
                  <c:v>0.46169163569490407</c:v>
                </c:pt>
                <c:pt idx="13">
                  <c:v>0.40650213621319642</c:v>
                </c:pt>
                <c:pt idx="14">
                  <c:v>0.43828137909434473</c:v>
                </c:pt>
                <c:pt idx="15">
                  <c:v>0.21</c:v>
                </c:pt>
                <c:pt idx="16">
                  <c:v>0.41515610263634001</c:v>
                </c:pt>
                <c:pt idx="17">
                  <c:v>0.41808451480631986</c:v>
                </c:pt>
                <c:pt idx="18">
                  <c:v>0.36734368703338532</c:v>
                </c:pt>
                <c:pt idx="19">
                  <c:v>0.85333333333333339</c:v>
                </c:pt>
                <c:pt idx="20">
                  <c:v>0.10852500892832311</c:v>
                </c:pt>
                <c:pt idx="21">
                  <c:v>0.19511070191254917</c:v>
                </c:pt>
                <c:pt idx="22">
                  <c:v>0.49922400856424615</c:v>
                </c:pt>
                <c:pt idx="23">
                  <c:v>0.52891297457188402</c:v>
                </c:pt>
              </c:numCache>
            </c:numRef>
          </c:xVal>
          <c:yVal>
            <c:numRef>
              <c:f>'Behavior correlation'!$AX$5:$AX$28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B-9243-89E7-98CF4AED4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'Behavior correlation'!$O$5:$O$28</c:f>
              <c:numCache>
                <c:formatCode>0.00</c:formatCode>
                <c:ptCount val="24"/>
                <c:pt idx="0">
                  <c:v>0.31839961399914968</c:v>
                </c:pt>
                <c:pt idx="1">
                  <c:v>0.50987462905354131</c:v>
                </c:pt>
                <c:pt idx="2">
                  <c:v>0.45166586883231141</c:v>
                </c:pt>
                <c:pt idx="3">
                  <c:v>0.28521042981570277</c:v>
                </c:pt>
                <c:pt idx="4">
                  <c:v>0.23125656826573424</c:v>
                </c:pt>
                <c:pt idx="5">
                  <c:v>0.50801241708510159</c:v>
                </c:pt>
                <c:pt idx="6">
                  <c:v>0.44891593863722323</c:v>
                </c:pt>
                <c:pt idx="7">
                  <c:v>0.46106219859679892</c:v>
                </c:pt>
                <c:pt idx="8">
                  <c:v>0.30633258771850852</c:v>
                </c:pt>
                <c:pt idx="9">
                  <c:v>0.36583951595918185</c:v>
                </c:pt>
                <c:pt idx="10">
                  <c:v>0.55348709462566437</c:v>
                </c:pt>
                <c:pt idx="11">
                  <c:v>0.64785835685858928</c:v>
                </c:pt>
                <c:pt idx="12">
                  <c:v>0.46169163569490407</c:v>
                </c:pt>
                <c:pt idx="13">
                  <c:v>0.40650213621319642</c:v>
                </c:pt>
                <c:pt idx="14">
                  <c:v>0.43828137909434473</c:v>
                </c:pt>
                <c:pt idx="15">
                  <c:v>0.21</c:v>
                </c:pt>
                <c:pt idx="16">
                  <c:v>0.41515610263634001</c:v>
                </c:pt>
                <c:pt idx="17">
                  <c:v>0.41808451480631986</c:v>
                </c:pt>
                <c:pt idx="18">
                  <c:v>0.36734368703338532</c:v>
                </c:pt>
                <c:pt idx="19">
                  <c:v>0.85333333333333339</c:v>
                </c:pt>
                <c:pt idx="20">
                  <c:v>0.10852500892832311</c:v>
                </c:pt>
                <c:pt idx="21">
                  <c:v>0.19511070191254917</c:v>
                </c:pt>
                <c:pt idx="22">
                  <c:v>0.49922400856424615</c:v>
                </c:pt>
                <c:pt idx="23">
                  <c:v>0.52891297457188402</c:v>
                </c:pt>
              </c:numCache>
            </c:numRef>
          </c:xVal>
          <c:yVal>
            <c:numRef>
              <c:f>'Behavior correlation'!$AD$5:$AD$28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8-4525-9BB0-ECC22FE9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33615"/>
        <c:axId val="1608012255"/>
      </c:scatterChart>
      <c:valAx>
        <c:axId val="132523361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12255"/>
        <c:crosses val="autoZero"/>
        <c:crossBetween val="midCat"/>
      </c:valAx>
      <c:valAx>
        <c:axId val="160801225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5" Type="http://schemas.openxmlformats.org/officeDocument/2006/relationships/image" Target="../media/image18.emf"/><Relationship Id="rId10" Type="http://schemas.openxmlformats.org/officeDocument/2006/relationships/image" Target="../media/image13.png"/><Relationship Id="rId4" Type="http://schemas.openxmlformats.org/officeDocument/2006/relationships/image" Target="../media/image17.emf"/><Relationship Id="rId9" Type="http://schemas.openxmlformats.org/officeDocument/2006/relationships/image" Target="../media/image22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B3196E7-A166-194C-A357-B455A093E7CB}"/>
            </a:ext>
          </a:extLst>
        </xdr:cNvPr>
        <xdr:cNvSpPr>
          <a:spLocks noChangeAspect="1" noChangeArrowheads="1"/>
        </xdr:cNvSpPr>
      </xdr:nvSpPr>
      <xdr:spPr bwMode="auto">
        <a:xfrm>
          <a:off x="16510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4</xdr:row>
      <xdr:rowOff>95250</xdr:rowOff>
    </xdr:from>
    <xdr:to>
      <xdr:col>23</xdr:col>
      <xdr:colOff>0</xdr:colOff>
      <xdr:row>25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DF4AC-FC6B-4BAA-B563-A810B8D79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222</xdr:row>
      <xdr:rowOff>174625</xdr:rowOff>
    </xdr:from>
    <xdr:to>
      <xdr:col>8</xdr:col>
      <xdr:colOff>412750</xdr:colOff>
      <xdr:row>255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24F08-264B-49BE-A6B8-35AC81206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93</xdr:row>
      <xdr:rowOff>95250</xdr:rowOff>
    </xdr:from>
    <xdr:to>
      <xdr:col>23</xdr:col>
      <xdr:colOff>0</xdr:colOff>
      <xdr:row>114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81856-05B9-4FA3-B537-B7D36CB5C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535215</xdr:colOff>
      <xdr:row>19</xdr:row>
      <xdr:rowOff>166007</xdr:rowOff>
    </xdr:from>
    <xdr:to>
      <xdr:col>18</xdr:col>
      <xdr:colOff>539750</xdr:colOff>
      <xdr:row>29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B4FB5-FF74-47CC-B88A-DA8BD7D88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508000</xdr:colOff>
      <xdr:row>19</xdr:row>
      <xdr:rowOff>154214</xdr:rowOff>
    </xdr:from>
    <xdr:to>
      <xdr:col>23</xdr:col>
      <xdr:colOff>0</xdr:colOff>
      <xdr:row>29</xdr:row>
      <xdr:rowOff>178708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8B49B5-2900-4676-9898-02F84E74C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660400</xdr:colOff>
      <xdr:row>114</xdr:row>
      <xdr:rowOff>165100</xdr:rowOff>
    </xdr:from>
    <xdr:to>
      <xdr:col>20</xdr:col>
      <xdr:colOff>93435</xdr:colOff>
      <xdr:row>124</xdr:row>
      <xdr:rowOff>189594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F4D3AF-31A8-4C67-9344-0DEBA1E56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647700</xdr:colOff>
      <xdr:row>115</xdr:row>
      <xdr:rowOff>0</xdr:rowOff>
    </xdr:from>
    <xdr:to>
      <xdr:col>23</xdr:col>
      <xdr:colOff>0</xdr:colOff>
      <xdr:row>125</xdr:row>
      <xdr:rowOff>24494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38BB34-B975-4832-93FE-371D4D9F3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6350</xdr:colOff>
      <xdr:row>37</xdr:row>
      <xdr:rowOff>139700</xdr:rowOff>
    </xdr:from>
    <xdr:to>
      <xdr:col>54</xdr:col>
      <xdr:colOff>450850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E06A-7B41-4C4A-9CED-14A713E66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381000</xdr:colOff>
      <xdr:row>38</xdr:row>
      <xdr:rowOff>47624</xdr:rowOff>
    </xdr:from>
    <xdr:to>
      <xdr:col>31</xdr:col>
      <xdr:colOff>15875</xdr:colOff>
      <xdr:row>55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76031-8366-4262-A805-065833086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88</xdr:row>
      <xdr:rowOff>0</xdr:rowOff>
    </xdr:from>
    <xdr:to>
      <xdr:col>26</xdr:col>
      <xdr:colOff>669073</xdr:colOff>
      <xdr:row>114</xdr:row>
      <xdr:rowOff>99122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476C8C-8C36-4043-89A0-D4926A1EF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96585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17</xdr:col>
      <xdr:colOff>669073</xdr:colOff>
      <xdr:row>114</xdr:row>
      <xdr:rowOff>99122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58A39B-A43E-BE4D-8439-D821CF8B1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48293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8</xdr:col>
      <xdr:colOff>669073</xdr:colOff>
      <xdr:row>114</xdr:row>
      <xdr:rowOff>99122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18C5A-DB2A-2342-8106-7669791A3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1804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61</xdr:row>
      <xdr:rowOff>0</xdr:rowOff>
    </xdr:from>
    <xdr:to>
      <xdr:col>26</xdr:col>
      <xdr:colOff>669073</xdr:colOff>
      <xdr:row>87</xdr:row>
      <xdr:rowOff>99122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3868367-9F6C-8E4E-8039-BCE1F9E4D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96585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17</xdr:col>
      <xdr:colOff>669073</xdr:colOff>
      <xdr:row>87</xdr:row>
      <xdr:rowOff>99122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77239D-20A8-0C48-96C1-2C7147DE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8293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8</xdr:col>
      <xdr:colOff>669073</xdr:colOff>
      <xdr:row>87</xdr:row>
      <xdr:rowOff>99122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ABC07B3-8FB9-D242-BDC8-1986BFB5F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281829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31</xdr:row>
      <xdr:rowOff>0</xdr:rowOff>
    </xdr:from>
    <xdr:to>
      <xdr:col>26</xdr:col>
      <xdr:colOff>669073</xdr:colOff>
      <xdr:row>57</xdr:row>
      <xdr:rowOff>99122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E4E6470-9A8F-C24A-8938-A5DCA867E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496585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17</xdr:col>
      <xdr:colOff>669073</xdr:colOff>
      <xdr:row>57</xdr:row>
      <xdr:rowOff>99122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8D5FD83-3545-9247-B35B-BD09D5EED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48293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8</xdr:col>
      <xdr:colOff>669073</xdr:colOff>
      <xdr:row>57</xdr:row>
      <xdr:rowOff>99122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B9EF1D1-DE80-AE41-8451-B9E1E2EE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6241585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</xdr:row>
      <xdr:rowOff>0</xdr:rowOff>
    </xdr:from>
    <xdr:to>
      <xdr:col>26</xdr:col>
      <xdr:colOff>669073</xdr:colOff>
      <xdr:row>29</xdr:row>
      <xdr:rowOff>99122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42B095F-86D1-7244-A2B0-377436F7A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496585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17</xdr:col>
      <xdr:colOff>669073</xdr:colOff>
      <xdr:row>29</xdr:row>
      <xdr:rowOff>99122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A4156CD-CC64-8E42-95F4-3BDA45194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48293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8</xdr:col>
      <xdr:colOff>669073</xdr:colOff>
      <xdr:row>29</xdr:row>
      <xdr:rowOff>99122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00BA6F-14C4-7643-838C-96542317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04024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681464</xdr:colOff>
      <xdr:row>11</xdr:row>
      <xdr:rowOff>30976</xdr:rowOff>
    </xdr:from>
    <xdr:to>
      <xdr:col>35</xdr:col>
      <xdr:colOff>667057</xdr:colOff>
      <xdr:row>47</xdr:row>
      <xdr:rowOff>46463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0252824-EB08-E944-851B-E49A2713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620976" y="2245732"/>
          <a:ext cx="7233886" cy="72637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508000</xdr:colOff>
      <xdr:row>28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D494EC-27BF-F04E-9020-B925E1279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64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8</xdr:col>
      <xdr:colOff>508000</xdr:colOff>
      <xdr:row>84</xdr:row>
      <xdr:rowOff>50800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1249D06-8808-594C-A549-BE41EA534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5824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8</xdr:col>
      <xdr:colOff>508000</xdr:colOff>
      <xdr:row>56</xdr:row>
      <xdr:rowOff>50800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76FEE-91DB-1E4E-AC1F-84EE51D7B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17</xdr:col>
      <xdr:colOff>508000</xdr:colOff>
      <xdr:row>28</xdr:row>
      <xdr:rowOff>50800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E2D58E-411E-7240-8FF4-F447168FF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29500" y="4064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17</xdr:col>
      <xdr:colOff>508000</xdr:colOff>
      <xdr:row>56</xdr:row>
      <xdr:rowOff>50800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5B127A-D2A9-1544-BD63-656BE64EA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0" y="60960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26</xdr:col>
      <xdr:colOff>508000</xdr:colOff>
      <xdr:row>56</xdr:row>
      <xdr:rowOff>50800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2D6FC51-68FB-824A-B9A4-D8E7C412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859000" y="60960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26</xdr:col>
      <xdr:colOff>508000</xdr:colOff>
      <xdr:row>28</xdr:row>
      <xdr:rowOff>50800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49A974-448E-0347-BBAA-4923B9A13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59000" y="4064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30</xdr:row>
      <xdr:rowOff>0</xdr:rowOff>
    </xdr:from>
    <xdr:to>
      <xdr:col>35</xdr:col>
      <xdr:colOff>508000</xdr:colOff>
      <xdr:row>56</xdr:row>
      <xdr:rowOff>50800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C6A84CA-CD69-EA4B-8060-104B48DD2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88500" y="60960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25400</xdr:colOff>
      <xdr:row>2</xdr:row>
      <xdr:rowOff>0</xdr:rowOff>
    </xdr:from>
    <xdr:to>
      <xdr:col>35</xdr:col>
      <xdr:colOff>533400</xdr:colOff>
      <xdr:row>28</xdr:row>
      <xdr:rowOff>50800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F46406-7253-184A-BE31-179A2DE24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313900" y="406400"/>
          <a:ext cx="7112000" cy="5334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58</xdr:row>
      <xdr:rowOff>-1</xdr:rowOff>
    </xdr:from>
    <xdr:to>
      <xdr:col>17</xdr:col>
      <xdr:colOff>661458</xdr:colOff>
      <xdr:row>91</xdr:row>
      <xdr:rowOff>21119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70F9249-EFB8-6346-98AA-B79E2D282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02083" y="10742082"/>
          <a:ext cx="6402917" cy="61329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784991</xdr:colOff>
      <xdr:row>78</xdr:row>
      <xdr:rowOff>188530</xdr:rowOff>
    </xdr:from>
    <xdr:to>
      <xdr:col>20</xdr:col>
      <xdr:colOff>430267</xdr:colOff>
      <xdr:row>92</xdr:row>
      <xdr:rowOff>172764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6F78E-886F-4E75-8F5C-A41FB0EEC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109</xdr:row>
      <xdr:rowOff>10948</xdr:rowOff>
    </xdr:from>
    <xdr:to>
      <xdr:col>20</xdr:col>
      <xdr:colOff>466397</xdr:colOff>
      <xdr:row>122</xdr:row>
      <xdr:rowOff>192251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D5D22-0FA3-4ED6-BF68-593BE238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136</xdr:row>
      <xdr:rowOff>0</xdr:rowOff>
    </xdr:from>
    <xdr:to>
      <xdr:col>20</xdr:col>
      <xdr:colOff>466397</xdr:colOff>
      <xdr:row>149</xdr:row>
      <xdr:rowOff>181303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C5C06-DB32-4598-AD29-FD94F9CDA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79</xdr:row>
      <xdr:rowOff>0</xdr:rowOff>
    </xdr:from>
    <xdr:to>
      <xdr:col>32</xdr:col>
      <xdr:colOff>466396</xdr:colOff>
      <xdr:row>92</xdr:row>
      <xdr:rowOff>181303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B9E20D-7BBC-4A1F-95EA-F31EF968E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109</xdr:row>
      <xdr:rowOff>0</xdr:rowOff>
    </xdr:from>
    <xdr:to>
      <xdr:col>32</xdr:col>
      <xdr:colOff>466396</xdr:colOff>
      <xdr:row>122</xdr:row>
      <xdr:rowOff>181303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0CAD37-CE93-485B-9CF5-4744791B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136</xdr:row>
      <xdr:rowOff>0</xdr:rowOff>
    </xdr:from>
    <xdr:to>
      <xdr:col>32</xdr:col>
      <xdr:colOff>466396</xdr:colOff>
      <xdr:row>149</xdr:row>
      <xdr:rowOff>181303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32F5E0-5195-4C13-BE7B-151193C3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20</xdr:col>
      <xdr:colOff>466397</xdr:colOff>
      <xdr:row>181</xdr:row>
      <xdr:rowOff>181303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D6A7AA-87E9-4F89-B2AF-5A19EE5DE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199</xdr:row>
      <xdr:rowOff>0</xdr:rowOff>
    </xdr:from>
    <xdr:to>
      <xdr:col>20</xdr:col>
      <xdr:colOff>466397</xdr:colOff>
      <xdr:row>212</xdr:row>
      <xdr:rowOff>181303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7B582E-349F-42E0-A4F3-E48E2F5E8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232</xdr:row>
      <xdr:rowOff>109483</xdr:rowOff>
    </xdr:from>
    <xdr:to>
      <xdr:col>20</xdr:col>
      <xdr:colOff>466397</xdr:colOff>
      <xdr:row>246</xdr:row>
      <xdr:rowOff>93717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8C8B23-1815-46F5-A597-F94A3E088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peer1/Dropbox%20(Epstein%20Lab)/Epstein%20Lab%20Team%20Folder/Michael_Peer/Segmentation%20project/Segmentation_subjects_data/Results_MVPA_avgrunspatterns_activation_R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results"/>
      <sheetName val="Different_matrices"/>
      <sheetName val="Graphs"/>
      <sheetName val="Marchette results"/>
      <sheetName val="Resting_state"/>
      <sheetName val="Behavior correlation"/>
      <sheetName val="Adaptation"/>
      <sheetName val="JRD single trials"/>
      <sheetName val="Navigation"/>
      <sheetName val="Neural distances"/>
      <sheetName val="MDS"/>
      <sheetName val="Sheet1"/>
      <sheetName val="MVPA"/>
      <sheetName val="MVPA - partial correlation"/>
    </sheetNames>
    <sheetDataSet>
      <sheetData sheetId="0"/>
      <sheetData sheetId="1"/>
      <sheetData sheetId="2">
        <row r="115">
          <cell r="C115" t="str">
            <v>x-axis corrected</v>
          </cell>
          <cell r="D115" t="str">
            <v>value</v>
          </cell>
        </row>
        <row r="116">
          <cell r="C116">
            <v>0.75</v>
          </cell>
          <cell r="D116">
            <v>-6.3924854394046095E-4</v>
          </cell>
        </row>
        <row r="117">
          <cell r="C117">
            <v>0.95</v>
          </cell>
          <cell r="D117">
            <v>0.17285419595224799</v>
          </cell>
        </row>
        <row r="118">
          <cell r="C118">
            <v>1</v>
          </cell>
          <cell r="D118">
            <v>9.4789441700388805E-2</v>
          </cell>
        </row>
        <row r="119">
          <cell r="C119">
            <v>0.75</v>
          </cell>
          <cell r="D119">
            <v>4.7436410972625298E-2</v>
          </cell>
        </row>
        <row r="120">
          <cell r="C120">
            <v>0.85</v>
          </cell>
          <cell r="D120">
            <v>4.9798851243709599E-2</v>
          </cell>
        </row>
        <row r="121">
          <cell r="C121">
            <v>1.05</v>
          </cell>
          <cell r="D121">
            <v>0.162389975222093</v>
          </cell>
        </row>
        <row r="122">
          <cell r="C122">
            <v>0.9</v>
          </cell>
          <cell r="D122">
            <v>3.2705901047040797E-2</v>
          </cell>
        </row>
        <row r="123">
          <cell r="C123">
            <v>1</v>
          </cell>
          <cell r="D123">
            <v>1.35770832049963E-2</v>
          </cell>
        </row>
        <row r="125">
          <cell r="C125">
            <v>0.85</v>
          </cell>
          <cell r="D125">
            <v>-7.4986633545711501E-2</v>
          </cell>
        </row>
        <row r="126">
          <cell r="C126">
            <v>0.95</v>
          </cell>
          <cell r="D126">
            <v>6.1770864735116301E-3</v>
          </cell>
        </row>
        <row r="127">
          <cell r="C127">
            <v>0.95</v>
          </cell>
          <cell r="D127">
            <v>-1.00195260908929E-2</v>
          </cell>
        </row>
        <row r="128">
          <cell r="C128">
            <v>1.05</v>
          </cell>
          <cell r="D128">
            <v>6.5606355998759094E-2</v>
          </cell>
        </row>
        <row r="129">
          <cell r="C129">
            <v>1.1499999999999999</v>
          </cell>
          <cell r="D129">
            <v>7.2172550281625794E-2</v>
          </cell>
        </row>
        <row r="130">
          <cell r="C130">
            <v>1</v>
          </cell>
          <cell r="D130">
            <v>6.9302880187632199E-2</v>
          </cell>
        </row>
        <row r="131">
          <cell r="C131">
            <v>1.05</v>
          </cell>
          <cell r="D131">
            <v>0.23564646868692199</v>
          </cell>
        </row>
        <row r="132">
          <cell r="C132">
            <v>1</v>
          </cell>
          <cell r="D132">
            <v>-8.1226255202869503E-3</v>
          </cell>
        </row>
        <row r="133">
          <cell r="C133">
            <v>1.1499999999999999</v>
          </cell>
          <cell r="D133">
            <v>-7.07550861189752E-2</v>
          </cell>
        </row>
        <row r="134">
          <cell r="C134">
            <v>1</v>
          </cell>
          <cell r="D134">
            <v>-3.0294822299787101E-3</v>
          </cell>
        </row>
        <row r="135">
          <cell r="C135">
            <v>1.25</v>
          </cell>
          <cell r="D135">
            <v>0.124451963809974</v>
          </cell>
        </row>
        <row r="136">
          <cell r="C136">
            <v>1.25</v>
          </cell>
          <cell r="D136">
            <v>-6.9553020922217598E-3</v>
          </cell>
        </row>
        <row r="137">
          <cell r="C137">
            <v>1</v>
          </cell>
          <cell r="D137">
            <v>6.0513212708450802E-2</v>
          </cell>
        </row>
        <row r="138">
          <cell r="C138">
            <v>1.1000000000000001</v>
          </cell>
          <cell r="D138">
            <v>-4.0460263819188103E-2</v>
          </cell>
        </row>
        <row r="139">
          <cell r="C139">
            <v>1</v>
          </cell>
          <cell r="D139">
            <v>3.9056696364014501E-2</v>
          </cell>
        </row>
        <row r="141">
          <cell r="C141">
            <v>1.95</v>
          </cell>
          <cell r="D141">
            <v>-8.7563153812366207E-2</v>
          </cell>
        </row>
        <row r="142">
          <cell r="C142">
            <v>1.7</v>
          </cell>
          <cell r="D142">
            <v>-5.6351148819099297E-3</v>
          </cell>
        </row>
        <row r="143">
          <cell r="C143">
            <v>2.0499999999999998</v>
          </cell>
          <cell r="D143">
            <v>-7.7703439857458395E-2</v>
          </cell>
        </row>
        <row r="144">
          <cell r="C144">
            <v>2</v>
          </cell>
          <cell r="D144">
            <v>0.136486512485027</v>
          </cell>
        </row>
        <row r="145">
          <cell r="C145">
            <v>1.9</v>
          </cell>
          <cell r="D145">
            <v>7.1137245574591806E-2</v>
          </cell>
        </row>
        <row r="146">
          <cell r="C146">
            <v>1.95</v>
          </cell>
          <cell r="D146">
            <v>0.19088517390361201</v>
          </cell>
        </row>
        <row r="147">
          <cell r="C147">
            <v>1.8</v>
          </cell>
          <cell r="D147">
            <v>-1.8753606740166399E-2</v>
          </cell>
        </row>
        <row r="148">
          <cell r="C148">
            <v>1.9</v>
          </cell>
          <cell r="D148">
            <v>9.07454998245915E-3</v>
          </cell>
        </row>
        <row r="150">
          <cell r="C150">
            <v>1.9</v>
          </cell>
          <cell r="D150">
            <v>7.3791516702692399E-3</v>
          </cell>
        </row>
        <row r="151">
          <cell r="C151">
            <v>1.9</v>
          </cell>
          <cell r="D151">
            <v>0.100765025915484</v>
          </cell>
        </row>
        <row r="152">
          <cell r="C152">
            <v>2.0499999999999998</v>
          </cell>
          <cell r="D152">
            <v>4.7415565911409899E-2</v>
          </cell>
        </row>
        <row r="153">
          <cell r="C153">
            <v>2.1</v>
          </cell>
          <cell r="D153">
            <v>0.195644796214473</v>
          </cell>
        </row>
        <row r="154">
          <cell r="C154">
            <v>2</v>
          </cell>
          <cell r="D154">
            <v>2.0845061215449801E-3</v>
          </cell>
        </row>
        <row r="155">
          <cell r="C155">
            <v>2</v>
          </cell>
          <cell r="D155">
            <v>0.108019107218461</v>
          </cell>
        </row>
        <row r="156">
          <cell r="C156">
            <v>2</v>
          </cell>
          <cell r="D156">
            <v>4.2051436825300798E-2</v>
          </cell>
        </row>
        <row r="157">
          <cell r="C157">
            <v>2.2000000000000002</v>
          </cell>
          <cell r="D157">
            <v>5.0278287651664998E-2</v>
          </cell>
        </row>
        <row r="158">
          <cell r="C158">
            <v>2.1</v>
          </cell>
          <cell r="D158">
            <v>-1.42302284564137E-2</v>
          </cell>
        </row>
        <row r="159">
          <cell r="C159">
            <v>2.1</v>
          </cell>
          <cell r="D159">
            <v>1.33060974091955E-2</v>
          </cell>
        </row>
        <row r="160">
          <cell r="C160">
            <v>2</v>
          </cell>
          <cell r="D160">
            <v>6.9865696840449298E-2</v>
          </cell>
        </row>
        <row r="161">
          <cell r="C161">
            <v>2.2999999999999998</v>
          </cell>
          <cell r="D161">
            <v>-0.15375317152515799</v>
          </cell>
        </row>
        <row r="162">
          <cell r="C162">
            <v>2</v>
          </cell>
          <cell r="D162">
            <v>4.4399980388908104E-3</v>
          </cell>
        </row>
        <row r="163">
          <cell r="C163">
            <v>2.1</v>
          </cell>
          <cell r="D163">
            <v>-3.5012754488217203E-2</v>
          </cell>
        </row>
        <row r="164">
          <cell r="C164">
            <v>2</v>
          </cell>
          <cell r="D164">
            <v>8.9168223525955798E-2</v>
          </cell>
        </row>
        <row r="166">
          <cell r="C166">
            <v>2.9</v>
          </cell>
          <cell r="D166">
            <v>8.8049538574060005E-2</v>
          </cell>
        </row>
        <row r="167">
          <cell r="C167">
            <v>2.8</v>
          </cell>
          <cell r="D167">
            <v>3.2824023060595002E-2</v>
          </cell>
        </row>
        <row r="168">
          <cell r="C168">
            <v>2.95</v>
          </cell>
          <cell r="D168">
            <v>-8.5297990493620704E-2</v>
          </cell>
        </row>
        <row r="169">
          <cell r="C169">
            <v>2.9</v>
          </cell>
          <cell r="D169">
            <v>-2.0143277487863001E-2</v>
          </cell>
        </row>
        <row r="170">
          <cell r="C170">
            <v>2.95</v>
          </cell>
          <cell r="D170">
            <v>-2.4541585404322899E-2</v>
          </cell>
        </row>
        <row r="171">
          <cell r="C171">
            <v>3</v>
          </cell>
          <cell r="D171">
            <v>7.2763160349396797E-2</v>
          </cell>
        </row>
        <row r="172">
          <cell r="C172">
            <v>2.9</v>
          </cell>
          <cell r="D172">
            <v>2.21096615958538E-2</v>
          </cell>
        </row>
        <row r="173">
          <cell r="C173">
            <v>3</v>
          </cell>
          <cell r="D173">
            <v>9.6116577264439104E-2</v>
          </cell>
        </row>
        <row r="175">
          <cell r="C175">
            <v>2.85</v>
          </cell>
          <cell r="D175">
            <v>2.1581586711728998E-2</v>
          </cell>
        </row>
        <row r="176">
          <cell r="C176">
            <v>3</v>
          </cell>
          <cell r="D176">
            <v>0.15620594039484201</v>
          </cell>
        </row>
        <row r="177">
          <cell r="C177">
            <v>3</v>
          </cell>
          <cell r="D177">
            <v>3.1524680911498598E-2</v>
          </cell>
        </row>
        <row r="178">
          <cell r="C178">
            <v>3.05</v>
          </cell>
          <cell r="D178">
            <v>8.6784938193656107E-3</v>
          </cell>
        </row>
        <row r="179">
          <cell r="C179">
            <v>3.1</v>
          </cell>
          <cell r="D179">
            <v>-7.9614237135541305E-2</v>
          </cell>
        </row>
        <row r="180">
          <cell r="C180">
            <v>3.1</v>
          </cell>
          <cell r="D180">
            <v>0.10431563467584901</v>
          </cell>
        </row>
        <row r="181">
          <cell r="C181">
            <v>2.95</v>
          </cell>
          <cell r="D181">
            <v>-2.1248065732281801E-2</v>
          </cell>
        </row>
        <row r="182">
          <cell r="C182">
            <v>3.1</v>
          </cell>
          <cell r="D182">
            <v>0.15851279383601899</v>
          </cell>
        </row>
        <row r="183">
          <cell r="C183">
            <v>3.05</v>
          </cell>
          <cell r="D183">
            <v>1.41260031503365E-2</v>
          </cell>
        </row>
        <row r="184">
          <cell r="C184">
            <v>3</v>
          </cell>
          <cell r="D184">
            <v>-2.63898474987595E-2</v>
          </cell>
        </row>
        <row r="185">
          <cell r="C185">
            <v>3.05</v>
          </cell>
          <cell r="D185">
            <v>0.12395863069454199</v>
          </cell>
        </row>
        <row r="186">
          <cell r="C186">
            <v>3.15</v>
          </cell>
          <cell r="D186">
            <v>0.17771109521544801</v>
          </cell>
        </row>
        <row r="187">
          <cell r="C187">
            <v>3.2</v>
          </cell>
          <cell r="D187">
            <v>0.15062641234283999</v>
          </cell>
        </row>
        <row r="188">
          <cell r="C188">
            <v>3</v>
          </cell>
          <cell r="D188">
            <v>2.5528251635187502E-2</v>
          </cell>
        </row>
        <row r="189">
          <cell r="C189">
            <v>3</v>
          </cell>
          <cell r="D189">
            <v>0.18306132759408</v>
          </cell>
        </row>
        <row r="191">
          <cell r="C191">
            <v>3.8</v>
          </cell>
          <cell r="D191">
            <v>-2.7411255498316502E-2</v>
          </cell>
        </row>
        <row r="192">
          <cell r="C192">
            <v>3.8</v>
          </cell>
          <cell r="D192">
            <v>-1.2361121300761699E-2</v>
          </cell>
        </row>
        <row r="193">
          <cell r="C193">
            <v>3.95</v>
          </cell>
          <cell r="D193">
            <v>5.5461759540573502E-2</v>
          </cell>
        </row>
        <row r="194">
          <cell r="C194">
            <v>4</v>
          </cell>
          <cell r="D194">
            <v>0.15695636259859899</v>
          </cell>
        </row>
        <row r="195">
          <cell r="C195">
            <v>3.9</v>
          </cell>
          <cell r="D195">
            <v>-1.5202997979801401E-2</v>
          </cell>
        </row>
        <row r="196">
          <cell r="C196">
            <v>3.9</v>
          </cell>
          <cell r="D196">
            <v>8.7313013077780804E-2</v>
          </cell>
        </row>
        <row r="197">
          <cell r="C197">
            <v>3.9</v>
          </cell>
          <cell r="D197">
            <v>-2.6473227743621301E-3</v>
          </cell>
        </row>
        <row r="198">
          <cell r="C198">
            <v>3.95</v>
          </cell>
          <cell r="D198">
            <v>-6.9705884704464205E-2</v>
          </cell>
        </row>
        <row r="200">
          <cell r="C200">
            <v>4</v>
          </cell>
          <cell r="D200">
            <v>-2.15121031743442E-2</v>
          </cell>
        </row>
        <row r="201">
          <cell r="C201">
            <v>4</v>
          </cell>
          <cell r="D201">
            <v>-4.7095941639439601E-2</v>
          </cell>
        </row>
        <row r="202">
          <cell r="C202">
            <v>4.0999999999999996</v>
          </cell>
          <cell r="D202">
            <v>8.8841650900247093E-2</v>
          </cell>
        </row>
        <row r="203">
          <cell r="C203">
            <v>4.0999999999999996</v>
          </cell>
          <cell r="D203">
            <v>-2.9044118626860099E-2</v>
          </cell>
        </row>
        <row r="204">
          <cell r="C204">
            <v>3.9</v>
          </cell>
          <cell r="D204">
            <v>7.3562221029322403E-2</v>
          </cell>
        </row>
        <row r="205">
          <cell r="C205">
            <v>4.05</v>
          </cell>
          <cell r="D205">
            <v>-0.102231128554304</v>
          </cell>
        </row>
        <row r="206">
          <cell r="C206">
            <v>4</v>
          </cell>
          <cell r="D206">
            <v>2.4006562166459699E-2</v>
          </cell>
        </row>
        <row r="207">
          <cell r="C207">
            <v>4.0999999999999996</v>
          </cell>
          <cell r="D207">
            <v>1.8253325270995598E-2</v>
          </cell>
        </row>
        <row r="208">
          <cell r="C208">
            <v>4.2</v>
          </cell>
          <cell r="D208">
            <v>3.9466649234584997E-3</v>
          </cell>
        </row>
        <row r="209">
          <cell r="C209">
            <v>4.2</v>
          </cell>
          <cell r="D209">
            <v>-1.0429478961463399E-2</v>
          </cell>
        </row>
        <row r="210">
          <cell r="C210">
            <v>4.05</v>
          </cell>
          <cell r="D210">
            <v>-3.7535006895286598E-2</v>
          </cell>
        </row>
        <row r="213">
          <cell r="B213">
            <v>4</v>
          </cell>
          <cell r="C213">
            <v>4</v>
          </cell>
          <cell r="E213">
            <v>0</v>
          </cell>
        </row>
        <row r="214">
          <cell r="B214">
            <v>4</v>
          </cell>
          <cell r="C214">
            <v>4</v>
          </cell>
          <cell r="E214">
            <v>0</v>
          </cell>
        </row>
        <row r="216">
          <cell r="E216" t="str">
            <v>SEM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C08-B58D-7245-8D5E-F19C14813857}">
  <dimension ref="A1:BA159"/>
  <sheetViews>
    <sheetView topLeftCell="A76" zoomScale="60" zoomScaleNormal="60" workbookViewId="0">
      <selection activeCell="AJ86" sqref="AJ86"/>
    </sheetView>
  </sheetViews>
  <sheetFormatPr defaultColWidth="10.83203125" defaultRowHeight="15.5"/>
  <cols>
    <col min="1" max="1" width="34.6640625" style="81" customWidth="1"/>
    <col min="2" max="2" width="11.5" style="81" customWidth="1"/>
    <col min="3" max="3" width="12.1640625" style="81" bestFit="1" customWidth="1"/>
    <col min="4" max="9" width="10.83203125" style="81"/>
    <col min="10" max="15" width="0" style="81" hidden="1" customWidth="1"/>
    <col min="16" max="17" width="10.83203125" style="87"/>
    <col min="18" max="18" width="10.83203125" style="81"/>
    <col min="19" max="19" width="34" style="81" customWidth="1"/>
    <col min="20" max="20" width="11.33203125" style="81" hidden="1" customWidth="1"/>
    <col min="21" max="25" width="0" style="81" hidden="1" customWidth="1"/>
    <col min="26" max="26" width="14.5" style="81" bestFit="1" customWidth="1"/>
    <col min="27" max="27" width="14.6640625" style="81" bestFit="1" customWidth="1"/>
    <col min="28" max="28" width="12.33203125" style="81" bestFit="1" customWidth="1"/>
    <col min="29" max="30" width="12.5" style="81" bestFit="1" customWidth="1"/>
    <col min="31" max="31" width="12.6640625" style="81" bestFit="1" customWidth="1"/>
    <col min="32" max="32" width="12.83203125" style="81" bestFit="1" customWidth="1"/>
    <col min="33" max="33" width="13" style="81" bestFit="1" customWidth="1"/>
    <col min="34" max="35" width="10.83203125" style="87"/>
    <col min="36" max="36" width="10.83203125" style="81"/>
    <col min="37" max="37" width="34" style="81" customWidth="1"/>
    <col min="38" max="38" width="11.33203125" style="81" hidden="1" customWidth="1"/>
    <col min="39" max="43" width="0" style="81" hidden="1" customWidth="1"/>
    <col min="44" max="51" width="10.83203125" style="81"/>
    <col min="52" max="53" width="10.83203125" style="87"/>
    <col min="54" max="16384" width="10.83203125" style="81"/>
  </cols>
  <sheetData>
    <row r="1" spans="1:53">
      <c r="A1" s="83" t="s">
        <v>161</v>
      </c>
    </row>
    <row r="4" spans="1:53" s="85" customFormat="1" ht="18.5">
      <c r="P4" s="86"/>
      <c r="Q4" s="86"/>
      <c r="S4" s="84" t="s">
        <v>149</v>
      </c>
      <c r="AH4" s="86"/>
      <c r="AI4" s="86"/>
      <c r="AJ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Z4" s="86"/>
      <c r="BA4" s="86"/>
    </row>
    <row r="5" spans="1:53" s="85" customFormat="1" ht="18.5">
      <c r="P5" s="86"/>
      <c r="Q5" s="86"/>
      <c r="S5" s="84" t="s">
        <v>159</v>
      </c>
      <c r="AH5" s="86"/>
      <c r="AI5" s="86"/>
      <c r="AJ5" s="86"/>
      <c r="AK5" s="84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Z5" s="86"/>
      <c r="BA5" s="86"/>
    </row>
    <row r="6" spans="1:53">
      <c r="P6" s="111"/>
      <c r="Q6" s="111"/>
      <c r="T6" s="74" t="s">
        <v>237</v>
      </c>
      <c r="U6" s="74" t="s">
        <v>238</v>
      </c>
      <c r="V6" s="74" t="s">
        <v>239</v>
      </c>
      <c r="W6" s="74" t="s">
        <v>240</v>
      </c>
      <c r="X6" s="74" t="s">
        <v>241</v>
      </c>
      <c r="Y6" s="74" t="s">
        <v>242</v>
      </c>
      <c r="Z6" s="74" t="s">
        <v>265</v>
      </c>
      <c r="AA6" s="74" t="s">
        <v>266</v>
      </c>
      <c r="AB6" s="74" t="s">
        <v>243</v>
      </c>
      <c r="AC6" s="74" t="s">
        <v>244</v>
      </c>
      <c r="AD6" s="74" t="s">
        <v>245</v>
      </c>
      <c r="AE6" s="74" t="s">
        <v>246</v>
      </c>
      <c r="AF6" s="74" t="s">
        <v>247</v>
      </c>
      <c r="AG6" s="109" t="s">
        <v>248</v>
      </c>
      <c r="AH6" s="88"/>
      <c r="AI6" s="88"/>
      <c r="AJ6" s="88"/>
      <c r="AL6" s="87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</row>
    <row r="7" spans="1:53">
      <c r="P7" s="89"/>
      <c r="Q7" s="89"/>
      <c r="S7" s="82" t="s">
        <v>21</v>
      </c>
      <c r="T7" s="75">
        <f>Different_matrices!AH78</f>
        <v>0.51422923120997799</v>
      </c>
      <c r="U7" s="75">
        <f>Different_matrices!AI78</f>
        <v>0.51422923120997799</v>
      </c>
      <c r="V7" s="75">
        <f>Different_matrices!AJ78</f>
        <v>0.41202333236640998</v>
      </c>
      <c r="W7" s="75" t="e">
        <f>Different_matrices!#REF!</f>
        <v>#REF!</v>
      </c>
      <c r="X7" s="75" t="e">
        <f>Different_matrices!#REF!</f>
        <v>#REF!</v>
      </c>
      <c r="Y7" s="75" t="e">
        <f>Different_matrices!#REF!</f>
        <v>#REF!</v>
      </c>
      <c r="Z7" s="97" t="e">
        <f>Different_matrices!#REF!</f>
        <v>#REF!</v>
      </c>
      <c r="AA7" s="82" t="e">
        <f>Different_matrices!#REF!</f>
        <v>#REF!</v>
      </c>
      <c r="AB7" s="75" t="e">
        <f>Different_matrices!#REF!</f>
        <v>#REF!</v>
      </c>
      <c r="AC7" s="75" t="e">
        <f>Different_matrices!#REF!</f>
        <v>#REF!</v>
      </c>
      <c r="AD7" s="75" t="e">
        <f>Different_matrices!#REF!</f>
        <v>#REF!</v>
      </c>
      <c r="AE7" s="75" t="e">
        <f>Different_matrices!#REF!</f>
        <v>#REF!</v>
      </c>
      <c r="AF7" s="75" t="e">
        <f>Different_matrices!#REF!</f>
        <v>#REF!</v>
      </c>
      <c r="AG7" s="75" t="e">
        <f>Different_matrices!#REF!</f>
        <v>#REF!</v>
      </c>
      <c r="AJ7" s="87"/>
      <c r="AL7" s="89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</row>
    <row r="8" spans="1:53">
      <c r="S8" s="81" t="s">
        <v>145</v>
      </c>
      <c r="T8" s="19">
        <f>Different_matrices!AH79</f>
        <v>0.95805708656691801</v>
      </c>
      <c r="U8" s="19">
        <f>Different_matrices!AI79</f>
        <v>0.720058153341679</v>
      </c>
      <c r="V8" s="19">
        <f>Different_matrices!AJ79</f>
        <v>0.95805708656691801</v>
      </c>
      <c r="W8" s="19" t="e">
        <f>Different_matrices!#REF!</f>
        <v>#REF!</v>
      </c>
      <c r="X8" s="19" t="e">
        <f>Different_matrices!#REF!</f>
        <v>#REF!</v>
      </c>
      <c r="Y8" s="19" t="e">
        <f>Different_matrices!#REF!</f>
        <v>#REF!</v>
      </c>
      <c r="Z8" s="56" t="e">
        <f>Different_matrices!#REF!</f>
        <v>#REF!</v>
      </c>
      <c r="AA8" s="81" t="e">
        <f>Different_matrices!#REF!</f>
        <v>#REF!</v>
      </c>
      <c r="AB8" s="19" t="e">
        <f>Different_matrices!#REF!</f>
        <v>#REF!</v>
      </c>
      <c r="AC8" s="19" t="e">
        <f>Different_matrices!#REF!</f>
        <v>#REF!</v>
      </c>
      <c r="AD8" s="19" t="e">
        <f>Different_matrices!#REF!</f>
        <v>#REF!</v>
      </c>
      <c r="AE8" s="19" t="e">
        <f>Different_matrices!#REF!</f>
        <v>#REF!</v>
      </c>
      <c r="AF8" s="19" t="e">
        <f>Different_matrices!#REF!</f>
        <v>#REF!</v>
      </c>
      <c r="AG8" s="19" t="e">
        <f>Different_matrices!#REF!</f>
        <v>#REF!</v>
      </c>
    </row>
    <row r="11" spans="1:53" ht="18.5">
      <c r="A11" s="84" t="s">
        <v>146</v>
      </c>
    </row>
    <row r="12" spans="1:53" s="85" customFormat="1" ht="18.5">
      <c r="A12" s="84" t="s">
        <v>20</v>
      </c>
      <c r="P12" s="86"/>
      <c r="Q12" s="86"/>
      <c r="S12" s="84" t="s">
        <v>147</v>
      </c>
      <c r="AH12" s="86"/>
      <c r="AI12" s="86"/>
      <c r="AK12" s="84" t="s">
        <v>148</v>
      </c>
      <c r="AZ12" s="86"/>
      <c r="BA12" s="86"/>
    </row>
    <row r="13" spans="1:53" s="85" customFormat="1" ht="18.5">
      <c r="A13" s="84" t="s">
        <v>130</v>
      </c>
      <c r="P13" s="86"/>
      <c r="Q13" s="86"/>
      <c r="S13" s="84" t="s">
        <v>130</v>
      </c>
      <c r="AH13" s="86"/>
      <c r="AI13" s="86"/>
      <c r="AK13" s="84" t="s">
        <v>130</v>
      </c>
      <c r="AZ13" s="86"/>
      <c r="BA13" s="86"/>
    </row>
    <row r="14" spans="1:53">
      <c r="B14" s="74" t="s">
        <v>237</v>
      </c>
      <c r="C14" s="74" t="s">
        <v>238</v>
      </c>
      <c r="D14" s="74" t="s">
        <v>239</v>
      </c>
      <c r="E14" s="74" t="s">
        <v>240</v>
      </c>
      <c r="F14" s="74" t="s">
        <v>241</v>
      </c>
      <c r="G14" s="74" t="s">
        <v>242</v>
      </c>
      <c r="H14" s="74" t="s">
        <v>265</v>
      </c>
      <c r="I14" s="74" t="s">
        <v>266</v>
      </c>
      <c r="J14" s="74" t="s">
        <v>243</v>
      </c>
      <c r="K14" s="74" t="s">
        <v>244</v>
      </c>
      <c r="L14" s="74" t="s">
        <v>245</v>
      </c>
      <c r="M14" s="74" t="s">
        <v>246</v>
      </c>
      <c r="N14" s="74" t="s">
        <v>247</v>
      </c>
      <c r="O14" s="109" t="s">
        <v>248</v>
      </c>
      <c r="P14" s="111"/>
      <c r="Q14" s="111"/>
      <c r="T14" s="74" t="s">
        <v>237</v>
      </c>
      <c r="U14" s="74" t="s">
        <v>238</v>
      </c>
      <c r="V14" s="74" t="s">
        <v>239</v>
      </c>
      <c r="W14" s="74" t="s">
        <v>240</v>
      </c>
      <c r="X14" s="74" t="s">
        <v>241</v>
      </c>
      <c r="Y14" s="74" t="s">
        <v>242</v>
      </c>
      <c r="Z14" s="74" t="s">
        <v>265</v>
      </c>
      <c r="AA14" s="74" t="s">
        <v>266</v>
      </c>
      <c r="AB14" s="74" t="s">
        <v>243</v>
      </c>
      <c r="AC14" s="74" t="s">
        <v>244</v>
      </c>
      <c r="AD14" s="74" t="s">
        <v>245</v>
      </c>
      <c r="AE14" s="74" t="s">
        <v>246</v>
      </c>
      <c r="AF14" s="74" t="s">
        <v>247</v>
      </c>
      <c r="AG14" s="109" t="s">
        <v>248</v>
      </c>
      <c r="AH14" s="111"/>
      <c r="AI14" s="111"/>
      <c r="AL14" s="74" t="s">
        <v>237</v>
      </c>
      <c r="AM14" s="74" t="s">
        <v>238</v>
      </c>
      <c r="AN14" s="74" t="s">
        <v>239</v>
      </c>
      <c r="AO14" s="74" t="s">
        <v>240</v>
      </c>
      <c r="AP14" s="74" t="s">
        <v>241</v>
      </c>
      <c r="AQ14" s="74" t="s">
        <v>242</v>
      </c>
      <c r="AR14" s="74" t="s">
        <v>265</v>
      </c>
      <c r="AS14" s="74" t="s">
        <v>266</v>
      </c>
      <c r="AT14" s="74" t="s">
        <v>243</v>
      </c>
      <c r="AU14" s="74" t="s">
        <v>244</v>
      </c>
      <c r="AV14" s="74" t="s">
        <v>245</v>
      </c>
      <c r="AW14" s="74" t="s">
        <v>246</v>
      </c>
      <c r="AX14" s="74" t="s">
        <v>247</v>
      </c>
      <c r="AY14" s="109" t="s">
        <v>248</v>
      </c>
      <c r="AZ14" s="111"/>
      <c r="BA14" s="111"/>
    </row>
    <row r="15" spans="1:53">
      <c r="A15" s="82" t="s">
        <v>152</v>
      </c>
      <c r="B15" s="56">
        <f>Different_matrices!C44</f>
        <v>3.0162706102932101E-2</v>
      </c>
      <c r="C15" s="19">
        <f>Different_matrices!D44</f>
        <v>5.1148248434121003E-2</v>
      </c>
      <c r="D15" s="56">
        <f>Different_matrices!E44</f>
        <v>-4.5452631058301399E-2</v>
      </c>
      <c r="E15" s="81">
        <f>Different_matrices!F44</f>
        <v>3.5104255826178397E-2</v>
      </c>
      <c r="F15" s="19">
        <f>Different_matrices!G44</f>
        <v>-6.7769824775949603E-2</v>
      </c>
      <c r="G15" s="19">
        <f>Different_matrices!T44</f>
        <v>0</v>
      </c>
      <c r="H15" s="81" t="str">
        <f>Different_matrices!U44</f>
        <v>corr_objectviewing_day2-day1_flipping_between_seg_adj_quad</v>
      </c>
      <c r="I15" s="81" t="e">
        <f>Different_matrices!#REF!</f>
        <v>#REF!</v>
      </c>
      <c r="J15" s="81" t="e">
        <f>Different_matrices!#REF!</f>
        <v>#REF!</v>
      </c>
      <c r="K15" s="81" t="e">
        <f>Different_matrices!#REF!</f>
        <v>#REF!</v>
      </c>
      <c r="L15" s="81" t="e">
        <f>Different_matrices!#REF!</f>
        <v>#REF!</v>
      </c>
      <c r="M15" s="56" t="e">
        <f>Different_matrices!#REF!</f>
        <v>#REF!</v>
      </c>
      <c r="N15" s="19">
        <f>Different_matrices!AC43</f>
        <v>2.9888676374999701E-2</v>
      </c>
      <c r="O15" s="19">
        <f>Different_matrices!AD43</f>
        <v>-2.6615300354401E-2</v>
      </c>
      <c r="S15" s="82" t="s">
        <v>152</v>
      </c>
      <c r="T15" s="81">
        <f>Different_matrices!AH43</f>
        <v>3.0225191666837001E-2</v>
      </c>
      <c r="U15" s="81">
        <f>Different_matrices!AI43</f>
        <v>3.44163366651737E-2</v>
      </c>
      <c r="V15" s="81">
        <f>Different_matrices!AJ43</f>
        <v>-7.1280057270981896E-3</v>
      </c>
      <c r="W15" s="81" t="e">
        <f>Different_matrices!#REF!</f>
        <v>#REF!</v>
      </c>
      <c r="X15" s="81" t="e">
        <f>Different_matrices!#REF!</f>
        <v>#REF!</v>
      </c>
      <c r="Y15" s="81" t="e">
        <f>Different_matrices!#REF!</f>
        <v>#REF!</v>
      </c>
      <c r="Z15" s="81" t="e">
        <f>Different_matrices!#REF!</f>
        <v>#REF!</v>
      </c>
      <c r="AA15" s="81" t="e">
        <f>Different_matrices!#REF!</f>
        <v>#REF!</v>
      </c>
      <c r="AB15" s="19" t="e">
        <f>Different_matrices!#REF!</f>
        <v>#REF!</v>
      </c>
      <c r="AC15" s="81" t="e">
        <f>Different_matrices!#REF!</f>
        <v>#REF!</v>
      </c>
      <c r="AD15" s="81" t="e">
        <f>Different_matrices!#REF!</f>
        <v>#REF!</v>
      </c>
      <c r="AE15" s="81" t="e">
        <f>Different_matrices!#REF!</f>
        <v>#REF!</v>
      </c>
      <c r="AF15" s="81" t="e">
        <f>Different_matrices!#REF!</f>
        <v>#REF!</v>
      </c>
      <c r="AG15" s="81" t="e">
        <f>Different_matrices!#REF!</f>
        <v>#REF!</v>
      </c>
      <c r="AK15" s="82" t="s">
        <v>152</v>
      </c>
      <c r="AL15" s="81">
        <f>Different_matrices!AQ43</f>
        <v>0</v>
      </c>
      <c r="AM15" s="81">
        <f>Different_matrices!AR43</f>
        <v>0</v>
      </c>
      <c r="AN15" s="81">
        <f>Different_matrices!AS43</f>
        <v>0</v>
      </c>
      <c r="AO15" s="81">
        <f>Different_matrices!AT43</f>
        <v>0</v>
      </c>
      <c r="AP15" s="81">
        <f>Different_matrices!AU43</f>
        <v>0</v>
      </c>
      <c r="AQ15" s="81">
        <f>Different_matrices!AV43</f>
        <v>0</v>
      </c>
      <c r="AR15" s="81">
        <f>Different_matrices!AW43</f>
        <v>0</v>
      </c>
      <c r="AS15" s="81">
        <f>Different_matrices!AX43</f>
        <v>0</v>
      </c>
      <c r="AT15" s="81">
        <f>Different_matrices!AY43</f>
        <v>0</v>
      </c>
      <c r="AU15" s="81">
        <f>Different_matrices!AZ43</f>
        <v>0</v>
      </c>
      <c r="AV15" s="81">
        <f>Different_matrices!BA43</f>
        <v>0</v>
      </c>
      <c r="AW15" s="81">
        <f>Different_matrices!BB43</f>
        <v>0</v>
      </c>
      <c r="AX15" s="81">
        <f>Different_matrices!BC43</f>
        <v>0</v>
      </c>
      <c r="AY15" s="81">
        <f>Different_matrices!BD43</f>
        <v>0</v>
      </c>
    </row>
    <row r="16" spans="1:53">
      <c r="A16" s="82" t="s">
        <v>153</v>
      </c>
      <c r="B16" s="56">
        <f>Different_matrices!C45</f>
        <v>5.6754739884227398E-2</v>
      </c>
      <c r="C16" s="19">
        <f>Different_matrices!D45</f>
        <v>7.3366670000951997E-2</v>
      </c>
      <c r="D16" s="81">
        <f>Different_matrices!E45</f>
        <v>-6.3867226468184201E-3</v>
      </c>
      <c r="E16" s="81">
        <f>Different_matrices!F45</f>
        <v>-4.8190725425993501E-2</v>
      </c>
      <c r="F16" s="81">
        <f>Different_matrices!G45</f>
        <v>0.110170965657618</v>
      </c>
      <c r="G16" s="56">
        <f>Different_matrices!T45</f>
        <v>0</v>
      </c>
      <c r="H16" s="56" t="str">
        <f>Different_matrices!U45</f>
        <v>corr_objectviewing_day2-day1_overlay_between_seg_adj_quad</v>
      </c>
      <c r="I16" s="56" t="e">
        <f>Different_matrices!#REF!</f>
        <v>#REF!</v>
      </c>
      <c r="J16" s="19" t="e">
        <f>Different_matrices!#REF!</f>
        <v>#REF!</v>
      </c>
      <c r="K16" s="19" t="e">
        <f>Different_matrices!#REF!</f>
        <v>#REF!</v>
      </c>
      <c r="L16" s="81" t="e">
        <f>Different_matrices!#REF!</f>
        <v>#REF!</v>
      </c>
      <c r="M16" s="81" t="e">
        <f>Different_matrices!#REF!</f>
        <v>#REF!</v>
      </c>
      <c r="N16" s="81">
        <f>Different_matrices!AC44</f>
        <v>6.0241181244672502E-2</v>
      </c>
      <c r="O16" s="19">
        <f>Different_matrices!AD44</f>
        <v>4.3666399881283798E-2</v>
      </c>
      <c r="S16" s="82" t="s">
        <v>153</v>
      </c>
      <c r="T16" s="81">
        <f>Different_matrices!AH44</f>
        <v>-3.2288535123484099E-4</v>
      </c>
      <c r="U16" s="81">
        <f>Different_matrices!AI44</f>
        <v>4.6833751421968502E-2</v>
      </c>
      <c r="V16" s="56">
        <f>Different_matrices!AJ44</f>
        <v>-2.71684959824748E-2</v>
      </c>
      <c r="W16" s="81" t="e">
        <f>Different_matrices!#REF!</f>
        <v>#REF!</v>
      </c>
      <c r="X16" s="81" t="e">
        <f>Different_matrices!#REF!</f>
        <v>#REF!</v>
      </c>
      <c r="Y16" s="81" t="e">
        <f>Different_matrices!#REF!</f>
        <v>#REF!</v>
      </c>
      <c r="Z16" s="81" t="e">
        <f>Different_matrices!#REF!</f>
        <v>#REF!</v>
      </c>
      <c r="AA16" s="19" t="e">
        <f>Different_matrices!#REF!</f>
        <v>#REF!</v>
      </c>
      <c r="AB16" s="81" t="e">
        <f>Different_matrices!#REF!</f>
        <v>#REF!</v>
      </c>
      <c r="AC16" s="81" t="e">
        <f>Different_matrices!#REF!</f>
        <v>#REF!</v>
      </c>
      <c r="AD16" s="81" t="e">
        <f>Different_matrices!#REF!</f>
        <v>#REF!</v>
      </c>
      <c r="AE16" s="81" t="e">
        <f>Different_matrices!#REF!</f>
        <v>#REF!</v>
      </c>
      <c r="AF16" s="81" t="e">
        <f>Different_matrices!#REF!</f>
        <v>#REF!</v>
      </c>
      <c r="AG16" s="81" t="e">
        <f>Different_matrices!#REF!</f>
        <v>#REF!</v>
      </c>
      <c r="AK16" s="82" t="s">
        <v>153</v>
      </c>
      <c r="AL16" s="81">
        <f>Different_matrices!AQ44</f>
        <v>0</v>
      </c>
      <c r="AM16" s="81">
        <f>Different_matrices!AR44</f>
        <v>0</v>
      </c>
      <c r="AN16" s="81">
        <f>Different_matrices!AS44</f>
        <v>0</v>
      </c>
      <c r="AO16" s="81">
        <f>Different_matrices!AT44</f>
        <v>0</v>
      </c>
      <c r="AP16" s="81">
        <f>Different_matrices!AU44</f>
        <v>0</v>
      </c>
      <c r="AQ16" s="81">
        <f>Different_matrices!AV44</f>
        <v>0</v>
      </c>
      <c r="AR16" s="81">
        <f>Different_matrices!AW44</f>
        <v>0</v>
      </c>
      <c r="AS16" s="81">
        <f>Different_matrices!AX44</f>
        <v>0</v>
      </c>
      <c r="AT16" s="81">
        <f>Different_matrices!AY44</f>
        <v>0</v>
      </c>
      <c r="AU16" s="81">
        <f>Different_matrices!AZ44</f>
        <v>0</v>
      </c>
      <c r="AV16" s="81">
        <f>Different_matrices!BA44</f>
        <v>0</v>
      </c>
      <c r="AW16" s="81">
        <f>Different_matrices!BB44</f>
        <v>0</v>
      </c>
      <c r="AX16" s="81">
        <f>Different_matrices!BC44</f>
        <v>0</v>
      </c>
      <c r="AY16" s="81">
        <f>Different_matrices!BD44</f>
        <v>0</v>
      </c>
    </row>
    <row r="17" spans="1:52">
      <c r="A17" s="82" t="s">
        <v>154</v>
      </c>
      <c r="B17" s="81">
        <f>Different_matrices!C46</f>
        <v>0</v>
      </c>
      <c r="C17" s="81">
        <f>Different_matrices!D46</f>
        <v>0</v>
      </c>
      <c r="D17" s="19">
        <f>Different_matrices!E46</f>
        <v>0</v>
      </c>
      <c r="E17" s="81">
        <f>Different_matrices!F46</f>
        <v>0</v>
      </c>
      <c r="F17" s="19">
        <f>Different_matrices!G46</f>
        <v>0</v>
      </c>
      <c r="G17" s="56">
        <f>Different_matrices!T46</f>
        <v>0</v>
      </c>
      <c r="H17" s="81">
        <f>Different_matrices!U46</f>
        <v>0</v>
      </c>
      <c r="I17" s="81" t="e">
        <f>Different_matrices!#REF!</f>
        <v>#REF!</v>
      </c>
      <c r="J17" s="81" t="e">
        <f>Different_matrices!#REF!</f>
        <v>#REF!</v>
      </c>
      <c r="K17" s="81" t="e">
        <f>Different_matrices!#REF!</f>
        <v>#REF!</v>
      </c>
      <c r="L17" s="81" t="e">
        <f>Different_matrices!#REF!</f>
        <v>#REF!</v>
      </c>
      <c r="M17" s="81" t="e">
        <f>Different_matrices!#REF!</f>
        <v>#REF!</v>
      </c>
      <c r="N17" s="81">
        <f>Different_matrices!AC45</f>
        <v>2.4126946884335199E-2</v>
      </c>
      <c r="O17" s="81">
        <f>Different_matrices!AD45</f>
        <v>2.7960055678259099E-2</v>
      </c>
      <c r="S17" s="82" t="s">
        <v>154</v>
      </c>
      <c r="T17" s="81">
        <f>Different_matrices!AH45</f>
        <v>4.8624839780985599E-2</v>
      </c>
      <c r="U17" s="81">
        <f>Different_matrices!AI45</f>
        <v>3.9629398982341801E-2</v>
      </c>
      <c r="V17" s="81">
        <f>Different_matrices!AJ45</f>
        <v>-1.7001692231113899E-3</v>
      </c>
      <c r="W17" s="81" t="e">
        <f>Different_matrices!#REF!</f>
        <v>#REF!</v>
      </c>
      <c r="X17" s="81" t="e">
        <f>Different_matrices!#REF!</f>
        <v>#REF!</v>
      </c>
      <c r="Y17" s="81" t="e">
        <f>Different_matrices!#REF!</f>
        <v>#REF!</v>
      </c>
      <c r="Z17" s="81" t="e">
        <f>Different_matrices!#REF!</f>
        <v>#REF!</v>
      </c>
      <c r="AA17" s="81" t="e">
        <f>Different_matrices!#REF!</f>
        <v>#REF!</v>
      </c>
      <c r="AB17" s="81" t="e">
        <f>Different_matrices!#REF!</f>
        <v>#REF!</v>
      </c>
      <c r="AC17" s="81" t="e">
        <f>Different_matrices!#REF!</f>
        <v>#REF!</v>
      </c>
      <c r="AD17" s="81" t="e">
        <f>Different_matrices!#REF!</f>
        <v>#REF!</v>
      </c>
      <c r="AE17" s="81" t="e">
        <f>Different_matrices!#REF!</f>
        <v>#REF!</v>
      </c>
      <c r="AF17" s="81" t="e">
        <f>Different_matrices!#REF!</f>
        <v>#REF!</v>
      </c>
      <c r="AG17" s="81" t="e">
        <f>Different_matrices!#REF!</f>
        <v>#REF!</v>
      </c>
      <c r="AK17" s="82" t="s">
        <v>154</v>
      </c>
      <c r="AL17" s="81">
        <f>Different_matrices!AQ45</f>
        <v>0</v>
      </c>
      <c r="AM17" s="81">
        <f>Different_matrices!AR45</f>
        <v>0</v>
      </c>
      <c r="AN17" s="81">
        <f>Different_matrices!AS45</f>
        <v>0</v>
      </c>
      <c r="AO17" s="81">
        <f>Different_matrices!AT45</f>
        <v>0</v>
      </c>
      <c r="AP17" s="81">
        <f>Different_matrices!AU45</f>
        <v>0</v>
      </c>
      <c r="AQ17" s="81">
        <f>Different_matrices!AV45</f>
        <v>0</v>
      </c>
      <c r="AR17" s="81">
        <f>Different_matrices!AW45</f>
        <v>0</v>
      </c>
      <c r="AS17" s="81">
        <f>Different_matrices!AX45</f>
        <v>0</v>
      </c>
      <c r="AT17" s="81">
        <f>Different_matrices!AY45</f>
        <v>0</v>
      </c>
      <c r="AU17" s="81">
        <f>Different_matrices!AZ45</f>
        <v>0</v>
      </c>
      <c r="AV17" s="81">
        <f>Different_matrices!BA45</f>
        <v>0</v>
      </c>
      <c r="AW17" s="81">
        <f>Different_matrices!BB45</f>
        <v>0</v>
      </c>
      <c r="AX17" s="81">
        <f>Different_matrices!BC45</f>
        <v>0</v>
      </c>
      <c r="AY17" s="81">
        <f>Different_matrices!BD45</f>
        <v>0</v>
      </c>
    </row>
    <row r="18" spans="1:52">
      <c r="A18" s="82" t="s">
        <v>155</v>
      </c>
      <c r="B18" s="81" t="e">
        <f>Different_matrices!#REF!</f>
        <v>#REF!</v>
      </c>
      <c r="C18" s="56" t="e">
        <f>Different_matrices!#REF!</f>
        <v>#REF!</v>
      </c>
      <c r="D18" s="81" t="e">
        <f>Different_matrices!#REF!</f>
        <v>#REF!</v>
      </c>
      <c r="E18" s="81" t="e">
        <f>Different_matrices!#REF!</f>
        <v>#REF!</v>
      </c>
      <c r="F18" s="81" t="e">
        <f>Different_matrices!#REF!</f>
        <v>#REF!</v>
      </c>
      <c r="G18" s="81" t="e">
        <f>Different_matrices!#REF!</f>
        <v>#REF!</v>
      </c>
      <c r="H18" s="81" t="e">
        <f>Different_matrices!#REF!</f>
        <v>#REF!</v>
      </c>
      <c r="I18" s="56" t="e">
        <f>Different_matrices!#REF!</f>
        <v>#REF!</v>
      </c>
      <c r="J18" s="81" t="e">
        <f>Different_matrices!#REF!</f>
        <v>#REF!</v>
      </c>
      <c r="K18" s="81" t="e">
        <f>Different_matrices!#REF!</f>
        <v>#REF!</v>
      </c>
      <c r="L18" s="56" t="e">
        <f>Different_matrices!#REF!</f>
        <v>#REF!</v>
      </c>
      <c r="M18" s="81" t="e">
        <f>Different_matrices!#REF!</f>
        <v>#REF!</v>
      </c>
      <c r="N18" s="81">
        <f>Different_matrices!AC46</f>
        <v>0</v>
      </c>
      <c r="O18" s="81">
        <f>Different_matrices!AD46</f>
        <v>0</v>
      </c>
      <c r="Q18" s="8"/>
      <c r="S18" s="82" t="s">
        <v>155</v>
      </c>
      <c r="T18" s="81">
        <f>Different_matrices!AH46</f>
        <v>0</v>
      </c>
      <c r="U18" s="19">
        <f>Different_matrices!AI46</f>
        <v>0</v>
      </c>
      <c r="V18" s="81">
        <f>Different_matrices!AJ46</f>
        <v>0</v>
      </c>
      <c r="W18" s="81" t="e">
        <f>Different_matrices!#REF!</f>
        <v>#REF!</v>
      </c>
      <c r="X18" s="81" t="e">
        <f>Different_matrices!#REF!</f>
        <v>#REF!</v>
      </c>
      <c r="Y18" s="56" t="e">
        <f>Different_matrices!#REF!</f>
        <v>#REF!</v>
      </c>
      <c r="Z18" s="81" t="e">
        <f>Different_matrices!#REF!</f>
        <v>#REF!</v>
      </c>
      <c r="AA18" s="81" t="e">
        <f>Different_matrices!#REF!</f>
        <v>#REF!</v>
      </c>
      <c r="AB18" s="81" t="e">
        <f>Different_matrices!#REF!</f>
        <v>#REF!</v>
      </c>
      <c r="AC18" s="81" t="e">
        <f>Different_matrices!#REF!</f>
        <v>#REF!</v>
      </c>
      <c r="AD18" s="81" t="e">
        <f>Different_matrices!#REF!</f>
        <v>#REF!</v>
      </c>
      <c r="AE18" s="81" t="e">
        <f>Different_matrices!#REF!</f>
        <v>#REF!</v>
      </c>
      <c r="AF18" s="81" t="e">
        <f>Different_matrices!#REF!</f>
        <v>#REF!</v>
      </c>
      <c r="AG18" s="81" t="e">
        <f>Different_matrices!#REF!</f>
        <v>#REF!</v>
      </c>
      <c r="AK18" s="82" t="s">
        <v>155</v>
      </c>
      <c r="AL18" s="81">
        <f>Different_matrices!AQ46</f>
        <v>0</v>
      </c>
      <c r="AM18" s="19">
        <f>Different_matrices!AR46</f>
        <v>0</v>
      </c>
      <c r="AN18" s="19">
        <f>Different_matrices!AS46</f>
        <v>0</v>
      </c>
      <c r="AO18" s="81">
        <f>Different_matrices!AT46</f>
        <v>0</v>
      </c>
      <c r="AP18" s="81">
        <f>Different_matrices!AU46</f>
        <v>0</v>
      </c>
      <c r="AQ18" s="81">
        <f>Different_matrices!AV46</f>
        <v>0</v>
      </c>
      <c r="AR18" s="81">
        <f>Different_matrices!AW46</f>
        <v>0</v>
      </c>
      <c r="AS18" s="81">
        <f>Different_matrices!AX46</f>
        <v>0</v>
      </c>
      <c r="AT18" s="81">
        <f>Different_matrices!AY46</f>
        <v>0</v>
      </c>
      <c r="AU18" s="81">
        <f>Different_matrices!AZ46</f>
        <v>0</v>
      </c>
      <c r="AV18" s="81">
        <f>Different_matrices!BA46</f>
        <v>0</v>
      </c>
      <c r="AW18" s="81">
        <f>Different_matrices!BB46</f>
        <v>0</v>
      </c>
      <c r="AX18" s="81">
        <f>Different_matrices!BC46</f>
        <v>0</v>
      </c>
      <c r="AY18" s="81">
        <f>Different_matrices!BD46</f>
        <v>0</v>
      </c>
    </row>
    <row r="19" spans="1:52">
      <c r="A19" s="82" t="s">
        <v>156</v>
      </c>
      <c r="B19" s="56">
        <f>Different_matrices!C47</f>
        <v>0</v>
      </c>
      <c r="C19" s="19">
        <f>Different_matrices!D47</f>
        <v>0</v>
      </c>
      <c r="D19" s="81">
        <f>Different_matrices!E47</f>
        <v>0</v>
      </c>
      <c r="E19" s="81">
        <f>Different_matrices!F47</f>
        <v>0</v>
      </c>
      <c r="F19" s="19">
        <f>Different_matrices!G47</f>
        <v>0</v>
      </c>
      <c r="G19" s="81">
        <f>Different_matrices!T47</f>
        <v>0</v>
      </c>
      <c r="H19" s="19">
        <f>Different_matrices!U47</f>
        <v>0</v>
      </c>
      <c r="I19" s="56" t="e">
        <f>Different_matrices!#REF!</f>
        <v>#REF!</v>
      </c>
      <c r="J19" s="81" t="e">
        <f>Different_matrices!#REF!</f>
        <v>#REF!</v>
      </c>
      <c r="K19" s="81" t="e">
        <f>Different_matrices!#REF!</f>
        <v>#REF!</v>
      </c>
      <c r="L19" s="81" t="e">
        <f>Different_matrices!#REF!</f>
        <v>#REF!</v>
      </c>
      <c r="M19" s="81" t="e">
        <f>Different_matrices!#REF!</f>
        <v>#REF!</v>
      </c>
      <c r="N19" s="19">
        <f>Different_matrices!AC47</f>
        <v>0</v>
      </c>
      <c r="O19" s="81" t="e">
        <f>Different_matrices!#REF!</f>
        <v>#REF!</v>
      </c>
      <c r="Q19" s="8"/>
      <c r="S19" s="82" t="s">
        <v>156</v>
      </c>
      <c r="T19" s="81">
        <f>Different_matrices!AH47</f>
        <v>0</v>
      </c>
      <c r="U19" s="81">
        <f>Different_matrices!AI47</f>
        <v>0</v>
      </c>
      <c r="V19" s="81">
        <f>Different_matrices!AJ47</f>
        <v>0</v>
      </c>
      <c r="W19" s="81" t="e">
        <f>Different_matrices!#REF!</f>
        <v>#REF!</v>
      </c>
      <c r="X19" s="81" t="e">
        <f>Different_matrices!#REF!</f>
        <v>#REF!</v>
      </c>
      <c r="Y19" s="81" t="e">
        <f>Different_matrices!#REF!</f>
        <v>#REF!</v>
      </c>
      <c r="Z19" s="81" t="e">
        <f>Different_matrices!#REF!</f>
        <v>#REF!</v>
      </c>
      <c r="AA19" s="81" t="e">
        <f>Different_matrices!#REF!</f>
        <v>#REF!</v>
      </c>
      <c r="AB19" s="81" t="e">
        <f>Different_matrices!#REF!</f>
        <v>#REF!</v>
      </c>
      <c r="AC19" s="81" t="e">
        <f>Different_matrices!#REF!</f>
        <v>#REF!</v>
      </c>
      <c r="AD19" s="81" t="e">
        <f>Different_matrices!#REF!</f>
        <v>#REF!</v>
      </c>
      <c r="AE19" s="81" t="e">
        <f>Different_matrices!#REF!</f>
        <v>#REF!</v>
      </c>
      <c r="AF19" s="81" t="e">
        <f>Different_matrices!#REF!</f>
        <v>#REF!</v>
      </c>
      <c r="AG19" s="81" t="e">
        <f>Different_matrices!#REF!</f>
        <v>#REF!</v>
      </c>
      <c r="AH19" s="8"/>
      <c r="AK19" s="82" t="s">
        <v>156</v>
      </c>
      <c r="AL19" s="81">
        <f>Different_matrices!AQ47</f>
        <v>0</v>
      </c>
      <c r="AM19" s="81">
        <f>Different_matrices!AR47</f>
        <v>0</v>
      </c>
      <c r="AN19" s="81">
        <f>Different_matrices!AS47</f>
        <v>0</v>
      </c>
      <c r="AO19" s="81">
        <f>Different_matrices!AT47</f>
        <v>0</v>
      </c>
      <c r="AP19" s="81">
        <f>Different_matrices!AU47</f>
        <v>0</v>
      </c>
      <c r="AQ19" s="81">
        <f>Different_matrices!AV47</f>
        <v>0</v>
      </c>
      <c r="AR19" s="81">
        <f>Different_matrices!AW47</f>
        <v>0</v>
      </c>
      <c r="AS19" s="81">
        <f>Different_matrices!AX47</f>
        <v>0</v>
      </c>
      <c r="AT19" s="81">
        <f>Different_matrices!AY47</f>
        <v>0</v>
      </c>
      <c r="AU19" s="81">
        <f>Different_matrices!AZ47</f>
        <v>0</v>
      </c>
      <c r="AV19" s="81">
        <f>Different_matrices!BA47</f>
        <v>0</v>
      </c>
      <c r="AW19" s="81">
        <f>Different_matrices!BB47</f>
        <v>0</v>
      </c>
      <c r="AX19" s="81">
        <f>Different_matrices!BC47</f>
        <v>0</v>
      </c>
      <c r="AY19" s="81">
        <f>Different_matrices!BD47</f>
        <v>0</v>
      </c>
    </row>
    <row r="20" spans="1:52">
      <c r="A20" s="82"/>
      <c r="S20" s="82"/>
      <c r="AK20" s="82"/>
    </row>
    <row r="21" spans="1:52">
      <c r="A21" s="82" t="s">
        <v>157</v>
      </c>
      <c r="B21" s="81">
        <f>Different_matrices!C49</f>
        <v>0</v>
      </c>
      <c r="C21" s="81">
        <f>Different_matrices!D49</f>
        <v>0</v>
      </c>
      <c r="D21" s="81">
        <f>Different_matrices!E49</f>
        <v>0</v>
      </c>
      <c r="E21" s="81">
        <f>Different_matrices!F49</f>
        <v>0</v>
      </c>
      <c r="F21" s="19">
        <f>Different_matrices!G49</f>
        <v>0</v>
      </c>
      <c r="G21" s="56">
        <f>Different_matrices!T49</f>
        <v>0</v>
      </c>
      <c r="H21" s="81" t="str">
        <f>Different_matrices!U49</f>
        <v>P-values (signed rank test, one-tailed, FDR-corrected across the 5 regions)</v>
      </c>
      <c r="I21" s="81" t="e">
        <f>Different_matrices!#REF!</f>
        <v>#REF!</v>
      </c>
      <c r="J21" s="81" t="e">
        <f>Different_matrices!#REF!</f>
        <v>#REF!</v>
      </c>
      <c r="K21" s="81" t="e">
        <f>Different_matrices!#REF!</f>
        <v>#REF!</v>
      </c>
      <c r="L21" s="81" t="e">
        <f>Different_matrices!#REF!</f>
        <v>#REF!</v>
      </c>
      <c r="M21" s="81" t="e">
        <f>Different_matrices!#REF!</f>
        <v>#REF!</v>
      </c>
      <c r="N21" s="56">
        <f>Different_matrices!AC49</f>
        <v>0</v>
      </c>
      <c r="O21" s="19">
        <f>Different_matrices!AD49</f>
        <v>0</v>
      </c>
      <c r="S21" s="82" t="s">
        <v>157</v>
      </c>
      <c r="T21" s="81">
        <f>Different_matrices!AH49</f>
        <v>0</v>
      </c>
      <c r="U21" s="81">
        <f>Different_matrices!AI49</f>
        <v>0</v>
      </c>
      <c r="V21" s="81">
        <f>Different_matrices!AJ49</f>
        <v>0</v>
      </c>
      <c r="W21" s="81" t="e">
        <f>Different_matrices!#REF!</f>
        <v>#REF!</v>
      </c>
      <c r="X21" s="81" t="e">
        <f>Different_matrices!#REF!</f>
        <v>#REF!</v>
      </c>
      <c r="Y21" s="81" t="e">
        <f>Different_matrices!#REF!</f>
        <v>#REF!</v>
      </c>
      <c r="Z21" s="56" t="e">
        <f>Different_matrices!#REF!</f>
        <v>#REF!</v>
      </c>
      <c r="AA21" s="81" t="e">
        <f>Different_matrices!#REF!</f>
        <v>#REF!</v>
      </c>
      <c r="AB21" s="19" t="e">
        <f>Different_matrices!#REF!</f>
        <v>#REF!</v>
      </c>
      <c r="AC21" s="81" t="e">
        <f>Different_matrices!#REF!</f>
        <v>#REF!</v>
      </c>
      <c r="AD21" s="81" t="e">
        <f>Different_matrices!#REF!</f>
        <v>#REF!</v>
      </c>
      <c r="AE21" s="81" t="e">
        <f>Different_matrices!#REF!</f>
        <v>#REF!</v>
      </c>
      <c r="AF21" s="81" t="e">
        <f>Different_matrices!#REF!</f>
        <v>#REF!</v>
      </c>
      <c r="AG21" s="81" t="e">
        <f>Different_matrices!#REF!</f>
        <v>#REF!</v>
      </c>
      <c r="AK21" s="82" t="s">
        <v>157</v>
      </c>
      <c r="AL21" s="81">
        <f>Different_matrices!AQ49</f>
        <v>0</v>
      </c>
      <c r="AM21" s="81">
        <f>Different_matrices!AR49</f>
        <v>0</v>
      </c>
      <c r="AN21" s="81">
        <f>Different_matrices!AS49</f>
        <v>0</v>
      </c>
      <c r="AO21" s="81">
        <f>Different_matrices!AT49</f>
        <v>0</v>
      </c>
      <c r="AP21" s="81">
        <f>Different_matrices!AU49</f>
        <v>0</v>
      </c>
      <c r="AQ21" s="81">
        <f>Different_matrices!AV49</f>
        <v>0</v>
      </c>
      <c r="AR21" s="81">
        <f>Different_matrices!AW49</f>
        <v>0</v>
      </c>
      <c r="AS21" s="81">
        <f>Different_matrices!AX49</f>
        <v>0</v>
      </c>
      <c r="AT21" s="81">
        <f>Different_matrices!AY49</f>
        <v>0</v>
      </c>
      <c r="AU21" s="81">
        <f>Different_matrices!AZ49</f>
        <v>0</v>
      </c>
      <c r="AV21" s="81">
        <f>Different_matrices!BA49</f>
        <v>0</v>
      </c>
      <c r="AW21" s="81">
        <f>Different_matrices!BB49</f>
        <v>0</v>
      </c>
      <c r="AX21" s="81">
        <f>Different_matrices!BC49</f>
        <v>0</v>
      </c>
      <c r="AY21" s="81">
        <f>Different_matrices!BD49</f>
        <v>0</v>
      </c>
    </row>
    <row r="22" spans="1:52">
      <c r="A22" s="82" t="s">
        <v>158</v>
      </c>
      <c r="B22" s="81">
        <f>Different_matrices!C51</f>
        <v>0.12961828522313601</v>
      </c>
      <c r="C22" s="81">
        <f>Different_matrices!D51</f>
        <v>8.6322498424908106E-2</v>
      </c>
      <c r="D22" s="56">
        <f>Different_matrices!E51</f>
        <v>9.5517637334244301E-2</v>
      </c>
      <c r="E22" s="81">
        <f>Different_matrices!F51</f>
        <v>0.76710892510901696</v>
      </c>
      <c r="F22" s="81">
        <f>Different_matrices!G51</f>
        <v>8.6322498424908106E-2</v>
      </c>
      <c r="G22" s="81">
        <f>Different_matrices!T51</f>
        <v>0</v>
      </c>
      <c r="H22" s="81" t="str">
        <f>Different_matrices!U51</f>
        <v>corr_objectviewing_day2-day1_distances</v>
      </c>
      <c r="I22" s="81" t="e">
        <f>Different_matrices!#REF!</f>
        <v>#REF!</v>
      </c>
      <c r="J22" s="81" t="e">
        <f>Different_matrices!#REF!</f>
        <v>#REF!</v>
      </c>
      <c r="K22" s="81" t="e">
        <f>Different_matrices!#REF!</f>
        <v>#REF!</v>
      </c>
      <c r="L22" s="56" t="e">
        <f>Different_matrices!#REF!</f>
        <v>#REF!</v>
      </c>
      <c r="M22" s="81" t="e">
        <f>Different_matrices!#REF!</f>
        <v>#REF!</v>
      </c>
      <c r="N22" s="81" t="str">
        <f>Different_matrices!AC50</f>
        <v>rHC</v>
      </c>
      <c r="O22" s="81" t="str">
        <f>Different_matrices!AD50</f>
        <v>lRSC (objview)</v>
      </c>
      <c r="S22" s="82" t="s">
        <v>158</v>
      </c>
      <c r="T22" s="81" t="str">
        <f>Different_matrices!AH50</f>
        <v>lOPA (objview)</v>
      </c>
      <c r="U22" s="56" t="str">
        <f>Different_matrices!AI50</f>
        <v>rOPA (objview)</v>
      </c>
      <c r="V22" s="81" t="str">
        <f>Different_matrices!AJ50</f>
        <v>lEC</v>
      </c>
      <c r="W22" s="81" t="e">
        <f>Different_matrices!#REF!</f>
        <v>#REF!</v>
      </c>
      <c r="X22" s="81" t="e">
        <f>Different_matrices!#REF!</f>
        <v>#REF!</v>
      </c>
      <c r="Y22" s="81" t="e">
        <f>Different_matrices!#REF!</f>
        <v>#REF!</v>
      </c>
      <c r="Z22" s="81" t="e">
        <f>Different_matrices!#REF!</f>
        <v>#REF!</v>
      </c>
      <c r="AA22" s="81" t="e">
        <f>Different_matrices!#REF!</f>
        <v>#REF!</v>
      </c>
      <c r="AB22" s="81" t="e">
        <f>Different_matrices!#REF!</f>
        <v>#REF!</v>
      </c>
      <c r="AC22" s="81" t="e">
        <f>Different_matrices!#REF!</f>
        <v>#REF!</v>
      </c>
      <c r="AD22" s="81" t="e">
        <f>Different_matrices!#REF!</f>
        <v>#REF!</v>
      </c>
      <c r="AE22" s="81" t="e">
        <f>Different_matrices!#REF!</f>
        <v>#REF!</v>
      </c>
      <c r="AF22" s="81" t="e">
        <f>Different_matrices!#REF!</f>
        <v>#REF!</v>
      </c>
      <c r="AG22" s="81" t="e">
        <f>Different_matrices!#REF!</f>
        <v>#REF!</v>
      </c>
      <c r="AK22" s="82" t="s">
        <v>158</v>
      </c>
      <c r="AL22" s="81">
        <f>Different_matrices!AQ50</f>
        <v>0</v>
      </c>
      <c r="AM22" s="19">
        <f>Different_matrices!AR50</f>
        <v>0</v>
      </c>
      <c r="AN22" s="81">
        <f>Different_matrices!AS50</f>
        <v>0</v>
      </c>
      <c r="AO22" s="81">
        <f>Different_matrices!AT50</f>
        <v>0</v>
      </c>
      <c r="AP22" s="81">
        <f>Different_matrices!AU50</f>
        <v>0</v>
      </c>
      <c r="AQ22" s="81">
        <f>Different_matrices!AV50</f>
        <v>0</v>
      </c>
      <c r="AR22" s="81">
        <f>Different_matrices!AW50</f>
        <v>0</v>
      </c>
      <c r="AS22" s="81">
        <f>Different_matrices!AX50</f>
        <v>0</v>
      </c>
      <c r="AT22" s="81">
        <f>Different_matrices!AY50</f>
        <v>0</v>
      </c>
      <c r="AU22" s="81">
        <f>Different_matrices!AZ50</f>
        <v>0</v>
      </c>
      <c r="AV22" s="81">
        <f>Different_matrices!BA50</f>
        <v>0</v>
      </c>
      <c r="AW22" s="81">
        <f>Different_matrices!BB50</f>
        <v>0</v>
      </c>
      <c r="AX22" s="81">
        <f>Different_matrices!BC50</f>
        <v>0</v>
      </c>
      <c r="AY22" s="81">
        <f>Different_matrices!BD50</f>
        <v>0</v>
      </c>
    </row>
    <row r="23" spans="1:52">
      <c r="A23" s="82"/>
      <c r="S23" s="82"/>
      <c r="AK23" s="82"/>
    </row>
    <row r="24" spans="1:52">
      <c r="A24" s="82" t="s">
        <v>150</v>
      </c>
      <c r="B24" s="81">
        <f>Different_matrices!C65</f>
        <v>0.73260085921176699</v>
      </c>
      <c r="C24" s="81">
        <f>Different_matrices!D65</f>
        <v>0.17264499684981599</v>
      </c>
      <c r="D24" s="81">
        <f>Different_matrices!E65</f>
        <v>0.73260085921176699</v>
      </c>
      <c r="E24" s="81">
        <f>Different_matrices!F65</f>
        <v>0.94136899971073795</v>
      </c>
      <c r="F24" s="81">
        <f>Different_matrices!G65</f>
        <v>0.20078813753101199</v>
      </c>
      <c r="G24" s="81">
        <f>Different_matrices!T65</f>
        <v>0</v>
      </c>
      <c r="H24" s="81" t="str">
        <f>Different_matrices!U65</f>
        <v>corr_objectviewing_day2-day1_flipping_btwn_only</v>
      </c>
      <c r="I24" s="81" t="e">
        <f>Different_matrices!#REF!</f>
        <v>#REF!</v>
      </c>
      <c r="J24" s="81" t="e">
        <f>Different_matrices!#REF!</f>
        <v>#REF!</v>
      </c>
      <c r="K24" s="81" t="e">
        <f>Different_matrices!#REF!</f>
        <v>#REF!</v>
      </c>
      <c r="L24" s="81" t="e">
        <f>Different_matrices!#REF!</f>
        <v>#REF!</v>
      </c>
      <c r="M24" s="81" t="e">
        <f>Different_matrices!#REF!</f>
        <v>#REF!</v>
      </c>
      <c r="N24" s="81">
        <f>Different_matrices!AC64</f>
        <v>0.75703626850346695</v>
      </c>
      <c r="O24" s="81">
        <f>Different_matrices!AD64</f>
        <v>0.53480120232473705</v>
      </c>
      <c r="S24" s="82" t="s">
        <v>150</v>
      </c>
      <c r="T24" s="81">
        <f>Different_matrices!AH64</f>
        <v>0.67343005564046698</v>
      </c>
      <c r="U24" s="81">
        <f>Different_matrices!AI64</f>
        <v>0.67343005564046698</v>
      </c>
      <c r="V24" s="81">
        <f>Different_matrices!AJ64</f>
        <v>0.67343005564046698</v>
      </c>
      <c r="W24" s="81" t="e">
        <f>Different_matrices!#REF!</f>
        <v>#REF!</v>
      </c>
      <c r="X24" s="81" t="e">
        <f>Different_matrices!#REF!</f>
        <v>#REF!</v>
      </c>
      <c r="Y24" s="81" t="e">
        <f>Different_matrices!#REF!</f>
        <v>#REF!</v>
      </c>
      <c r="Z24" s="81" t="e">
        <f>Different_matrices!#REF!</f>
        <v>#REF!</v>
      </c>
      <c r="AA24" s="81" t="e">
        <f>Different_matrices!#REF!</f>
        <v>#REF!</v>
      </c>
      <c r="AB24" s="81" t="e">
        <f>Different_matrices!#REF!</f>
        <v>#REF!</v>
      </c>
      <c r="AC24" s="81" t="e">
        <f>Different_matrices!#REF!</f>
        <v>#REF!</v>
      </c>
      <c r="AD24" s="81" t="e">
        <f>Different_matrices!#REF!</f>
        <v>#REF!</v>
      </c>
      <c r="AE24" s="81" t="e">
        <f>Different_matrices!#REF!</f>
        <v>#REF!</v>
      </c>
      <c r="AF24" s="81" t="e">
        <f>Different_matrices!#REF!</f>
        <v>#REF!</v>
      </c>
      <c r="AG24" s="81" t="e">
        <f>Different_matrices!#REF!</f>
        <v>#REF!</v>
      </c>
      <c r="AK24" s="82" t="s">
        <v>150</v>
      </c>
      <c r="AL24" s="81">
        <f>Different_matrices!AQ64</f>
        <v>0</v>
      </c>
      <c r="AM24" s="81">
        <f>Different_matrices!AR64</f>
        <v>0</v>
      </c>
      <c r="AN24" s="81">
        <f>Different_matrices!AS64</f>
        <v>0</v>
      </c>
      <c r="AO24" s="81">
        <f>Different_matrices!AT64</f>
        <v>0</v>
      </c>
      <c r="AP24" s="81">
        <f>Different_matrices!AU64</f>
        <v>0</v>
      </c>
      <c r="AQ24" s="81">
        <f>Different_matrices!AV64</f>
        <v>0</v>
      </c>
      <c r="AR24" s="81">
        <f>Different_matrices!AW64</f>
        <v>0</v>
      </c>
      <c r="AS24" s="81">
        <f>Different_matrices!AX64</f>
        <v>0</v>
      </c>
      <c r="AT24" s="81">
        <f>Different_matrices!AY64</f>
        <v>0</v>
      </c>
      <c r="AU24" s="81">
        <f>Different_matrices!AZ64</f>
        <v>0</v>
      </c>
      <c r="AV24" s="81">
        <f>Different_matrices!BA64</f>
        <v>0</v>
      </c>
      <c r="AW24" s="81">
        <f>Different_matrices!BB64</f>
        <v>0</v>
      </c>
      <c r="AX24" s="81">
        <f>Different_matrices!BC64</f>
        <v>0</v>
      </c>
      <c r="AY24" s="81">
        <f>Different_matrices!BD64</f>
        <v>0</v>
      </c>
    </row>
    <row r="25" spans="1:52">
      <c r="A25" s="82" t="s">
        <v>151</v>
      </c>
      <c r="B25" s="81">
        <f>Different_matrices!C66</f>
        <v>0.63733242935386702</v>
      </c>
      <c r="C25" s="81">
        <f>Different_matrices!D66</f>
        <v>0.89324585204384299</v>
      </c>
      <c r="D25" s="81">
        <f>Different_matrices!E66</f>
        <v>0.89324585204384299</v>
      </c>
      <c r="E25" s="81">
        <f>Different_matrices!F66</f>
        <v>0.63733242935386702</v>
      </c>
      <c r="F25" s="81">
        <f>Different_matrices!G66</f>
        <v>0.99219672102944301</v>
      </c>
      <c r="G25" s="19">
        <f>Different_matrices!T66</f>
        <v>0</v>
      </c>
      <c r="H25" s="81" t="str">
        <f>Different_matrices!U66</f>
        <v>corr_objectviewing_day2-day1_flipping_x_axis_only</v>
      </c>
      <c r="I25" s="81" t="e">
        <f>Different_matrices!#REF!</f>
        <v>#REF!</v>
      </c>
      <c r="J25" s="81" t="e">
        <f>Different_matrices!#REF!</f>
        <v>#REF!</v>
      </c>
      <c r="K25" s="81" t="e">
        <f>Different_matrices!#REF!</f>
        <v>#REF!</v>
      </c>
      <c r="L25" s="81" t="e">
        <f>Different_matrices!#REF!</f>
        <v>#REF!</v>
      </c>
      <c r="M25" s="56" t="e">
        <f>Different_matrices!#REF!</f>
        <v>#REF!</v>
      </c>
      <c r="N25" s="81">
        <f>Different_matrices!AC65</f>
        <v>0.90120779226849901</v>
      </c>
      <c r="O25" s="19">
        <f>Different_matrices!AD65</f>
        <v>0.35653413488315799</v>
      </c>
      <c r="S25" s="82" t="s">
        <v>151</v>
      </c>
      <c r="T25" s="81">
        <f>Different_matrices!AH65</f>
        <v>0.35653413488315799</v>
      </c>
      <c r="U25" s="81">
        <f>Different_matrices!AI65</f>
        <v>0.90120779226849901</v>
      </c>
      <c r="V25" s="81">
        <f>Different_matrices!AJ65</f>
        <v>0.92305824749396703</v>
      </c>
      <c r="W25" s="81" t="e">
        <f>Different_matrices!#REF!</f>
        <v>#REF!</v>
      </c>
      <c r="X25" s="81" t="e">
        <f>Different_matrices!#REF!</f>
        <v>#REF!</v>
      </c>
      <c r="Y25" s="81" t="e">
        <f>Different_matrices!#REF!</f>
        <v>#REF!</v>
      </c>
      <c r="Z25" s="81" t="e">
        <f>Different_matrices!#REF!</f>
        <v>#REF!</v>
      </c>
      <c r="AA25" s="81" t="e">
        <f>Different_matrices!#REF!</f>
        <v>#REF!</v>
      </c>
      <c r="AB25" s="56" t="e">
        <f>Different_matrices!#REF!</f>
        <v>#REF!</v>
      </c>
      <c r="AC25" s="81" t="e">
        <f>Different_matrices!#REF!</f>
        <v>#REF!</v>
      </c>
      <c r="AD25" s="81" t="e">
        <f>Different_matrices!#REF!</f>
        <v>#REF!</v>
      </c>
      <c r="AE25" s="81" t="e">
        <f>Different_matrices!#REF!</f>
        <v>#REF!</v>
      </c>
      <c r="AF25" s="81" t="e">
        <f>Different_matrices!#REF!</f>
        <v>#REF!</v>
      </c>
      <c r="AG25" s="81" t="e">
        <f>Different_matrices!#REF!</f>
        <v>#REF!</v>
      </c>
      <c r="AK25" s="82" t="s">
        <v>151</v>
      </c>
      <c r="AL25" s="81">
        <f>Different_matrices!AQ65</f>
        <v>0</v>
      </c>
      <c r="AM25" s="81">
        <f>Different_matrices!AR65</f>
        <v>0</v>
      </c>
      <c r="AN25" s="81">
        <f>Different_matrices!AS65</f>
        <v>0</v>
      </c>
      <c r="AO25" s="81">
        <f>Different_matrices!AT65</f>
        <v>0</v>
      </c>
      <c r="AP25" s="81">
        <f>Different_matrices!AU65</f>
        <v>0</v>
      </c>
      <c r="AQ25" s="81">
        <f>Different_matrices!AV65</f>
        <v>0</v>
      </c>
      <c r="AR25" s="81">
        <f>Different_matrices!AW65</f>
        <v>0</v>
      </c>
      <c r="AS25" s="81">
        <f>Different_matrices!AX65</f>
        <v>0</v>
      </c>
      <c r="AT25" s="81">
        <f>Different_matrices!AY65</f>
        <v>0</v>
      </c>
      <c r="AU25" s="81">
        <f>Different_matrices!AZ65</f>
        <v>0</v>
      </c>
      <c r="AV25" s="81">
        <f>Different_matrices!BA65</f>
        <v>0</v>
      </c>
      <c r="AW25" s="81">
        <f>Different_matrices!BB65</f>
        <v>0</v>
      </c>
      <c r="AX25" s="81">
        <f>Different_matrices!BC65</f>
        <v>0</v>
      </c>
      <c r="AY25" s="81">
        <f>Different_matrices!BD65</f>
        <v>0</v>
      </c>
    </row>
    <row r="26" spans="1:52">
      <c r="A26" s="82" t="s">
        <v>163</v>
      </c>
      <c r="B26" s="81">
        <f>Different_matrices!C67</f>
        <v>3.9016394852783201E-2</v>
      </c>
      <c r="C26" s="81">
        <f>Different_matrices!D67</f>
        <v>0.30825000057289598</v>
      </c>
      <c r="D26" s="81">
        <f>Different_matrices!E67</f>
        <v>0.137892038380621</v>
      </c>
      <c r="E26" s="81">
        <f>Different_matrices!F67</f>
        <v>0.97134470879972701</v>
      </c>
      <c r="F26" s="19">
        <f>Different_matrices!G67</f>
        <v>3.8851178079528301E-3</v>
      </c>
      <c r="G26" s="56">
        <f>Different_matrices!T67</f>
        <v>0</v>
      </c>
      <c r="H26" s="81" t="str">
        <f>Different_matrices!U67</f>
        <v>corr_objectviewing_day2-day1_overlay</v>
      </c>
      <c r="I26" s="81" t="e">
        <f>Different_matrices!#REF!</f>
        <v>#REF!</v>
      </c>
      <c r="J26" s="81" t="e">
        <f>Different_matrices!#REF!</f>
        <v>#REF!</v>
      </c>
      <c r="K26" s="81" t="e">
        <f>Different_matrices!#REF!</f>
        <v>#REF!</v>
      </c>
      <c r="L26" s="81" t="e">
        <f>Different_matrices!#REF!</f>
        <v>#REF!</v>
      </c>
      <c r="M26" s="81" t="e">
        <f>Different_matrices!#REF!</f>
        <v>#REF!</v>
      </c>
      <c r="N26" s="81">
        <f>Different_matrices!AC66</f>
        <v>0.98843947678217203</v>
      </c>
      <c r="O26" s="19">
        <f>Different_matrices!AD66</f>
        <v>0.87513226202447203</v>
      </c>
      <c r="S26" s="82" t="s">
        <v>163</v>
      </c>
      <c r="T26" s="81">
        <f>Different_matrices!AH66</f>
        <v>0.98843947678217203</v>
      </c>
      <c r="U26" s="81">
        <f>Different_matrices!AI66</f>
        <v>0.87513226202447203</v>
      </c>
      <c r="V26" s="56">
        <f>Different_matrices!AJ66</f>
        <v>0.98843947678217203</v>
      </c>
      <c r="W26" s="81" t="e">
        <f>Different_matrices!#REF!</f>
        <v>#REF!</v>
      </c>
      <c r="X26" s="56" t="e">
        <f>Different_matrices!#REF!</f>
        <v>#REF!</v>
      </c>
      <c r="Y26" s="81" t="e">
        <f>Different_matrices!#REF!</f>
        <v>#REF!</v>
      </c>
      <c r="Z26" s="19" t="e">
        <f>Different_matrices!#REF!</f>
        <v>#REF!</v>
      </c>
      <c r="AA26" s="81" t="e">
        <f>Different_matrices!#REF!</f>
        <v>#REF!</v>
      </c>
      <c r="AB26" s="19" t="e">
        <f>Different_matrices!#REF!</f>
        <v>#REF!</v>
      </c>
      <c r="AC26" s="56" t="e">
        <f>Different_matrices!#REF!</f>
        <v>#REF!</v>
      </c>
      <c r="AD26" s="81" t="e">
        <f>Different_matrices!#REF!</f>
        <v>#REF!</v>
      </c>
      <c r="AE26" s="81" t="e">
        <f>Different_matrices!#REF!</f>
        <v>#REF!</v>
      </c>
      <c r="AF26" s="81" t="e">
        <f>Different_matrices!#REF!</f>
        <v>#REF!</v>
      </c>
      <c r="AG26" s="81" t="e">
        <f>Different_matrices!#REF!</f>
        <v>#REF!</v>
      </c>
      <c r="AH26" s="8"/>
      <c r="AK26" s="82" t="s">
        <v>163</v>
      </c>
      <c r="AL26" s="81">
        <f>Different_matrices!AQ66</f>
        <v>0</v>
      </c>
      <c r="AM26" s="81">
        <f>Different_matrices!AR66</f>
        <v>0</v>
      </c>
      <c r="AN26" s="81">
        <f>Different_matrices!AS66</f>
        <v>0</v>
      </c>
      <c r="AO26" s="81">
        <f>Different_matrices!AT66</f>
        <v>0</v>
      </c>
      <c r="AP26" s="81">
        <f>Different_matrices!AU66</f>
        <v>0</v>
      </c>
      <c r="AQ26" s="81">
        <f>Different_matrices!AV66</f>
        <v>0</v>
      </c>
      <c r="AR26" s="81">
        <f>Different_matrices!AW66</f>
        <v>0</v>
      </c>
      <c r="AS26" s="81">
        <f>Different_matrices!AX66</f>
        <v>0</v>
      </c>
      <c r="AT26" s="81">
        <f>Different_matrices!AY66</f>
        <v>0</v>
      </c>
      <c r="AU26" s="81">
        <f>Different_matrices!AZ66</f>
        <v>0</v>
      </c>
      <c r="AV26" s="81">
        <f>Different_matrices!BA66</f>
        <v>0</v>
      </c>
      <c r="AW26" s="81">
        <f>Different_matrices!BB66</f>
        <v>0</v>
      </c>
      <c r="AX26" s="81">
        <f>Different_matrices!BC66</f>
        <v>0</v>
      </c>
      <c r="AY26" s="81">
        <f>Different_matrices!BD66</f>
        <v>0</v>
      </c>
      <c r="AZ26" s="8"/>
    </row>
    <row r="28" spans="1:52">
      <c r="A28" s="82" t="s">
        <v>187</v>
      </c>
      <c r="B28" s="81">
        <f>Different_matrices!C54</f>
        <v>0.96713137222706402</v>
      </c>
      <c r="C28" s="81">
        <f>Different_matrices!D54</f>
        <v>0.615937650773559</v>
      </c>
      <c r="D28" s="81">
        <f>Different_matrices!E54</f>
        <v>0.96713137222706402</v>
      </c>
      <c r="E28" s="81">
        <f>Different_matrices!F54</f>
        <v>0.96713137222706402</v>
      </c>
      <c r="F28" s="81">
        <f>Different_matrices!G54</f>
        <v>0.96713137222706402</v>
      </c>
      <c r="G28" s="81">
        <f>Different_matrices!T54</f>
        <v>0</v>
      </c>
      <c r="H28" s="56" t="str">
        <f>Different_matrices!U54</f>
        <v>corr_objectviewing_day2-day1_between_segments_adj_quadrants_dist</v>
      </c>
      <c r="I28" s="56" t="e">
        <f>Different_matrices!#REF!</f>
        <v>#REF!</v>
      </c>
      <c r="J28" s="81" t="e">
        <f>Different_matrices!#REF!</f>
        <v>#REF!</v>
      </c>
      <c r="K28" s="56" t="e">
        <f>Different_matrices!#REF!</f>
        <v>#REF!</v>
      </c>
      <c r="L28" s="56" t="e">
        <f>Different_matrices!#REF!</f>
        <v>#REF!</v>
      </c>
      <c r="M28" s="81" t="e">
        <f>Different_matrices!#REF!</f>
        <v>#REF!</v>
      </c>
      <c r="N28" s="81">
        <f>Different_matrices!AC53</f>
        <v>0.99327365107131504</v>
      </c>
      <c r="O28" s="81">
        <f>Different_matrices!AD53</f>
        <v>0.39134177115129698</v>
      </c>
      <c r="S28" s="82" t="s">
        <v>187</v>
      </c>
      <c r="T28" s="81">
        <f>Different_matrices!AH53</f>
        <v>0.99327365107131504</v>
      </c>
      <c r="U28" s="81">
        <f>Different_matrices!AI53</f>
        <v>0.39134177115129698</v>
      </c>
      <c r="V28" s="81">
        <f>Different_matrices!AJ53</f>
        <v>0.39134177115129698</v>
      </c>
      <c r="W28" s="81" t="e">
        <f>Different_matrices!#REF!</f>
        <v>#REF!</v>
      </c>
      <c r="X28" s="81" t="e">
        <f>Different_matrices!#REF!</f>
        <v>#REF!</v>
      </c>
      <c r="Y28" s="81" t="e">
        <f>Different_matrices!#REF!</f>
        <v>#REF!</v>
      </c>
      <c r="Z28" s="81" t="e">
        <f>Different_matrices!#REF!</f>
        <v>#REF!</v>
      </c>
      <c r="AA28" s="81" t="e">
        <f>Different_matrices!#REF!</f>
        <v>#REF!</v>
      </c>
      <c r="AB28" s="81" t="e">
        <f>Different_matrices!#REF!</f>
        <v>#REF!</v>
      </c>
      <c r="AC28" s="81" t="e">
        <f>Different_matrices!#REF!</f>
        <v>#REF!</v>
      </c>
      <c r="AD28" s="19" t="e">
        <f>Different_matrices!#REF!</f>
        <v>#REF!</v>
      </c>
      <c r="AE28" s="81" t="e">
        <f>Different_matrices!#REF!</f>
        <v>#REF!</v>
      </c>
      <c r="AF28" s="81" t="e">
        <f>Different_matrices!#REF!</f>
        <v>#REF!</v>
      </c>
      <c r="AG28" s="56" t="e">
        <f>Different_matrices!#REF!</f>
        <v>#REF!</v>
      </c>
      <c r="AK28" s="82" t="s">
        <v>187</v>
      </c>
      <c r="AL28" s="81">
        <f>Different_matrices!AQ53</f>
        <v>0</v>
      </c>
      <c r="AM28" s="81">
        <f>Different_matrices!AR53</f>
        <v>0</v>
      </c>
      <c r="AN28" s="81">
        <f>Different_matrices!AS53</f>
        <v>0</v>
      </c>
      <c r="AO28" s="81">
        <f>Different_matrices!AT53</f>
        <v>0</v>
      </c>
      <c r="AP28" s="81">
        <f>Different_matrices!AU53</f>
        <v>0</v>
      </c>
      <c r="AQ28" s="19">
        <f>Different_matrices!AV53</f>
        <v>0</v>
      </c>
      <c r="AR28" s="81">
        <f>Different_matrices!AW53</f>
        <v>0</v>
      </c>
      <c r="AS28" s="81">
        <f>Different_matrices!AX53</f>
        <v>0</v>
      </c>
      <c r="AT28" s="81">
        <f>Different_matrices!AY53</f>
        <v>0</v>
      </c>
      <c r="AU28" s="81">
        <f>Different_matrices!AZ53</f>
        <v>0</v>
      </c>
      <c r="AV28" s="81">
        <f>Different_matrices!BA53</f>
        <v>0</v>
      </c>
      <c r="AW28" s="81">
        <f>Different_matrices!BB53</f>
        <v>0</v>
      </c>
      <c r="AX28" s="81">
        <f>Different_matrices!BC53</f>
        <v>0</v>
      </c>
      <c r="AY28" s="19">
        <f>Different_matrices!BD53</f>
        <v>0</v>
      </c>
    </row>
    <row r="29" spans="1:52">
      <c r="A29" s="82" t="s">
        <v>188</v>
      </c>
      <c r="B29" s="19">
        <f>Different_matrices!C57</f>
        <v>0.80382230014856404</v>
      </c>
      <c r="C29" s="19">
        <f>Different_matrices!D57</f>
        <v>0.26212534821558697</v>
      </c>
      <c r="D29" s="56">
        <f>Different_matrices!E57</f>
        <v>0.27252713589206001</v>
      </c>
      <c r="E29" s="81">
        <f>Different_matrices!F57</f>
        <v>0.80382230014856404</v>
      </c>
      <c r="F29" s="19">
        <f>Different_matrices!G57</f>
        <v>0.186062827600908</v>
      </c>
      <c r="G29" s="19">
        <f>Different_matrices!T57</f>
        <v>0</v>
      </c>
      <c r="H29" s="81" t="str">
        <f>Different_matrices!U57</f>
        <v>corr_objectviewing_day2-day1_quadrants_dist</v>
      </c>
      <c r="I29" s="81" t="e">
        <f>Different_matrices!#REF!</f>
        <v>#REF!</v>
      </c>
      <c r="J29" s="56" t="e">
        <f>Different_matrices!#REF!</f>
        <v>#REF!</v>
      </c>
      <c r="K29" s="81" t="e">
        <f>Different_matrices!#REF!</f>
        <v>#REF!</v>
      </c>
      <c r="L29" s="81" t="e">
        <f>Different_matrices!#REF!</f>
        <v>#REF!</v>
      </c>
      <c r="M29" s="81" t="e">
        <f>Different_matrices!#REF!</f>
        <v>#REF!</v>
      </c>
      <c r="N29" s="19" t="str">
        <f>Different_matrices!AC56</f>
        <v>NaN</v>
      </c>
      <c r="O29" s="19" t="str">
        <f>Different_matrices!AD56</f>
        <v>NaN</v>
      </c>
      <c r="S29" s="82" t="s">
        <v>188</v>
      </c>
      <c r="T29" s="81" t="str">
        <f>Different_matrices!AH56</f>
        <v>NaN</v>
      </c>
      <c r="U29" s="81" t="str">
        <f>Different_matrices!AI56</f>
        <v>NaN</v>
      </c>
      <c r="V29" s="81" t="str">
        <f>Different_matrices!AJ56</f>
        <v>NaN</v>
      </c>
      <c r="W29" s="81" t="e">
        <f>Different_matrices!#REF!</f>
        <v>#REF!</v>
      </c>
      <c r="X29" s="81" t="e">
        <f>Different_matrices!#REF!</f>
        <v>#REF!</v>
      </c>
      <c r="Y29" s="81" t="e">
        <f>Different_matrices!#REF!</f>
        <v>#REF!</v>
      </c>
      <c r="Z29" s="19" t="e">
        <f>Different_matrices!#REF!</f>
        <v>#REF!</v>
      </c>
      <c r="AA29" s="81" t="e">
        <f>Different_matrices!#REF!</f>
        <v>#REF!</v>
      </c>
      <c r="AB29" s="81" t="e">
        <f>Different_matrices!#REF!</f>
        <v>#REF!</v>
      </c>
      <c r="AC29" s="56" t="e">
        <f>Different_matrices!#REF!</f>
        <v>#REF!</v>
      </c>
      <c r="AD29" s="81" t="e">
        <f>Different_matrices!#REF!</f>
        <v>#REF!</v>
      </c>
      <c r="AE29" s="81" t="e">
        <f>Different_matrices!#REF!</f>
        <v>#REF!</v>
      </c>
      <c r="AF29" s="81" t="e">
        <f>Different_matrices!#REF!</f>
        <v>#REF!</v>
      </c>
      <c r="AG29" s="81" t="e">
        <f>Different_matrices!#REF!</f>
        <v>#REF!</v>
      </c>
      <c r="AH29" s="8"/>
      <c r="AK29" s="82" t="s">
        <v>188</v>
      </c>
      <c r="AL29" s="81">
        <f>Different_matrices!AQ56</f>
        <v>0</v>
      </c>
      <c r="AM29" s="81">
        <f>Different_matrices!AR56</f>
        <v>0</v>
      </c>
      <c r="AN29" s="81">
        <f>Different_matrices!AS56</f>
        <v>0</v>
      </c>
      <c r="AO29" s="81">
        <f>Different_matrices!AT56</f>
        <v>0</v>
      </c>
      <c r="AP29" s="81">
        <f>Different_matrices!AU56</f>
        <v>0</v>
      </c>
      <c r="AQ29" s="81">
        <f>Different_matrices!AV56</f>
        <v>0</v>
      </c>
      <c r="AR29" s="81">
        <f>Different_matrices!AW56</f>
        <v>0</v>
      </c>
      <c r="AS29" s="81">
        <f>Different_matrices!AX56</f>
        <v>0</v>
      </c>
      <c r="AT29" s="81">
        <f>Different_matrices!AY56</f>
        <v>0</v>
      </c>
      <c r="AU29" s="81">
        <f>Different_matrices!AZ56</f>
        <v>0</v>
      </c>
      <c r="AV29" s="81">
        <f>Different_matrices!BA56</f>
        <v>0</v>
      </c>
      <c r="AW29" s="81">
        <f>Different_matrices!BB56</f>
        <v>0</v>
      </c>
      <c r="AX29" s="81">
        <f>Different_matrices!BC56</f>
        <v>0</v>
      </c>
      <c r="AY29" s="81">
        <f>Different_matrices!BD56</f>
        <v>0</v>
      </c>
      <c r="AZ29" s="8"/>
    </row>
    <row r="30" spans="1:52">
      <c r="A30" s="82" t="s">
        <v>189</v>
      </c>
      <c r="B30" s="19" t="str">
        <f>Different_matrices!C60</f>
        <v>NaN</v>
      </c>
      <c r="C30" s="19" t="str">
        <f>Different_matrices!D60</f>
        <v>NaN</v>
      </c>
      <c r="D30" s="19" t="str">
        <f>Different_matrices!E60</f>
        <v>NaN</v>
      </c>
      <c r="E30" s="81" t="str">
        <f>Different_matrices!F60</f>
        <v>NaN</v>
      </c>
      <c r="F30" s="19" t="str">
        <f>Different_matrices!G60</f>
        <v>NaN</v>
      </c>
      <c r="G30" s="19">
        <f>Different_matrices!T60</f>
        <v>0</v>
      </c>
      <c r="H30" s="81">
        <f>Different_matrices!U60</f>
        <v>0</v>
      </c>
      <c r="I30" s="81" t="e">
        <f>Different_matrices!#REF!</f>
        <v>#REF!</v>
      </c>
      <c r="J30" s="19" t="e">
        <f>Different_matrices!#REF!</f>
        <v>#REF!</v>
      </c>
      <c r="K30" s="19" t="e">
        <f>Different_matrices!#REF!</f>
        <v>#REF!</v>
      </c>
      <c r="L30" s="81" t="e">
        <f>Different_matrices!#REF!</f>
        <v>#REF!</v>
      </c>
      <c r="M30" s="81" t="e">
        <f>Different_matrices!#REF!</f>
        <v>#REF!</v>
      </c>
      <c r="N30" s="19" t="str">
        <f>Different_matrices!AC59</f>
        <v>NaN</v>
      </c>
      <c r="O30" s="19" t="str">
        <f>Different_matrices!AD59</f>
        <v>NaN</v>
      </c>
      <c r="S30" s="82" t="s">
        <v>189</v>
      </c>
      <c r="T30" s="81" t="str">
        <f>Different_matrices!AH59</f>
        <v>NaN</v>
      </c>
      <c r="U30" s="81" t="str">
        <f>Different_matrices!AI59</f>
        <v>NaN</v>
      </c>
      <c r="V30" s="81" t="str">
        <f>Different_matrices!AJ59</f>
        <v>NaN</v>
      </c>
      <c r="W30" s="81" t="e">
        <f>Different_matrices!#REF!</f>
        <v>#REF!</v>
      </c>
      <c r="X30" s="81" t="e">
        <f>Different_matrices!#REF!</f>
        <v>#REF!</v>
      </c>
      <c r="Y30" s="81" t="e">
        <f>Different_matrices!#REF!</f>
        <v>#REF!</v>
      </c>
      <c r="Z30" s="19" t="e">
        <f>Different_matrices!#REF!</f>
        <v>#REF!</v>
      </c>
      <c r="AA30" s="81" t="e">
        <f>Different_matrices!#REF!</f>
        <v>#REF!</v>
      </c>
      <c r="AB30" s="81" t="e">
        <f>Different_matrices!#REF!</f>
        <v>#REF!</v>
      </c>
      <c r="AC30" s="81" t="e">
        <f>Different_matrices!#REF!</f>
        <v>#REF!</v>
      </c>
      <c r="AD30" s="81" t="e">
        <f>Different_matrices!#REF!</f>
        <v>#REF!</v>
      </c>
      <c r="AE30" s="81" t="e">
        <f>Different_matrices!#REF!</f>
        <v>#REF!</v>
      </c>
      <c r="AF30" s="81" t="e">
        <f>Different_matrices!#REF!</f>
        <v>#REF!</v>
      </c>
      <c r="AG30" s="81" t="e">
        <f>Different_matrices!#REF!</f>
        <v>#REF!</v>
      </c>
      <c r="AH30" s="8"/>
      <c r="AK30" s="82" t="s">
        <v>189</v>
      </c>
      <c r="AL30" s="81">
        <f>Different_matrices!AQ59</f>
        <v>0</v>
      </c>
      <c r="AM30" s="81">
        <f>Different_matrices!AR59</f>
        <v>0</v>
      </c>
      <c r="AN30" s="81">
        <f>Different_matrices!AS59</f>
        <v>0</v>
      </c>
      <c r="AO30" s="81">
        <f>Different_matrices!AT59</f>
        <v>0</v>
      </c>
      <c r="AP30" s="81">
        <f>Different_matrices!AU59</f>
        <v>0</v>
      </c>
      <c r="AQ30" s="81">
        <f>Different_matrices!AV59</f>
        <v>0</v>
      </c>
      <c r="AR30" s="81">
        <f>Different_matrices!AW59</f>
        <v>0</v>
      </c>
      <c r="AS30" s="81">
        <f>Different_matrices!AX59</f>
        <v>0</v>
      </c>
      <c r="AT30" s="81">
        <f>Different_matrices!AY59</f>
        <v>0</v>
      </c>
      <c r="AU30" s="81">
        <f>Different_matrices!AZ59</f>
        <v>0</v>
      </c>
      <c r="AV30" s="81">
        <f>Different_matrices!BA59</f>
        <v>0</v>
      </c>
      <c r="AW30" s="81">
        <f>Different_matrices!BB59</f>
        <v>0</v>
      </c>
      <c r="AX30" s="81">
        <f>Different_matrices!BC59</f>
        <v>0</v>
      </c>
      <c r="AY30" s="81">
        <f>Different_matrices!BD59</f>
        <v>0</v>
      </c>
      <c r="AZ30" s="8"/>
    </row>
    <row r="31" spans="1:52">
      <c r="A31" s="82"/>
      <c r="S31" s="82"/>
      <c r="AK31" s="82"/>
    </row>
    <row r="32" spans="1:52">
      <c r="A32" s="82" t="s">
        <v>186</v>
      </c>
      <c r="B32" s="19">
        <f>Different_matrices!C69</f>
        <v>0.74945580713861903</v>
      </c>
      <c r="C32" s="19">
        <f>Different_matrices!D69</f>
        <v>0.33367025871699602</v>
      </c>
      <c r="D32" s="19">
        <f>Different_matrices!E69</f>
        <v>0.96482804100059505</v>
      </c>
      <c r="E32" s="81">
        <f>Different_matrices!F69</f>
        <v>0.96482804100059505</v>
      </c>
      <c r="F32" s="19">
        <f>Different_matrices!G69</f>
        <v>0.31137345868453198</v>
      </c>
      <c r="G32" s="19">
        <f>Different_matrices!T69</f>
        <v>0</v>
      </c>
      <c r="H32" s="81" t="str">
        <f>Different_matrices!U69</f>
        <v>corr_objectviewing_day2-day1_overlay_x_axis_only</v>
      </c>
      <c r="I32" s="81" t="e">
        <f>Different_matrices!#REF!</f>
        <v>#REF!</v>
      </c>
      <c r="J32" s="56" t="e">
        <f>Different_matrices!#REF!</f>
        <v>#REF!</v>
      </c>
      <c r="K32" s="81" t="e">
        <f>Different_matrices!#REF!</f>
        <v>#REF!</v>
      </c>
      <c r="L32" s="81" t="e">
        <f>Different_matrices!#REF!</f>
        <v>#REF!</v>
      </c>
      <c r="M32" s="81" t="e">
        <f>Different_matrices!#REF!</f>
        <v>#REF!</v>
      </c>
      <c r="N32" s="19">
        <f>Different_matrices!AC68</f>
        <v>0.87513226202447203</v>
      </c>
      <c r="O32" s="19">
        <f>Different_matrices!AD68</f>
        <v>0.29122637202541202</v>
      </c>
      <c r="S32" s="82" t="s">
        <v>186</v>
      </c>
      <c r="T32" s="81">
        <f>Different_matrices!AH68</f>
        <v>0.26616366829381</v>
      </c>
      <c r="U32" s="81">
        <f>Different_matrices!AI68</f>
        <v>0.87513226202447203</v>
      </c>
      <c r="V32" s="81">
        <f>Different_matrices!AJ68</f>
        <v>0.99271424799825403</v>
      </c>
      <c r="W32" s="81" t="e">
        <f>Different_matrices!#REF!</f>
        <v>#REF!</v>
      </c>
      <c r="X32" s="81" t="e">
        <f>Different_matrices!#REF!</f>
        <v>#REF!</v>
      </c>
      <c r="Y32" s="81" t="e">
        <f>Different_matrices!#REF!</f>
        <v>#REF!</v>
      </c>
      <c r="Z32" s="19" t="e">
        <f>Different_matrices!#REF!</f>
        <v>#REF!</v>
      </c>
      <c r="AA32" s="81" t="e">
        <f>Different_matrices!#REF!</f>
        <v>#REF!</v>
      </c>
      <c r="AB32" s="81" t="e">
        <f>Different_matrices!#REF!</f>
        <v>#REF!</v>
      </c>
      <c r="AC32" s="81" t="e">
        <f>Different_matrices!#REF!</f>
        <v>#REF!</v>
      </c>
      <c r="AD32" s="81" t="e">
        <f>Different_matrices!#REF!</f>
        <v>#REF!</v>
      </c>
      <c r="AE32" s="81" t="e">
        <f>Different_matrices!#REF!</f>
        <v>#REF!</v>
      </c>
      <c r="AF32" s="81" t="e">
        <f>Different_matrices!#REF!</f>
        <v>#REF!</v>
      </c>
      <c r="AG32" s="81" t="e">
        <f>Different_matrices!#REF!</f>
        <v>#REF!</v>
      </c>
      <c r="AH32" s="113"/>
      <c r="AK32" s="82" t="s">
        <v>186</v>
      </c>
      <c r="AL32" s="81">
        <f>Different_matrices!AQ68</f>
        <v>0</v>
      </c>
      <c r="AM32" s="81">
        <f>Different_matrices!AR68</f>
        <v>0</v>
      </c>
      <c r="AN32" s="81">
        <f>Different_matrices!AS68</f>
        <v>0</v>
      </c>
      <c r="AO32" s="81">
        <f>Different_matrices!AT68</f>
        <v>0</v>
      </c>
      <c r="AP32" s="81">
        <f>Different_matrices!AU68</f>
        <v>0</v>
      </c>
      <c r="AQ32" s="81">
        <f>Different_matrices!AV68</f>
        <v>0</v>
      </c>
      <c r="AR32" s="81">
        <f>Different_matrices!AW68</f>
        <v>0</v>
      </c>
      <c r="AS32" s="81">
        <f>Different_matrices!AX68</f>
        <v>0</v>
      </c>
      <c r="AT32" s="81">
        <f>Different_matrices!AY68</f>
        <v>0</v>
      </c>
      <c r="AU32" s="81">
        <f>Different_matrices!AZ68</f>
        <v>0</v>
      </c>
      <c r="AV32" s="81">
        <f>Different_matrices!BA68</f>
        <v>0</v>
      </c>
      <c r="AW32" s="81">
        <f>Different_matrices!BB68</f>
        <v>0</v>
      </c>
      <c r="AX32" s="81">
        <f>Different_matrices!BC68</f>
        <v>0</v>
      </c>
      <c r="AY32" s="81">
        <f>Different_matrices!BD68</f>
        <v>0</v>
      </c>
      <c r="AZ32" s="8"/>
    </row>
    <row r="33" spans="1:53">
      <c r="A33" s="82" t="s">
        <v>217</v>
      </c>
      <c r="B33" s="81" t="str">
        <f>Different_matrices!C70</f>
        <v>NaN</v>
      </c>
      <c r="C33" s="19" t="str">
        <f>Different_matrices!D70</f>
        <v>NaN</v>
      </c>
      <c r="D33" s="81" t="str">
        <f>Different_matrices!E70</f>
        <v>NaN</v>
      </c>
      <c r="E33" s="19" t="str">
        <f>Different_matrices!F70</f>
        <v>NaN</v>
      </c>
      <c r="F33" s="81" t="str">
        <f>Different_matrices!G70</f>
        <v>NaN</v>
      </c>
      <c r="G33" s="81">
        <f>Different_matrices!T70</f>
        <v>0</v>
      </c>
      <c r="H33" s="81">
        <f>Different_matrices!U70</f>
        <v>0</v>
      </c>
      <c r="I33" s="81" t="e">
        <f>Different_matrices!#REF!</f>
        <v>#REF!</v>
      </c>
      <c r="J33" s="81" t="e">
        <f>Different_matrices!#REF!</f>
        <v>#REF!</v>
      </c>
      <c r="K33" s="81" t="e">
        <f>Different_matrices!#REF!</f>
        <v>#REF!</v>
      </c>
      <c r="L33" s="81" t="e">
        <f>Different_matrices!#REF!</f>
        <v>#REF!</v>
      </c>
      <c r="M33" s="81" t="e">
        <f>Different_matrices!#REF!</f>
        <v>#REF!</v>
      </c>
      <c r="N33" s="81">
        <f>Different_matrices!AC69</f>
        <v>0.83075242274457095</v>
      </c>
      <c r="O33" s="81">
        <f>Different_matrices!AD69</f>
        <v>0.83075242274457095</v>
      </c>
      <c r="S33" s="82" t="s">
        <v>217</v>
      </c>
      <c r="T33" s="81">
        <f>Different_matrices!AH69</f>
        <v>0.83075242274457095</v>
      </c>
      <c r="U33" s="81">
        <f>Different_matrices!AI69</f>
        <v>0.83075242274457095</v>
      </c>
      <c r="V33" s="81">
        <f>Different_matrices!AJ69</f>
        <v>0.83075242274457095</v>
      </c>
      <c r="W33" s="81" t="e">
        <f>Different_matrices!#REF!</f>
        <v>#REF!</v>
      </c>
      <c r="X33" s="81" t="e">
        <f>Different_matrices!#REF!</f>
        <v>#REF!</v>
      </c>
      <c r="Y33" s="81" t="e">
        <f>Different_matrices!#REF!</f>
        <v>#REF!</v>
      </c>
      <c r="Z33" s="81" t="e">
        <f>Different_matrices!#REF!</f>
        <v>#REF!</v>
      </c>
      <c r="AA33" s="81" t="e">
        <f>Different_matrices!#REF!</f>
        <v>#REF!</v>
      </c>
      <c r="AB33" s="81" t="e">
        <f>Different_matrices!#REF!</f>
        <v>#REF!</v>
      </c>
      <c r="AC33" s="81" t="e">
        <f>Different_matrices!#REF!</f>
        <v>#REF!</v>
      </c>
      <c r="AD33" s="81" t="e">
        <f>Different_matrices!#REF!</f>
        <v>#REF!</v>
      </c>
      <c r="AE33" s="81" t="e">
        <f>Different_matrices!#REF!</f>
        <v>#REF!</v>
      </c>
      <c r="AF33" s="81" t="e">
        <f>Different_matrices!#REF!</f>
        <v>#REF!</v>
      </c>
      <c r="AG33" s="81" t="e">
        <f>Different_matrices!#REF!</f>
        <v>#REF!</v>
      </c>
      <c r="AK33" s="82" t="s">
        <v>217</v>
      </c>
      <c r="AL33" s="81">
        <f>Different_matrices!AQ69</f>
        <v>0</v>
      </c>
      <c r="AM33" s="81">
        <f>Different_matrices!AR69</f>
        <v>0</v>
      </c>
      <c r="AN33" s="81">
        <f>Different_matrices!AS69</f>
        <v>0</v>
      </c>
      <c r="AO33" s="81">
        <f>Different_matrices!AT69</f>
        <v>0</v>
      </c>
      <c r="AP33" s="81">
        <f>Different_matrices!AU69</f>
        <v>0</v>
      </c>
      <c r="AQ33" s="81">
        <f>Different_matrices!AV69</f>
        <v>0</v>
      </c>
      <c r="AR33" s="81">
        <f>Different_matrices!AW69</f>
        <v>0</v>
      </c>
      <c r="AS33" s="81">
        <f>Different_matrices!AX69</f>
        <v>0</v>
      </c>
      <c r="AT33" s="81">
        <f>Different_matrices!AY69</f>
        <v>0</v>
      </c>
      <c r="AU33" s="81">
        <f>Different_matrices!AZ69</f>
        <v>0</v>
      </c>
      <c r="AV33" s="81">
        <f>Different_matrices!BA69</f>
        <v>0</v>
      </c>
      <c r="AW33" s="81">
        <f>Different_matrices!BB69</f>
        <v>0</v>
      </c>
      <c r="AX33" s="81">
        <f>Different_matrices!BC69</f>
        <v>0</v>
      </c>
      <c r="AY33" s="81">
        <f>Different_matrices!BD69</f>
        <v>0</v>
      </c>
    </row>
    <row r="34" spans="1:53">
      <c r="A34" s="82" t="s">
        <v>213</v>
      </c>
      <c r="B34" s="56" t="str">
        <f>Different_matrices!C71</f>
        <v>NaN</v>
      </c>
      <c r="C34" s="81" t="str">
        <f>Different_matrices!D71</f>
        <v>NaN</v>
      </c>
      <c r="D34" s="56" t="str">
        <f>Different_matrices!E71</f>
        <v>NaN</v>
      </c>
      <c r="E34" s="81" t="str">
        <f>Different_matrices!F71</f>
        <v>NaN</v>
      </c>
      <c r="F34" s="19" t="str">
        <f>Different_matrices!G71</f>
        <v>NaN</v>
      </c>
      <c r="G34" s="19">
        <f>Different_matrices!T71</f>
        <v>0</v>
      </c>
      <c r="H34" s="81">
        <f>Different_matrices!U71</f>
        <v>0</v>
      </c>
      <c r="I34" s="81" t="e">
        <f>Different_matrices!#REF!</f>
        <v>#REF!</v>
      </c>
      <c r="J34" s="81" t="e">
        <f>Different_matrices!#REF!</f>
        <v>#REF!</v>
      </c>
      <c r="K34" s="56" t="e">
        <f>Different_matrices!#REF!</f>
        <v>#REF!</v>
      </c>
      <c r="L34" s="81" t="e">
        <f>Different_matrices!#REF!</f>
        <v>#REF!</v>
      </c>
      <c r="M34" s="81" t="e">
        <f>Different_matrices!#REF!</f>
        <v>#REF!</v>
      </c>
      <c r="N34" s="56" t="str">
        <f>Different_matrices!AC70</f>
        <v>NaN</v>
      </c>
      <c r="O34" s="19" t="str">
        <f>Different_matrices!AD70</f>
        <v>NaN</v>
      </c>
      <c r="S34" s="82" t="s">
        <v>213</v>
      </c>
      <c r="T34" s="81" t="str">
        <f>Different_matrices!AH70</f>
        <v>NaN</v>
      </c>
      <c r="U34" s="81" t="str">
        <f>Different_matrices!AI70</f>
        <v>NaN</v>
      </c>
      <c r="V34" s="81" t="str">
        <f>Different_matrices!AJ70</f>
        <v>NaN</v>
      </c>
      <c r="W34" s="81" t="e">
        <f>Different_matrices!#REF!</f>
        <v>#REF!</v>
      </c>
      <c r="X34" s="81" t="e">
        <f>Different_matrices!#REF!</f>
        <v>#REF!</v>
      </c>
      <c r="Y34" s="81" t="e">
        <f>Different_matrices!#REF!</f>
        <v>#REF!</v>
      </c>
      <c r="Z34" s="56" t="e">
        <f>Different_matrices!#REF!</f>
        <v>#REF!</v>
      </c>
      <c r="AA34" s="81" t="e">
        <f>Different_matrices!#REF!</f>
        <v>#REF!</v>
      </c>
      <c r="AB34" s="81" t="e">
        <f>Different_matrices!#REF!</f>
        <v>#REF!</v>
      </c>
      <c r="AC34" s="81" t="e">
        <f>Different_matrices!#REF!</f>
        <v>#REF!</v>
      </c>
      <c r="AD34" s="81" t="e">
        <f>Different_matrices!#REF!</f>
        <v>#REF!</v>
      </c>
      <c r="AE34" s="81" t="e">
        <f>Different_matrices!#REF!</f>
        <v>#REF!</v>
      </c>
      <c r="AF34" s="81" t="e">
        <f>Different_matrices!#REF!</f>
        <v>#REF!</v>
      </c>
      <c r="AG34" s="81" t="e">
        <f>Different_matrices!#REF!</f>
        <v>#REF!</v>
      </c>
      <c r="AH34" s="9"/>
      <c r="AK34" s="82" t="s">
        <v>213</v>
      </c>
      <c r="AL34" s="81">
        <f>Different_matrices!AQ70</f>
        <v>0</v>
      </c>
      <c r="AM34" s="81">
        <f>Different_matrices!AR70</f>
        <v>0</v>
      </c>
      <c r="AN34" s="81">
        <f>Different_matrices!AS70</f>
        <v>0</v>
      </c>
      <c r="AO34" s="81">
        <f>Different_matrices!AT70</f>
        <v>0</v>
      </c>
      <c r="AP34" s="81">
        <f>Different_matrices!AU70</f>
        <v>0</v>
      </c>
      <c r="AQ34" s="81">
        <f>Different_matrices!AV70</f>
        <v>0</v>
      </c>
      <c r="AR34" s="81">
        <f>Different_matrices!AW70</f>
        <v>0</v>
      </c>
      <c r="AS34" s="81">
        <f>Different_matrices!AX70</f>
        <v>0</v>
      </c>
      <c r="AT34" s="81">
        <f>Different_matrices!AY70</f>
        <v>0</v>
      </c>
      <c r="AU34" s="81">
        <f>Different_matrices!AZ70</f>
        <v>0</v>
      </c>
      <c r="AV34" s="81">
        <f>Different_matrices!BA70</f>
        <v>0</v>
      </c>
      <c r="AW34" s="81">
        <f>Different_matrices!BB70</f>
        <v>0</v>
      </c>
      <c r="AX34" s="81">
        <f>Different_matrices!BC70</f>
        <v>0</v>
      </c>
      <c r="AY34" s="81">
        <f>Different_matrices!BD70</f>
        <v>0</v>
      </c>
    </row>
    <row r="35" spans="1:53">
      <c r="A35" s="82" t="s">
        <v>214</v>
      </c>
      <c r="B35" s="81">
        <f>Different_matrices!C72</f>
        <v>0.81521870476793201</v>
      </c>
      <c r="C35" s="56">
        <f>Different_matrices!D72</f>
        <v>0.215574915336363</v>
      </c>
      <c r="D35" s="81">
        <f>Different_matrices!E72</f>
        <v>0.62454650594884997</v>
      </c>
      <c r="E35" s="81">
        <f>Different_matrices!F72</f>
        <v>0.62454650594884997</v>
      </c>
      <c r="F35" s="81">
        <f>Different_matrices!G72</f>
        <v>0.62454650594884997</v>
      </c>
      <c r="G35" s="81">
        <f>Different_matrices!T72</f>
        <v>0</v>
      </c>
      <c r="H35" s="81" t="str">
        <f>Different_matrices!U72</f>
        <v>corr_objectviewing_day2-day1_segments</v>
      </c>
      <c r="I35" s="81" t="e">
        <f>Different_matrices!#REF!</f>
        <v>#REF!</v>
      </c>
      <c r="J35" s="81" t="e">
        <f>Different_matrices!#REF!</f>
        <v>#REF!</v>
      </c>
      <c r="K35" s="81" t="e">
        <f>Different_matrices!#REF!</f>
        <v>#REF!</v>
      </c>
      <c r="L35" s="81" t="e">
        <f>Different_matrices!#REF!</f>
        <v>#REF!</v>
      </c>
      <c r="M35" s="81" t="e">
        <f>Different_matrices!#REF!</f>
        <v>#REF!</v>
      </c>
      <c r="N35" s="81" t="str">
        <f>Different_matrices!AC71</f>
        <v>NaN</v>
      </c>
      <c r="O35" s="81" t="str">
        <f>Different_matrices!AD71</f>
        <v>NaN</v>
      </c>
      <c r="S35" s="82" t="s">
        <v>214</v>
      </c>
      <c r="T35" s="81" t="str">
        <f>Different_matrices!AH71</f>
        <v>NaN</v>
      </c>
      <c r="U35" s="81" t="str">
        <f>Different_matrices!AI71</f>
        <v>NaN</v>
      </c>
      <c r="V35" s="81" t="str">
        <f>Different_matrices!AJ71</f>
        <v>NaN</v>
      </c>
      <c r="W35" s="19" t="e">
        <f>Different_matrices!#REF!</f>
        <v>#REF!</v>
      </c>
      <c r="X35" s="81" t="e">
        <f>Different_matrices!#REF!</f>
        <v>#REF!</v>
      </c>
      <c r="Y35" s="81" t="e">
        <f>Different_matrices!#REF!</f>
        <v>#REF!</v>
      </c>
      <c r="Z35" s="81" t="e">
        <f>Different_matrices!#REF!</f>
        <v>#REF!</v>
      </c>
      <c r="AA35" s="81" t="e">
        <f>Different_matrices!#REF!</f>
        <v>#REF!</v>
      </c>
      <c r="AB35" s="81" t="e">
        <f>Different_matrices!#REF!</f>
        <v>#REF!</v>
      </c>
      <c r="AC35" s="81" t="e">
        <f>Different_matrices!#REF!</f>
        <v>#REF!</v>
      </c>
      <c r="AD35" s="56" t="e">
        <f>Different_matrices!#REF!</f>
        <v>#REF!</v>
      </c>
      <c r="AE35" s="56" t="e">
        <f>Different_matrices!#REF!</f>
        <v>#REF!</v>
      </c>
      <c r="AF35" s="81" t="e">
        <f>Different_matrices!#REF!</f>
        <v>#REF!</v>
      </c>
      <c r="AG35" s="81" t="e">
        <f>Different_matrices!#REF!</f>
        <v>#REF!</v>
      </c>
      <c r="AK35" s="82" t="s">
        <v>214</v>
      </c>
      <c r="AL35" s="81">
        <f>Different_matrices!AQ71</f>
        <v>0</v>
      </c>
      <c r="AM35" s="81">
        <f>Different_matrices!AR71</f>
        <v>0</v>
      </c>
      <c r="AN35" s="81">
        <f>Different_matrices!AS71</f>
        <v>0</v>
      </c>
      <c r="AO35" s="81">
        <f>Different_matrices!AT71</f>
        <v>0</v>
      </c>
      <c r="AP35" s="81">
        <f>Different_matrices!AU71</f>
        <v>0</v>
      </c>
      <c r="AQ35" s="81">
        <f>Different_matrices!AV71</f>
        <v>0</v>
      </c>
      <c r="AR35" s="81">
        <f>Different_matrices!AW71</f>
        <v>0</v>
      </c>
      <c r="AS35" s="81">
        <f>Different_matrices!AX71</f>
        <v>0</v>
      </c>
      <c r="AT35" s="81">
        <f>Different_matrices!AY71</f>
        <v>0</v>
      </c>
      <c r="AU35" s="81">
        <f>Different_matrices!AZ71</f>
        <v>0</v>
      </c>
      <c r="AV35" s="81">
        <f>Different_matrices!BA71</f>
        <v>0</v>
      </c>
      <c r="AW35" s="81">
        <f>Different_matrices!BB71</f>
        <v>0</v>
      </c>
      <c r="AX35" s="81">
        <f>Different_matrices!BC71</f>
        <v>0</v>
      </c>
      <c r="AY35" s="81">
        <f>Different_matrices!BD71</f>
        <v>0</v>
      </c>
    </row>
    <row r="36" spans="1:53">
      <c r="A36" s="82" t="s">
        <v>215</v>
      </c>
      <c r="B36" s="81">
        <f>Different_matrices!C73</f>
        <v>0.62936646382646499</v>
      </c>
      <c r="C36" s="56">
        <f>Different_matrices!D73</f>
        <v>0.49543621252889603</v>
      </c>
      <c r="D36" s="81">
        <f>Different_matrices!E73</f>
        <v>0.30201068129046899</v>
      </c>
      <c r="E36" s="81">
        <f>Different_matrices!F73</f>
        <v>0.55695980914291499</v>
      </c>
      <c r="F36" s="19">
        <f>Different_matrices!G73</f>
        <v>0.189507098765621</v>
      </c>
      <c r="G36" s="81">
        <f>Different_matrices!T73</f>
        <v>0</v>
      </c>
      <c r="H36" s="81" t="str">
        <f>Different_matrices!U73</f>
        <v>corr_objectviewing_day2-day1_quadrants</v>
      </c>
      <c r="I36" s="81" t="e">
        <f>Different_matrices!#REF!</f>
        <v>#REF!</v>
      </c>
      <c r="J36" s="81" t="e">
        <f>Different_matrices!#REF!</f>
        <v>#REF!</v>
      </c>
      <c r="K36" s="81" t="e">
        <f>Different_matrices!#REF!</f>
        <v>#REF!</v>
      </c>
      <c r="L36" s="81" t="e">
        <f>Different_matrices!#REF!</f>
        <v>#REF!</v>
      </c>
      <c r="M36" s="81" t="e">
        <f>Different_matrices!#REF!</f>
        <v>#REF!</v>
      </c>
      <c r="N36" s="19">
        <f>Different_matrices!AC72</f>
        <v>0.815964313784456</v>
      </c>
      <c r="O36" s="81">
        <f>Different_matrices!AD72</f>
        <v>0.20971456716541301</v>
      </c>
      <c r="S36" s="82" t="s">
        <v>215</v>
      </c>
      <c r="T36" s="81">
        <f>Different_matrices!AH72</f>
        <v>0.20971456716541301</v>
      </c>
      <c r="U36" s="81">
        <f>Different_matrices!AI72</f>
        <v>0.63258377790215703</v>
      </c>
      <c r="V36" s="81">
        <f>Different_matrices!AJ72</f>
        <v>0.44896428043817999</v>
      </c>
      <c r="W36" s="81" t="e">
        <f>Different_matrices!#REF!</f>
        <v>#REF!</v>
      </c>
      <c r="X36" s="81" t="e">
        <f>Different_matrices!#REF!</f>
        <v>#REF!</v>
      </c>
      <c r="Y36" s="81" t="e">
        <f>Different_matrices!#REF!</f>
        <v>#REF!</v>
      </c>
      <c r="Z36" s="19" t="e">
        <f>Different_matrices!#REF!</f>
        <v>#REF!</v>
      </c>
      <c r="AA36" s="81" t="e">
        <f>Different_matrices!#REF!</f>
        <v>#REF!</v>
      </c>
      <c r="AB36" s="81" t="e">
        <f>Different_matrices!#REF!</f>
        <v>#REF!</v>
      </c>
      <c r="AC36" s="81" t="e">
        <f>Different_matrices!#REF!</f>
        <v>#REF!</v>
      </c>
      <c r="AD36" s="81" t="e">
        <f>Different_matrices!#REF!</f>
        <v>#REF!</v>
      </c>
      <c r="AE36" s="81" t="e">
        <f>Different_matrices!#REF!</f>
        <v>#REF!</v>
      </c>
      <c r="AF36" s="81" t="e">
        <f>Different_matrices!#REF!</f>
        <v>#REF!</v>
      </c>
      <c r="AG36" s="81" t="e">
        <f>Different_matrices!#REF!</f>
        <v>#REF!</v>
      </c>
      <c r="AH36" s="8"/>
      <c r="AK36" s="82" t="s">
        <v>215</v>
      </c>
      <c r="AL36" s="81">
        <f>Different_matrices!AQ72</f>
        <v>0</v>
      </c>
      <c r="AM36" s="81">
        <f>Different_matrices!AR72</f>
        <v>0</v>
      </c>
      <c r="AN36" s="81">
        <f>Different_matrices!AS72</f>
        <v>0</v>
      </c>
      <c r="AO36" s="81">
        <f>Different_matrices!AT72</f>
        <v>0</v>
      </c>
      <c r="AP36" s="81">
        <f>Different_matrices!AU72</f>
        <v>0</v>
      </c>
      <c r="AQ36" s="81">
        <f>Different_matrices!AV72</f>
        <v>0</v>
      </c>
      <c r="AR36" s="56">
        <f>Different_matrices!AW72</f>
        <v>0</v>
      </c>
      <c r="AS36" s="81">
        <f>Different_matrices!AX72</f>
        <v>0</v>
      </c>
      <c r="AT36" s="81">
        <f>Different_matrices!AY72</f>
        <v>0</v>
      </c>
      <c r="AU36" s="81">
        <f>Different_matrices!AZ72</f>
        <v>0</v>
      </c>
      <c r="AV36" s="81">
        <f>Different_matrices!BA72</f>
        <v>0</v>
      </c>
      <c r="AW36" s="81">
        <f>Different_matrices!BB72</f>
        <v>0</v>
      </c>
      <c r="AX36" s="81">
        <f>Different_matrices!BC72</f>
        <v>0</v>
      </c>
      <c r="AY36" s="81">
        <f>Different_matrices!BD72</f>
        <v>0</v>
      </c>
      <c r="AZ36" s="8"/>
    </row>
    <row r="37" spans="1:53">
      <c r="A37" s="82" t="s">
        <v>216</v>
      </c>
      <c r="B37" s="19">
        <f>Different_matrices!C74</f>
        <v>0.45416244819523</v>
      </c>
      <c r="C37" s="19">
        <f>Different_matrices!D74</f>
        <v>0.969301654390199</v>
      </c>
      <c r="D37" s="56">
        <f>Different_matrices!E74</f>
        <v>0.45416244819523</v>
      </c>
      <c r="E37" s="56">
        <f>Different_matrices!F74</f>
        <v>0.969301654390199</v>
      </c>
      <c r="F37" s="81">
        <f>Different_matrices!G74</f>
        <v>0.29315500144631101</v>
      </c>
      <c r="G37" s="81">
        <f>Different_matrices!T74</f>
        <v>0</v>
      </c>
      <c r="H37" s="81" t="str">
        <f>Different_matrices!U74</f>
        <v>corr_objectviewing_day2-day1_orth_segments</v>
      </c>
      <c r="I37" s="19" t="e">
        <f>Different_matrices!#REF!</f>
        <v>#REF!</v>
      </c>
      <c r="J37" s="81" t="e">
        <f>Different_matrices!#REF!</f>
        <v>#REF!</v>
      </c>
      <c r="K37" s="81" t="e">
        <f>Different_matrices!#REF!</f>
        <v>#REF!</v>
      </c>
      <c r="L37" s="19" t="e">
        <f>Different_matrices!#REF!</f>
        <v>#REF!</v>
      </c>
      <c r="M37" s="81" t="e">
        <f>Different_matrices!#REF!</f>
        <v>#REF!</v>
      </c>
      <c r="N37" s="81">
        <f>Different_matrices!AC73</f>
        <v>0.56550245416561895</v>
      </c>
      <c r="O37" s="81">
        <f>Different_matrices!AD73</f>
        <v>0.26513225086229603</v>
      </c>
      <c r="Q37" s="8"/>
      <c r="S37" s="82" t="s">
        <v>216</v>
      </c>
      <c r="T37" s="81">
        <f>Different_matrices!AH73</f>
        <v>0.26513225086229603</v>
      </c>
      <c r="U37" s="81">
        <f>Different_matrices!AI73</f>
        <v>0.72825473096891502</v>
      </c>
      <c r="V37" s="81">
        <f>Different_matrices!AJ73</f>
        <v>0.26513225086229603</v>
      </c>
      <c r="W37" s="81" t="e">
        <f>Different_matrices!#REF!</f>
        <v>#REF!</v>
      </c>
      <c r="X37" s="56" t="e">
        <f>Different_matrices!#REF!</f>
        <v>#REF!</v>
      </c>
      <c r="Y37" s="81" t="e">
        <f>Different_matrices!#REF!</f>
        <v>#REF!</v>
      </c>
      <c r="Z37" s="81" t="e">
        <f>Different_matrices!#REF!</f>
        <v>#REF!</v>
      </c>
      <c r="AA37" s="81" t="e">
        <f>Different_matrices!#REF!</f>
        <v>#REF!</v>
      </c>
      <c r="AB37" s="81" t="e">
        <f>Different_matrices!#REF!</f>
        <v>#REF!</v>
      </c>
      <c r="AC37" s="81" t="e">
        <f>Different_matrices!#REF!</f>
        <v>#REF!</v>
      </c>
      <c r="AD37" s="81" t="e">
        <f>Different_matrices!#REF!</f>
        <v>#REF!</v>
      </c>
      <c r="AE37" s="81" t="e">
        <f>Different_matrices!#REF!</f>
        <v>#REF!</v>
      </c>
      <c r="AF37" s="81" t="e">
        <f>Different_matrices!#REF!</f>
        <v>#REF!</v>
      </c>
      <c r="AG37" s="81" t="e">
        <f>Different_matrices!#REF!</f>
        <v>#REF!</v>
      </c>
      <c r="AK37" s="82" t="s">
        <v>216</v>
      </c>
      <c r="AL37" s="81">
        <f>Different_matrices!AQ73</f>
        <v>0</v>
      </c>
      <c r="AM37" s="81">
        <f>Different_matrices!AR73</f>
        <v>0</v>
      </c>
      <c r="AN37" s="81">
        <f>Different_matrices!AS73</f>
        <v>0</v>
      </c>
      <c r="AO37" s="81">
        <f>Different_matrices!AT73</f>
        <v>0</v>
      </c>
      <c r="AP37" s="81">
        <f>Different_matrices!AU73</f>
        <v>0</v>
      </c>
      <c r="AQ37" s="81">
        <f>Different_matrices!AV73</f>
        <v>0</v>
      </c>
      <c r="AR37" s="81">
        <f>Different_matrices!AW73</f>
        <v>0</v>
      </c>
      <c r="AS37" s="56">
        <f>Different_matrices!AX73</f>
        <v>0</v>
      </c>
      <c r="AT37" s="81">
        <f>Different_matrices!AY73</f>
        <v>0</v>
      </c>
      <c r="AU37" s="81">
        <f>Different_matrices!AZ73</f>
        <v>0</v>
      </c>
      <c r="AV37" s="81">
        <f>Different_matrices!BA73</f>
        <v>0</v>
      </c>
      <c r="AW37" s="81">
        <f>Different_matrices!BB73</f>
        <v>0</v>
      </c>
      <c r="AX37" s="81">
        <f>Different_matrices!BC73</f>
        <v>0</v>
      </c>
      <c r="AY37" s="81">
        <f>Different_matrices!BD73</f>
        <v>0</v>
      </c>
    </row>
    <row r="38" spans="1:53">
      <c r="A38" s="82" t="s">
        <v>220</v>
      </c>
      <c r="B38" s="81" t="str">
        <f>Different_matrices!C56</f>
        <v>NaN</v>
      </c>
      <c r="C38" s="81" t="str">
        <f>Different_matrices!D56</f>
        <v>NaN</v>
      </c>
      <c r="D38" s="81" t="str">
        <f>Different_matrices!E56</f>
        <v>NaN</v>
      </c>
      <c r="E38" s="81" t="str">
        <f>Different_matrices!F56</f>
        <v>NaN</v>
      </c>
      <c r="F38" s="81" t="str">
        <f>Different_matrices!G56</f>
        <v>NaN</v>
      </c>
      <c r="G38" s="81">
        <f>Different_matrices!T56</f>
        <v>0</v>
      </c>
      <c r="H38" s="81">
        <f>Different_matrices!U56</f>
        <v>0</v>
      </c>
      <c r="I38" s="56" t="e">
        <f>Different_matrices!#REF!</f>
        <v>#REF!</v>
      </c>
      <c r="J38" s="81" t="e">
        <f>Different_matrices!#REF!</f>
        <v>#REF!</v>
      </c>
      <c r="K38" s="56" t="e">
        <f>Different_matrices!#REF!</f>
        <v>#REF!</v>
      </c>
      <c r="L38" s="56" t="e">
        <f>Different_matrices!#REF!</f>
        <v>#REF!</v>
      </c>
      <c r="M38" s="81" t="e">
        <f>Different_matrices!#REF!</f>
        <v>#REF!</v>
      </c>
      <c r="N38" s="81">
        <f>Different_matrices!AC55</f>
        <v>0.21841977901905901</v>
      </c>
      <c r="O38" s="81">
        <f>Different_matrices!AD55</f>
        <v>0.21920901846833801</v>
      </c>
      <c r="S38" s="82" t="s">
        <v>220</v>
      </c>
      <c r="T38" s="81">
        <f>Different_matrices!AH55</f>
        <v>0.21841977901905901</v>
      </c>
      <c r="U38" s="81">
        <f>Different_matrices!AI55</f>
        <v>0.21841977901905901</v>
      </c>
      <c r="V38" s="81">
        <f>Different_matrices!AJ55</f>
        <v>0.29944768485050299</v>
      </c>
      <c r="W38" s="81" t="e">
        <f>Different_matrices!#REF!</f>
        <v>#REF!</v>
      </c>
      <c r="X38" s="81" t="e">
        <f>Different_matrices!#REF!</f>
        <v>#REF!</v>
      </c>
      <c r="Y38" s="81" t="e">
        <f>Different_matrices!#REF!</f>
        <v>#REF!</v>
      </c>
      <c r="Z38" s="81" t="e">
        <f>Different_matrices!#REF!</f>
        <v>#REF!</v>
      </c>
      <c r="AA38" s="81" t="e">
        <f>Different_matrices!#REF!</f>
        <v>#REF!</v>
      </c>
      <c r="AB38" s="81" t="e">
        <f>Different_matrices!#REF!</f>
        <v>#REF!</v>
      </c>
      <c r="AC38" s="81" t="e">
        <f>Different_matrices!#REF!</f>
        <v>#REF!</v>
      </c>
      <c r="AD38" s="56" t="e">
        <f>Different_matrices!#REF!</f>
        <v>#REF!</v>
      </c>
      <c r="AE38" s="81" t="e">
        <f>Different_matrices!#REF!</f>
        <v>#REF!</v>
      </c>
      <c r="AF38" s="81" t="e">
        <f>Different_matrices!#REF!</f>
        <v>#REF!</v>
      </c>
      <c r="AG38" s="81" t="e">
        <f>Different_matrices!#REF!</f>
        <v>#REF!</v>
      </c>
      <c r="AK38" s="82" t="s">
        <v>220</v>
      </c>
      <c r="AL38" s="81">
        <f>Different_matrices!AQ55</f>
        <v>0</v>
      </c>
      <c r="AM38" s="81">
        <f>Different_matrices!AR55</f>
        <v>0</v>
      </c>
      <c r="AN38" s="81">
        <f>Different_matrices!AS55</f>
        <v>0</v>
      </c>
      <c r="AO38" s="81">
        <f>Different_matrices!AT55</f>
        <v>0</v>
      </c>
      <c r="AP38" s="81">
        <f>Different_matrices!AU55</f>
        <v>0</v>
      </c>
      <c r="AQ38" s="19">
        <f>Different_matrices!AV55</f>
        <v>0</v>
      </c>
      <c r="AR38" s="81">
        <f>Different_matrices!AW55</f>
        <v>0</v>
      </c>
      <c r="AS38" s="81">
        <f>Different_matrices!AX55</f>
        <v>0</v>
      </c>
      <c r="AT38" s="81">
        <f>Different_matrices!AY55</f>
        <v>0</v>
      </c>
      <c r="AU38" s="81">
        <f>Different_matrices!AZ55</f>
        <v>0</v>
      </c>
      <c r="AV38" s="81">
        <f>Different_matrices!BA55</f>
        <v>0</v>
      </c>
      <c r="AW38" s="81">
        <f>Different_matrices!BB55</f>
        <v>0</v>
      </c>
      <c r="AX38" s="81">
        <f>Different_matrices!BC55</f>
        <v>0</v>
      </c>
      <c r="AY38" s="19">
        <f>Different_matrices!BD55</f>
        <v>0</v>
      </c>
    </row>
    <row r="39" spans="1:53">
      <c r="A39" s="82" t="s">
        <v>218</v>
      </c>
      <c r="B39" s="81" t="str">
        <f>Different_matrices!C59</f>
        <v>NaN</v>
      </c>
      <c r="C39" s="81" t="str">
        <f>Different_matrices!D59</f>
        <v>NaN</v>
      </c>
      <c r="D39" s="81" t="str">
        <f>Different_matrices!E59</f>
        <v>NaN</v>
      </c>
      <c r="E39" s="81" t="str">
        <f>Different_matrices!F59</f>
        <v>NaN</v>
      </c>
      <c r="F39" s="81" t="str">
        <f>Different_matrices!G59</f>
        <v>NaN</v>
      </c>
      <c r="G39" s="81">
        <f>Different_matrices!T59</f>
        <v>0</v>
      </c>
      <c r="H39" s="81">
        <f>Different_matrices!U59</f>
        <v>0</v>
      </c>
      <c r="I39" s="81" t="e">
        <f>Different_matrices!#REF!</f>
        <v>#REF!</v>
      </c>
      <c r="J39" s="81" t="e">
        <f>Different_matrices!#REF!</f>
        <v>#REF!</v>
      </c>
      <c r="K39" s="81" t="e">
        <f>Different_matrices!#REF!</f>
        <v>#REF!</v>
      </c>
      <c r="L39" s="81" t="e">
        <f>Different_matrices!#REF!</f>
        <v>#REF!</v>
      </c>
      <c r="M39" s="81" t="e">
        <f>Different_matrices!#REF!</f>
        <v>#REF!</v>
      </c>
      <c r="N39" s="81">
        <f>Different_matrices!AC58</f>
        <v>0.86432807659251598</v>
      </c>
      <c r="O39" s="81">
        <f>Different_matrices!AD58</f>
        <v>0.86432807659251598</v>
      </c>
      <c r="S39" s="82" t="s">
        <v>218</v>
      </c>
      <c r="T39" s="81">
        <f>Different_matrices!AH58</f>
        <v>0.86432807659251598</v>
      </c>
      <c r="U39" s="19">
        <f>Different_matrices!AI58</f>
        <v>0.87109172666388501</v>
      </c>
      <c r="V39" s="81">
        <f>Different_matrices!AJ58</f>
        <v>0.86432807659251598</v>
      </c>
      <c r="W39" s="81" t="e">
        <f>Different_matrices!#REF!</f>
        <v>#REF!</v>
      </c>
      <c r="X39" s="81" t="e">
        <f>Different_matrices!#REF!</f>
        <v>#REF!</v>
      </c>
      <c r="Y39" s="56" t="e">
        <f>Different_matrices!#REF!</f>
        <v>#REF!</v>
      </c>
      <c r="Z39" s="81" t="e">
        <f>Different_matrices!#REF!</f>
        <v>#REF!</v>
      </c>
      <c r="AA39" s="81" t="e">
        <f>Different_matrices!#REF!</f>
        <v>#REF!</v>
      </c>
      <c r="AB39" s="81" t="e">
        <f>Different_matrices!#REF!</f>
        <v>#REF!</v>
      </c>
      <c r="AC39" s="81" t="e">
        <f>Different_matrices!#REF!</f>
        <v>#REF!</v>
      </c>
      <c r="AD39" s="19" t="e">
        <f>Different_matrices!#REF!</f>
        <v>#REF!</v>
      </c>
      <c r="AE39" s="56" t="e">
        <f>Different_matrices!#REF!</f>
        <v>#REF!</v>
      </c>
      <c r="AF39" s="81" t="e">
        <f>Different_matrices!#REF!</f>
        <v>#REF!</v>
      </c>
      <c r="AG39" s="81" t="e">
        <f>Different_matrices!#REF!</f>
        <v>#REF!</v>
      </c>
      <c r="AK39" s="82" t="s">
        <v>218</v>
      </c>
      <c r="AL39" s="81">
        <f>Different_matrices!AQ58</f>
        <v>0</v>
      </c>
      <c r="AM39" s="19">
        <f>Different_matrices!AR58</f>
        <v>0</v>
      </c>
      <c r="AN39" s="81">
        <f>Different_matrices!AS58</f>
        <v>0</v>
      </c>
      <c r="AO39" s="81">
        <f>Different_matrices!AT58</f>
        <v>0</v>
      </c>
      <c r="AP39" s="81">
        <f>Different_matrices!AU58</f>
        <v>0</v>
      </c>
      <c r="AQ39" s="19">
        <f>Different_matrices!AV58</f>
        <v>0</v>
      </c>
      <c r="AR39" s="81">
        <f>Different_matrices!AW58</f>
        <v>0</v>
      </c>
      <c r="AS39" s="81">
        <f>Different_matrices!AX58</f>
        <v>0</v>
      </c>
      <c r="AT39" s="81">
        <f>Different_matrices!AY58</f>
        <v>0</v>
      </c>
      <c r="AU39" s="81">
        <f>Different_matrices!AZ58</f>
        <v>0</v>
      </c>
      <c r="AV39" s="19">
        <f>Different_matrices!BA58</f>
        <v>0</v>
      </c>
      <c r="AW39" s="81">
        <f>Different_matrices!BB58</f>
        <v>0</v>
      </c>
      <c r="AX39" s="81">
        <f>Different_matrices!BC58</f>
        <v>0</v>
      </c>
      <c r="AY39" s="56">
        <f>Different_matrices!BD58</f>
        <v>0</v>
      </c>
      <c r="AZ39" s="9"/>
    </row>
    <row r="40" spans="1:53">
      <c r="A40" s="82" t="s">
        <v>219</v>
      </c>
      <c r="B40" s="81">
        <f>Different_matrices!C62</f>
        <v>0.82414719170586404</v>
      </c>
      <c r="C40" s="81">
        <f>Different_matrices!D62</f>
        <v>0.82414719170586404</v>
      </c>
      <c r="D40" s="81">
        <f>Different_matrices!E62</f>
        <v>0.82414719170586404</v>
      </c>
      <c r="E40" s="81">
        <f>Different_matrices!F62</f>
        <v>0.82293789443544896</v>
      </c>
      <c r="F40" s="81">
        <f>Different_matrices!G62</f>
        <v>0.97682431320421903</v>
      </c>
      <c r="G40" s="81">
        <f>Different_matrices!T62</f>
        <v>0</v>
      </c>
      <c r="H40" s="81" t="str">
        <f>Different_matrices!U62</f>
        <v>corr_objectviewing_day2-day1_schema_btwn_only</v>
      </c>
      <c r="I40" s="81" t="e">
        <f>Different_matrices!#REF!</f>
        <v>#REF!</v>
      </c>
      <c r="J40" s="81" t="e">
        <f>Different_matrices!#REF!</f>
        <v>#REF!</v>
      </c>
      <c r="K40" s="56" t="e">
        <f>Different_matrices!#REF!</f>
        <v>#REF!</v>
      </c>
      <c r="L40" s="81" t="e">
        <f>Different_matrices!#REF!</f>
        <v>#REF!</v>
      </c>
      <c r="M40" s="81" t="e">
        <f>Different_matrices!#REF!</f>
        <v>#REF!</v>
      </c>
      <c r="N40" s="81">
        <f>Different_matrices!AC61</f>
        <v>0.54004361500625897</v>
      </c>
      <c r="O40" s="81">
        <f>Different_matrices!AD61</f>
        <v>0.85801161412454396</v>
      </c>
      <c r="S40" s="82" t="s">
        <v>219</v>
      </c>
      <c r="T40" s="81">
        <f>Different_matrices!AH61</f>
        <v>0.77118262468147003</v>
      </c>
      <c r="U40" s="81">
        <f>Different_matrices!AI61</f>
        <v>0.19906095291019199</v>
      </c>
      <c r="V40" s="81">
        <f>Different_matrices!AJ61</f>
        <v>0.19906095291019199</v>
      </c>
      <c r="W40" s="56" t="e">
        <f>Different_matrices!#REF!</f>
        <v>#REF!</v>
      </c>
      <c r="X40" s="81" t="e">
        <f>Different_matrices!#REF!</f>
        <v>#REF!</v>
      </c>
      <c r="Y40" s="81" t="e">
        <f>Different_matrices!#REF!</f>
        <v>#REF!</v>
      </c>
      <c r="Z40" s="81" t="e">
        <f>Different_matrices!#REF!</f>
        <v>#REF!</v>
      </c>
      <c r="AA40" s="81" t="e">
        <f>Different_matrices!#REF!</f>
        <v>#REF!</v>
      </c>
      <c r="AB40" s="81" t="e">
        <f>Different_matrices!#REF!</f>
        <v>#REF!</v>
      </c>
      <c r="AC40" s="81" t="e">
        <f>Different_matrices!#REF!</f>
        <v>#REF!</v>
      </c>
      <c r="AD40" s="81" t="e">
        <f>Different_matrices!#REF!</f>
        <v>#REF!</v>
      </c>
      <c r="AE40" s="81" t="e">
        <f>Different_matrices!#REF!</f>
        <v>#REF!</v>
      </c>
      <c r="AF40" s="81" t="e">
        <f>Different_matrices!#REF!</f>
        <v>#REF!</v>
      </c>
      <c r="AG40" s="81" t="e">
        <f>Different_matrices!#REF!</f>
        <v>#REF!</v>
      </c>
      <c r="AK40" s="82" t="s">
        <v>219</v>
      </c>
      <c r="AL40" s="81">
        <f>Different_matrices!AQ61</f>
        <v>0</v>
      </c>
      <c r="AM40" s="81">
        <f>Different_matrices!AR61</f>
        <v>0</v>
      </c>
      <c r="AN40" s="81">
        <f>Different_matrices!AS61</f>
        <v>0</v>
      </c>
      <c r="AO40" s="81">
        <f>Different_matrices!AT61</f>
        <v>0</v>
      </c>
      <c r="AP40" s="81">
        <f>Different_matrices!AU61</f>
        <v>0</v>
      </c>
      <c r="AQ40" s="81">
        <f>Different_matrices!AV61</f>
        <v>0</v>
      </c>
      <c r="AR40" s="81">
        <f>Different_matrices!AW61</f>
        <v>0</v>
      </c>
      <c r="AS40" s="81">
        <f>Different_matrices!AX61</f>
        <v>0</v>
      </c>
      <c r="AT40" s="81">
        <f>Different_matrices!AY61</f>
        <v>0</v>
      </c>
      <c r="AU40" s="81">
        <f>Different_matrices!AZ61</f>
        <v>0</v>
      </c>
      <c r="AV40" s="81">
        <f>Different_matrices!BA61</f>
        <v>0</v>
      </c>
      <c r="AW40" s="81">
        <f>Different_matrices!BB61</f>
        <v>0</v>
      </c>
      <c r="AX40" s="81">
        <f>Different_matrices!BC61</f>
        <v>0</v>
      </c>
      <c r="AY40" s="81">
        <f>Different_matrices!BD61</f>
        <v>0</v>
      </c>
    </row>
    <row r="42" spans="1:53" s="85" customFormat="1" ht="18.5">
      <c r="A42" s="84" t="s">
        <v>20</v>
      </c>
      <c r="P42" s="86"/>
      <c r="Q42" s="86"/>
      <c r="S42" s="84" t="s">
        <v>147</v>
      </c>
      <c r="AH42" s="86"/>
      <c r="AI42" s="86"/>
      <c r="AK42" s="84" t="s">
        <v>147</v>
      </c>
      <c r="AZ42" s="86"/>
      <c r="BA42" s="86"/>
    </row>
    <row r="43" spans="1:53" s="85" customFormat="1" ht="18.5">
      <c r="A43" s="84" t="s">
        <v>162</v>
      </c>
      <c r="P43" s="86"/>
      <c r="Q43" s="86"/>
      <c r="S43" s="84" t="s">
        <v>162</v>
      </c>
      <c r="AH43" s="86"/>
      <c r="AI43" s="86"/>
      <c r="AK43" s="84" t="s">
        <v>162</v>
      </c>
      <c r="AZ43" s="86"/>
      <c r="BA43" s="86"/>
    </row>
    <row r="44" spans="1:53">
      <c r="B44" s="74" t="s">
        <v>237</v>
      </c>
      <c r="C44" s="74" t="s">
        <v>238</v>
      </c>
      <c r="D44" s="74" t="s">
        <v>239</v>
      </c>
      <c r="E44" s="74" t="s">
        <v>240</v>
      </c>
      <c r="F44" s="74" t="s">
        <v>241</v>
      </c>
      <c r="G44" s="74" t="s">
        <v>242</v>
      </c>
      <c r="H44" s="74" t="s">
        <v>265</v>
      </c>
      <c r="I44" s="74" t="s">
        <v>266</v>
      </c>
      <c r="J44" s="74" t="s">
        <v>243</v>
      </c>
      <c r="K44" s="74" t="s">
        <v>244</v>
      </c>
      <c r="L44" s="74" t="s">
        <v>245</v>
      </c>
      <c r="M44" s="74" t="s">
        <v>246</v>
      </c>
      <c r="N44" s="74" t="s">
        <v>247</v>
      </c>
      <c r="O44" s="109" t="s">
        <v>248</v>
      </c>
      <c r="P44" s="111"/>
      <c r="Q44" s="111"/>
      <c r="T44" s="74" t="s">
        <v>237</v>
      </c>
      <c r="U44" s="74" t="s">
        <v>238</v>
      </c>
      <c r="V44" s="74" t="s">
        <v>239</v>
      </c>
      <c r="W44" s="74" t="s">
        <v>240</v>
      </c>
      <c r="X44" s="74" t="s">
        <v>241</v>
      </c>
      <c r="Y44" s="74" t="s">
        <v>242</v>
      </c>
      <c r="Z44" s="74" t="s">
        <v>265</v>
      </c>
      <c r="AA44" s="74" t="s">
        <v>266</v>
      </c>
      <c r="AB44" s="74" t="s">
        <v>243</v>
      </c>
      <c r="AC44" s="74" t="s">
        <v>244</v>
      </c>
      <c r="AD44" s="74" t="s">
        <v>245</v>
      </c>
      <c r="AE44" s="74" t="s">
        <v>246</v>
      </c>
      <c r="AF44" s="74" t="s">
        <v>247</v>
      </c>
      <c r="AG44" s="109" t="s">
        <v>248</v>
      </c>
      <c r="AH44" s="111"/>
      <c r="AI44" s="111"/>
      <c r="AL44" s="74" t="s">
        <v>237</v>
      </c>
      <c r="AM44" s="74" t="s">
        <v>238</v>
      </c>
      <c r="AN44" s="74" t="s">
        <v>239</v>
      </c>
      <c r="AO44" s="74" t="s">
        <v>240</v>
      </c>
      <c r="AP44" s="74" t="s">
        <v>241</v>
      </c>
      <c r="AQ44" s="74" t="s">
        <v>242</v>
      </c>
      <c r="AR44" s="74" t="s">
        <v>265</v>
      </c>
      <c r="AS44" s="74" t="s">
        <v>266</v>
      </c>
      <c r="AT44" s="74" t="s">
        <v>243</v>
      </c>
      <c r="AU44" s="74" t="s">
        <v>244</v>
      </c>
      <c r="AV44" s="74" t="s">
        <v>245</v>
      </c>
      <c r="AW44" s="74" t="s">
        <v>246</v>
      </c>
      <c r="AX44" s="74" t="s">
        <v>247</v>
      </c>
      <c r="AY44" s="109" t="s">
        <v>248</v>
      </c>
      <c r="AZ44" s="111"/>
      <c r="BA44" s="111"/>
    </row>
    <row r="45" spans="1:53" s="82" customFormat="1">
      <c r="A45" s="82" t="s">
        <v>152</v>
      </c>
      <c r="B45" s="97">
        <f>Different_matrices!C9</f>
        <v>7.9378700262701093E-2</v>
      </c>
      <c r="C45" s="75">
        <f>Different_matrices!D9</f>
        <v>7.1103700621415605E-2</v>
      </c>
      <c r="D45" s="97">
        <f>Different_matrices!E9</f>
        <v>2.20666657100945E-2</v>
      </c>
      <c r="E45" s="82">
        <f>Different_matrices!F9</f>
        <v>1.6396758548473001E-2</v>
      </c>
      <c r="F45" s="75">
        <f>Different_matrices!G9</f>
        <v>4.4439812888384797E-3</v>
      </c>
      <c r="G45" s="75">
        <f>Different_matrices!T9</f>
        <v>0</v>
      </c>
      <c r="H45" s="82" t="str">
        <f>Different_matrices!U9</f>
        <v>corr_objectviewing_day2-day1_within_quadrant_dist</v>
      </c>
      <c r="I45" s="82" t="e">
        <f>Different_matrices!#REF!</f>
        <v>#REF!</v>
      </c>
      <c r="J45" s="82" t="e">
        <f>Different_matrices!#REF!</f>
        <v>#REF!</v>
      </c>
      <c r="K45" s="82" t="e">
        <f>Different_matrices!#REF!</f>
        <v>#REF!</v>
      </c>
      <c r="L45" s="82" t="e">
        <f>Different_matrices!#REF!</f>
        <v>#REF!</v>
      </c>
      <c r="M45" s="97" t="e">
        <f>Different_matrices!#REF!</f>
        <v>#REF!</v>
      </c>
      <c r="N45" s="75">
        <f>Different_matrices!AC8</f>
        <v>-3.6447010505735798E-3</v>
      </c>
      <c r="O45" s="75">
        <f>Different_matrices!AD8</f>
        <v>4.7335659843417303E-2</v>
      </c>
      <c r="P45" s="89"/>
      <c r="Q45" s="89"/>
      <c r="S45" s="82" t="s">
        <v>152</v>
      </c>
      <c r="T45" s="82">
        <f>Different_matrices!AH8</f>
        <v>3.3247872638642498E-2</v>
      </c>
      <c r="U45" s="82">
        <f>Different_matrices!AI8</f>
        <v>1.6982645081070401E-2</v>
      </c>
      <c r="V45" s="82">
        <f>Different_matrices!AJ8</f>
        <v>2.00112587668318E-2</v>
      </c>
      <c r="W45" s="82" t="e">
        <f>Different_matrices!#REF!</f>
        <v>#REF!</v>
      </c>
      <c r="X45" s="82" t="e">
        <f>Different_matrices!#REF!</f>
        <v>#REF!</v>
      </c>
      <c r="Y45" s="82" t="e">
        <f>Different_matrices!#REF!</f>
        <v>#REF!</v>
      </c>
      <c r="Z45" s="82" t="e">
        <f>Different_matrices!#REF!</f>
        <v>#REF!</v>
      </c>
      <c r="AA45" s="82" t="e">
        <f>Different_matrices!#REF!</f>
        <v>#REF!</v>
      </c>
      <c r="AB45" s="75" t="e">
        <f>Different_matrices!#REF!</f>
        <v>#REF!</v>
      </c>
      <c r="AC45" s="82" t="e">
        <f>Different_matrices!#REF!</f>
        <v>#REF!</v>
      </c>
      <c r="AD45" s="82" t="e">
        <f>Different_matrices!#REF!</f>
        <v>#REF!</v>
      </c>
      <c r="AE45" s="82" t="e">
        <f>Different_matrices!#REF!</f>
        <v>#REF!</v>
      </c>
      <c r="AF45" s="82" t="e">
        <f>Different_matrices!#REF!</f>
        <v>#REF!</v>
      </c>
      <c r="AG45" s="82" t="e">
        <f>Different_matrices!#REF!</f>
        <v>#REF!</v>
      </c>
      <c r="AH45" s="89"/>
      <c r="AI45" s="89"/>
      <c r="AK45" s="82" t="s">
        <v>152</v>
      </c>
      <c r="AL45" s="82">
        <f>Different_matrices!AQ8</f>
        <v>0</v>
      </c>
      <c r="AM45" s="82">
        <f>Different_matrices!AR8</f>
        <v>0</v>
      </c>
      <c r="AN45" s="82">
        <f>Different_matrices!AS8</f>
        <v>0</v>
      </c>
      <c r="AO45" s="82">
        <f>Different_matrices!AT8</f>
        <v>0</v>
      </c>
      <c r="AP45" s="82">
        <f>Different_matrices!AU8</f>
        <v>0</v>
      </c>
      <c r="AQ45" s="82">
        <f>Different_matrices!AV8</f>
        <v>0</v>
      </c>
      <c r="AR45" s="82">
        <f>Different_matrices!AW8</f>
        <v>0</v>
      </c>
      <c r="AS45" s="82">
        <f>Different_matrices!AX8</f>
        <v>0</v>
      </c>
      <c r="AT45" s="82">
        <f>Different_matrices!AY8</f>
        <v>0</v>
      </c>
      <c r="AU45" s="82">
        <f>Different_matrices!AZ8</f>
        <v>0</v>
      </c>
      <c r="AV45" s="82">
        <f>Different_matrices!BA8</f>
        <v>0</v>
      </c>
      <c r="AW45" s="82">
        <f>Different_matrices!BB8</f>
        <v>0</v>
      </c>
      <c r="AX45" s="82">
        <f>Different_matrices!BC8</f>
        <v>0</v>
      </c>
      <c r="AY45" s="82">
        <f>Different_matrices!BD8</f>
        <v>0</v>
      </c>
      <c r="AZ45" s="89"/>
      <c r="BA45" s="89"/>
    </row>
    <row r="46" spans="1:53" s="82" customFormat="1">
      <c r="A46" s="82" t="s">
        <v>153</v>
      </c>
      <c r="B46" s="97">
        <f>Different_matrices!C10</f>
        <v>2.2377601857193501E-2</v>
      </c>
      <c r="C46" s="75">
        <f>Different_matrices!D10</f>
        <v>-1.78765435663742E-3</v>
      </c>
      <c r="D46" s="82">
        <f>Different_matrices!E10</f>
        <v>7.5719930963285303E-2</v>
      </c>
      <c r="E46" s="82">
        <f>Different_matrices!F10</f>
        <v>-8.8425045855101293E-3</v>
      </c>
      <c r="F46" s="82">
        <f>Different_matrices!G10</f>
        <v>6.5696297606425397E-2</v>
      </c>
      <c r="G46" s="97">
        <f>Different_matrices!T10</f>
        <v>0</v>
      </c>
      <c r="H46" s="82" t="str">
        <f>Different_matrices!U10</f>
        <v>corr_objectviewing_day2-day1_within_segment_adj_quadrants_dist</v>
      </c>
      <c r="I46" s="82" t="e">
        <f>Different_matrices!#REF!</f>
        <v>#REF!</v>
      </c>
      <c r="J46" s="75" t="e">
        <f>Different_matrices!#REF!</f>
        <v>#REF!</v>
      </c>
      <c r="K46" s="75" t="e">
        <f>Different_matrices!#REF!</f>
        <v>#REF!</v>
      </c>
      <c r="L46" s="82" t="e">
        <f>Different_matrices!#REF!</f>
        <v>#REF!</v>
      </c>
      <c r="M46" s="82" t="e">
        <f>Different_matrices!#REF!</f>
        <v>#REF!</v>
      </c>
      <c r="N46" s="82">
        <f>Different_matrices!AC9</f>
        <v>6.6966200800772896E-2</v>
      </c>
      <c r="O46" s="75">
        <f>Different_matrices!AD9</f>
        <v>-3.4364234621449302E-2</v>
      </c>
      <c r="P46" s="89"/>
      <c r="Q46" s="89"/>
      <c r="S46" s="82" t="s">
        <v>153</v>
      </c>
      <c r="T46" s="82">
        <f>Different_matrices!AH9</f>
        <v>-5.0958929118131997E-2</v>
      </c>
      <c r="U46" s="82">
        <f>Different_matrices!AI9</f>
        <v>4.6259546605797099E-2</v>
      </c>
      <c r="V46" s="97">
        <f>Different_matrices!AJ9</f>
        <v>3.2748821882834102E-2</v>
      </c>
      <c r="W46" s="82" t="e">
        <f>Different_matrices!#REF!</f>
        <v>#REF!</v>
      </c>
      <c r="X46" s="82" t="e">
        <f>Different_matrices!#REF!</f>
        <v>#REF!</v>
      </c>
      <c r="Y46" s="82" t="e">
        <f>Different_matrices!#REF!</f>
        <v>#REF!</v>
      </c>
      <c r="Z46" s="82" t="e">
        <f>Different_matrices!#REF!</f>
        <v>#REF!</v>
      </c>
      <c r="AA46" s="82" t="e">
        <f>Different_matrices!#REF!</f>
        <v>#REF!</v>
      </c>
      <c r="AB46" s="82" t="e">
        <f>Different_matrices!#REF!</f>
        <v>#REF!</v>
      </c>
      <c r="AC46" s="82" t="e">
        <f>Different_matrices!#REF!</f>
        <v>#REF!</v>
      </c>
      <c r="AD46" s="82" t="e">
        <f>Different_matrices!#REF!</f>
        <v>#REF!</v>
      </c>
      <c r="AE46" s="82" t="e">
        <f>Different_matrices!#REF!</f>
        <v>#REF!</v>
      </c>
      <c r="AF46" s="82" t="e">
        <f>Different_matrices!#REF!</f>
        <v>#REF!</v>
      </c>
      <c r="AG46" s="82" t="e">
        <f>Different_matrices!#REF!</f>
        <v>#REF!</v>
      </c>
      <c r="AH46" s="89"/>
      <c r="AI46" s="89"/>
      <c r="AK46" s="82" t="s">
        <v>153</v>
      </c>
      <c r="AL46" s="82">
        <f>Different_matrices!AQ9</f>
        <v>0</v>
      </c>
      <c r="AM46" s="82">
        <f>Different_matrices!AR9</f>
        <v>0</v>
      </c>
      <c r="AN46" s="82">
        <f>Different_matrices!AS9</f>
        <v>0</v>
      </c>
      <c r="AO46" s="82">
        <f>Different_matrices!AT9</f>
        <v>0</v>
      </c>
      <c r="AP46" s="82">
        <f>Different_matrices!AU9</f>
        <v>0</v>
      </c>
      <c r="AQ46" s="82">
        <f>Different_matrices!AV9</f>
        <v>0</v>
      </c>
      <c r="AR46" s="82">
        <f>Different_matrices!AW9</f>
        <v>0</v>
      </c>
      <c r="AS46" s="82">
        <f>Different_matrices!AX9</f>
        <v>0</v>
      </c>
      <c r="AT46" s="82">
        <f>Different_matrices!AY9</f>
        <v>0</v>
      </c>
      <c r="AU46" s="82">
        <f>Different_matrices!AZ9</f>
        <v>0</v>
      </c>
      <c r="AV46" s="82">
        <f>Different_matrices!BA9</f>
        <v>0</v>
      </c>
      <c r="AW46" s="82">
        <f>Different_matrices!BB9</f>
        <v>0</v>
      </c>
      <c r="AX46" s="82">
        <f>Different_matrices!BC9</f>
        <v>0</v>
      </c>
      <c r="AY46" s="82">
        <f>Different_matrices!BD9</f>
        <v>0</v>
      </c>
      <c r="AZ46" s="89"/>
      <c r="BA46" s="89"/>
    </row>
    <row r="47" spans="1:53" s="82" customFormat="1">
      <c r="A47" s="82" t="s">
        <v>154</v>
      </c>
      <c r="B47" s="82">
        <f>Different_matrices!C11</f>
        <v>-1.33116404771037E-2</v>
      </c>
      <c r="C47" s="82">
        <f>Different_matrices!D11</f>
        <v>4.3127161353877903E-2</v>
      </c>
      <c r="D47" s="75">
        <f>Different_matrices!E11</f>
        <v>-3.7029983101775299E-2</v>
      </c>
      <c r="E47" s="82">
        <f>Different_matrices!F11</f>
        <v>-4.7883598838502498E-3</v>
      </c>
      <c r="F47" s="75">
        <f>Different_matrices!G11</f>
        <v>-5.4555380276667197E-2</v>
      </c>
      <c r="G47" s="97">
        <f>Different_matrices!T11</f>
        <v>0</v>
      </c>
      <c r="H47" s="82" t="str">
        <f>Different_matrices!U11</f>
        <v>corr_objectviewing_day2-day1_between_segments_adj_quadrants_dist</v>
      </c>
      <c r="I47" s="82" t="e">
        <f>Different_matrices!#REF!</f>
        <v>#REF!</v>
      </c>
      <c r="J47" s="82" t="e">
        <f>Different_matrices!#REF!</f>
        <v>#REF!</v>
      </c>
      <c r="K47" s="82" t="e">
        <f>Different_matrices!#REF!</f>
        <v>#REF!</v>
      </c>
      <c r="L47" s="82" t="e">
        <f>Different_matrices!#REF!</f>
        <v>#REF!</v>
      </c>
      <c r="M47" s="82" t="e">
        <f>Different_matrices!#REF!</f>
        <v>#REF!</v>
      </c>
      <c r="N47" s="82">
        <f>Different_matrices!AC10</f>
        <v>-0.103279602294779</v>
      </c>
      <c r="O47" s="82">
        <f>Different_matrices!AD10</f>
        <v>5.6106276839047599E-2</v>
      </c>
      <c r="P47" s="89"/>
      <c r="Q47" s="89"/>
      <c r="S47" s="82" t="s">
        <v>154</v>
      </c>
      <c r="T47" s="82">
        <f>Different_matrices!AH10</f>
        <v>-5.2832900818448797E-2</v>
      </c>
      <c r="U47" s="82">
        <f>Different_matrices!AI10</f>
        <v>1.9640256123592399E-2</v>
      </c>
      <c r="V47" s="82">
        <f>Different_matrices!AJ10</f>
        <v>2.4504431705603701E-2</v>
      </c>
      <c r="W47" s="82" t="e">
        <f>Different_matrices!#REF!</f>
        <v>#REF!</v>
      </c>
      <c r="X47" s="82" t="e">
        <f>Different_matrices!#REF!</f>
        <v>#REF!</v>
      </c>
      <c r="Y47" s="82" t="e">
        <f>Different_matrices!#REF!</f>
        <v>#REF!</v>
      </c>
      <c r="Z47" s="82" t="e">
        <f>Different_matrices!#REF!</f>
        <v>#REF!</v>
      </c>
      <c r="AA47" s="82" t="e">
        <f>Different_matrices!#REF!</f>
        <v>#REF!</v>
      </c>
      <c r="AB47" s="82" t="e">
        <f>Different_matrices!#REF!</f>
        <v>#REF!</v>
      </c>
      <c r="AC47" s="82" t="e">
        <f>Different_matrices!#REF!</f>
        <v>#REF!</v>
      </c>
      <c r="AD47" s="82" t="e">
        <f>Different_matrices!#REF!</f>
        <v>#REF!</v>
      </c>
      <c r="AE47" s="82" t="e">
        <f>Different_matrices!#REF!</f>
        <v>#REF!</v>
      </c>
      <c r="AF47" s="82" t="e">
        <f>Different_matrices!#REF!</f>
        <v>#REF!</v>
      </c>
      <c r="AG47" s="82" t="e">
        <f>Different_matrices!#REF!</f>
        <v>#REF!</v>
      </c>
      <c r="AH47" s="89"/>
      <c r="AI47" s="89"/>
      <c r="AK47" s="82" t="s">
        <v>154</v>
      </c>
      <c r="AL47" s="82">
        <f>Different_matrices!AQ10</f>
        <v>0</v>
      </c>
      <c r="AM47" s="82">
        <f>Different_matrices!AR10</f>
        <v>0</v>
      </c>
      <c r="AN47" s="82">
        <f>Different_matrices!AS10</f>
        <v>0</v>
      </c>
      <c r="AO47" s="82">
        <f>Different_matrices!AT10</f>
        <v>0</v>
      </c>
      <c r="AP47" s="82">
        <f>Different_matrices!AU10</f>
        <v>0</v>
      </c>
      <c r="AQ47" s="82">
        <f>Different_matrices!AV10</f>
        <v>0</v>
      </c>
      <c r="AR47" s="82">
        <f>Different_matrices!AW10</f>
        <v>0</v>
      </c>
      <c r="AS47" s="82">
        <f>Different_matrices!AX10</f>
        <v>0</v>
      </c>
      <c r="AT47" s="82">
        <f>Different_matrices!AY10</f>
        <v>0</v>
      </c>
      <c r="AU47" s="82">
        <f>Different_matrices!AZ10</f>
        <v>0</v>
      </c>
      <c r="AV47" s="82">
        <f>Different_matrices!BA10</f>
        <v>0</v>
      </c>
      <c r="AW47" s="82">
        <f>Different_matrices!BB10</f>
        <v>0</v>
      </c>
      <c r="AX47" s="82">
        <f>Different_matrices!BC10</f>
        <v>0</v>
      </c>
      <c r="AY47" s="82">
        <f>Different_matrices!BD10</f>
        <v>0</v>
      </c>
      <c r="AZ47" s="89"/>
      <c r="BA47" s="89"/>
    </row>
    <row r="48" spans="1:53" s="82" customFormat="1">
      <c r="A48" s="82" t="s">
        <v>155</v>
      </c>
      <c r="B48" s="82">
        <f>Different_matrices!C12</f>
        <v>5.0132333291867601E-2</v>
      </c>
      <c r="C48" s="97">
        <f>Different_matrices!D12</f>
        <v>8.1811735461592705E-2</v>
      </c>
      <c r="D48" s="82">
        <f>Different_matrices!E12</f>
        <v>3.2785616111886601E-2</v>
      </c>
      <c r="E48" s="82">
        <f>Different_matrices!F12</f>
        <v>-1.30982143586363E-2</v>
      </c>
      <c r="F48" s="82">
        <f>Different_matrices!G12</f>
        <v>5.8661403106793603E-2</v>
      </c>
      <c r="G48" s="82">
        <f>Different_matrices!T12</f>
        <v>0</v>
      </c>
      <c r="H48" s="82" t="str">
        <f>Different_matrices!U12</f>
        <v>corr_objectviewing_day2-day1_diagonal_quadrants_dist</v>
      </c>
      <c r="I48" s="82" t="e">
        <f>Different_matrices!#REF!</f>
        <v>#REF!</v>
      </c>
      <c r="J48" s="82" t="e">
        <f>Different_matrices!#REF!</f>
        <v>#REF!</v>
      </c>
      <c r="K48" s="82" t="e">
        <f>Different_matrices!#REF!</f>
        <v>#REF!</v>
      </c>
      <c r="L48" s="97" t="e">
        <f>Different_matrices!#REF!</f>
        <v>#REF!</v>
      </c>
      <c r="M48" s="82" t="e">
        <f>Different_matrices!#REF!</f>
        <v>#REF!</v>
      </c>
      <c r="N48" s="82">
        <f>Different_matrices!AC11</f>
        <v>5.11197320600046E-2</v>
      </c>
      <c r="O48" s="82">
        <f>Different_matrices!AD11</f>
        <v>-1.40112730601329E-2</v>
      </c>
      <c r="P48" s="89"/>
      <c r="Q48" s="108"/>
      <c r="S48" s="82" t="s">
        <v>155</v>
      </c>
      <c r="T48" s="82">
        <f>Different_matrices!AH11</f>
        <v>2.8450838309876901E-2</v>
      </c>
      <c r="U48" s="75">
        <f>Different_matrices!AI11</f>
        <v>3.5609436336233001E-2</v>
      </c>
      <c r="V48" s="82">
        <f>Different_matrices!AJ11</f>
        <v>8.1069593033520192E-3</v>
      </c>
      <c r="W48" s="82" t="e">
        <f>Different_matrices!#REF!</f>
        <v>#REF!</v>
      </c>
      <c r="X48" s="82" t="e">
        <f>Different_matrices!#REF!</f>
        <v>#REF!</v>
      </c>
      <c r="Y48" s="97" t="e">
        <f>Different_matrices!#REF!</f>
        <v>#REF!</v>
      </c>
      <c r="Z48" s="82" t="e">
        <f>Different_matrices!#REF!</f>
        <v>#REF!</v>
      </c>
      <c r="AA48" s="75" t="e">
        <f>Different_matrices!#REF!</f>
        <v>#REF!</v>
      </c>
      <c r="AB48" s="82" t="e">
        <f>Different_matrices!#REF!</f>
        <v>#REF!</v>
      </c>
      <c r="AC48" s="82" t="e">
        <f>Different_matrices!#REF!</f>
        <v>#REF!</v>
      </c>
      <c r="AD48" s="82" t="e">
        <f>Different_matrices!#REF!</f>
        <v>#REF!</v>
      </c>
      <c r="AE48" s="82" t="e">
        <f>Different_matrices!#REF!</f>
        <v>#REF!</v>
      </c>
      <c r="AF48" s="82" t="e">
        <f>Different_matrices!#REF!</f>
        <v>#REF!</v>
      </c>
      <c r="AG48" s="82" t="e">
        <f>Different_matrices!#REF!</f>
        <v>#REF!</v>
      </c>
      <c r="AH48" s="89"/>
      <c r="AI48" s="89"/>
      <c r="AK48" s="82" t="s">
        <v>155</v>
      </c>
      <c r="AL48" s="82">
        <f>Different_matrices!AQ11</f>
        <v>0</v>
      </c>
      <c r="AM48" s="75">
        <f>Different_matrices!AR11</f>
        <v>0</v>
      </c>
      <c r="AN48" s="75">
        <f>Different_matrices!AS11</f>
        <v>0</v>
      </c>
      <c r="AO48" s="82">
        <f>Different_matrices!AT11</f>
        <v>0</v>
      </c>
      <c r="AP48" s="82">
        <f>Different_matrices!AU11</f>
        <v>0</v>
      </c>
      <c r="AQ48" s="82">
        <f>Different_matrices!AV11</f>
        <v>0</v>
      </c>
      <c r="AR48" s="82">
        <f>Different_matrices!AW11</f>
        <v>0</v>
      </c>
      <c r="AS48" s="75">
        <f>Different_matrices!AX11</f>
        <v>0</v>
      </c>
      <c r="AT48" s="82">
        <f>Different_matrices!AY11</f>
        <v>0</v>
      </c>
      <c r="AU48" s="82">
        <f>Different_matrices!AZ11</f>
        <v>0</v>
      </c>
      <c r="AV48" s="82">
        <f>Different_matrices!BA11</f>
        <v>0</v>
      </c>
      <c r="AW48" s="82">
        <f>Different_matrices!BB11</f>
        <v>0</v>
      </c>
      <c r="AX48" s="82">
        <f>Different_matrices!BC11</f>
        <v>0</v>
      </c>
      <c r="AY48" s="82">
        <f>Different_matrices!BD11</f>
        <v>0</v>
      </c>
      <c r="AZ48" s="89"/>
      <c r="BA48" s="89"/>
    </row>
    <row r="49" spans="1:53" s="82" customFormat="1">
      <c r="A49" s="82" t="s">
        <v>156</v>
      </c>
      <c r="B49" s="97" t="str">
        <f>Different_matrices!C13</f>
        <v>NaN</v>
      </c>
      <c r="C49" s="75" t="str">
        <f>Different_matrices!D13</f>
        <v>NaN</v>
      </c>
      <c r="D49" s="82" t="str">
        <f>Different_matrices!E13</f>
        <v>NaN</v>
      </c>
      <c r="E49" s="82" t="str">
        <f>Different_matrices!F13</f>
        <v>NaN</v>
      </c>
      <c r="F49" s="75" t="str">
        <f>Different_matrices!G13</f>
        <v>NaN</v>
      </c>
      <c r="G49" s="82">
        <f>Different_matrices!T13</f>
        <v>0</v>
      </c>
      <c r="H49" s="82">
        <f>Different_matrices!U13</f>
        <v>0</v>
      </c>
      <c r="I49" s="82" t="e">
        <f>Different_matrices!#REF!</f>
        <v>#REF!</v>
      </c>
      <c r="J49" s="82" t="e">
        <f>Different_matrices!#REF!</f>
        <v>#REF!</v>
      </c>
      <c r="K49" s="82" t="e">
        <f>Different_matrices!#REF!</f>
        <v>#REF!</v>
      </c>
      <c r="L49" s="82" t="e">
        <f>Different_matrices!#REF!</f>
        <v>#REF!</v>
      </c>
      <c r="M49" s="82" t="e">
        <f>Different_matrices!#REF!</f>
        <v>#REF!</v>
      </c>
      <c r="N49" s="75">
        <f>Different_matrices!AC12</f>
        <v>5.5909896326743501E-2</v>
      </c>
      <c r="O49" s="82">
        <f>Different_matrices!AD12</f>
        <v>6.4191136810424307E-2</v>
      </c>
      <c r="P49" s="89"/>
      <c r="Q49" s="108"/>
      <c r="S49" s="82" t="s">
        <v>156</v>
      </c>
      <c r="T49" s="82">
        <f>Different_matrices!AH12</f>
        <v>5.63708188026441E-2</v>
      </c>
      <c r="U49" s="82">
        <f>Different_matrices!AI12</f>
        <v>4.8658049372573897E-2</v>
      </c>
      <c r="V49" s="82">
        <f>Different_matrices!AJ12</f>
        <v>2.6241852961274501E-2</v>
      </c>
      <c r="W49" s="82" t="e">
        <f>Different_matrices!#REF!</f>
        <v>#REF!</v>
      </c>
      <c r="X49" s="82" t="e">
        <f>Different_matrices!#REF!</f>
        <v>#REF!</v>
      </c>
      <c r="Y49" s="82" t="e">
        <f>Different_matrices!#REF!</f>
        <v>#REF!</v>
      </c>
      <c r="Z49" s="82" t="e">
        <f>Different_matrices!#REF!</f>
        <v>#REF!</v>
      </c>
      <c r="AA49" s="82" t="e">
        <f>Different_matrices!#REF!</f>
        <v>#REF!</v>
      </c>
      <c r="AB49" s="82" t="e">
        <f>Different_matrices!#REF!</f>
        <v>#REF!</v>
      </c>
      <c r="AC49" s="82" t="e">
        <f>Different_matrices!#REF!</f>
        <v>#REF!</v>
      </c>
      <c r="AD49" s="82" t="e">
        <f>Different_matrices!#REF!</f>
        <v>#REF!</v>
      </c>
      <c r="AE49" s="82" t="e">
        <f>Different_matrices!#REF!</f>
        <v>#REF!</v>
      </c>
      <c r="AF49" s="82" t="e">
        <f>Different_matrices!#REF!</f>
        <v>#REF!</v>
      </c>
      <c r="AG49" s="82" t="e">
        <f>Different_matrices!#REF!</f>
        <v>#REF!</v>
      </c>
      <c r="AH49" s="108"/>
      <c r="AI49" s="89"/>
      <c r="AK49" s="82" t="s">
        <v>156</v>
      </c>
      <c r="AL49" s="82">
        <f>Different_matrices!AQ12</f>
        <v>0</v>
      </c>
      <c r="AM49" s="82">
        <f>Different_matrices!AR12</f>
        <v>0</v>
      </c>
      <c r="AN49" s="82">
        <f>Different_matrices!AS12</f>
        <v>0</v>
      </c>
      <c r="AO49" s="82">
        <f>Different_matrices!AT12</f>
        <v>0</v>
      </c>
      <c r="AP49" s="82">
        <f>Different_matrices!AU12</f>
        <v>0</v>
      </c>
      <c r="AQ49" s="82">
        <f>Different_matrices!AV12</f>
        <v>0</v>
      </c>
      <c r="AR49" s="82">
        <f>Different_matrices!AW12</f>
        <v>0</v>
      </c>
      <c r="AS49" s="82">
        <f>Different_matrices!AX12</f>
        <v>0</v>
      </c>
      <c r="AT49" s="82">
        <f>Different_matrices!AY12</f>
        <v>0</v>
      </c>
      <c r="AU49" s="82">
        <f>Different_matrices!AZ12</f>
        <v>0</v>
      </c>
      <c r="AV49" s="82">
        <f>Different_matrices!BA12</f>
        <v>0</v>
      </c>
      <c r="AW49" s="82">
        <f>Different_matrices!BB12</f>
        <v>0</v>
      </c>
      <c r="AX49" s="82">
        <f>Different_matrices!BC12</f>
        <v>0</v>
      </c>
      <c r="AY49" s="82">
        <f>Different_matrices!BD12</f>
        <v>0</v>
      </c>
      <c r="AZ49" s="89"/>
      <c r="BA49" s="89"/>
    </row>
    <row r="50" spans="1:53" s="82" customFormat="1">
      <c r="P50" s="89"/>
      <c r="Q50" s="89"/>
      <c r="AH50" s="89"/>
      <c r="AI50" s="89"/>
      <c r="AZ50" s="89"/>
      <c r="BA50" s="89"/>
    </row>
    <row r="51" spans="1:53" s="82" customFormat="1">
      <c r="A51" s="82" t="s">
        <v>157</v>
      </c>
      <c r="B51" s="82">
        <f>Different_matrices!C15</f>
        <v>-2.1058231357043201E-2</v>
      </c>
      <c r="C51" s="82">
        <f>Different_matrices!D15</f>
        <v>-5.9027963963306498E-3</v>
      </c>
      <c r="D51" s="82">
        <f>Different_matrices!E15</f>
        <v>4.85450562586014E-2</v>
      </c>
      <c r="E51" s="82">
        <f>Different_matrices!F15</f>
        <v>-3.0514282099094601E-2</v>
      </c>
      <c r="F51" s="75">
        <f>Different_matrices!G15</f>
        <v>-5.88891017762843E-3</v>
      </c>
      <c r="G51" s="97">
        <f>Different_matrices!T15</f>
        <v>0</v>
      </c>
      <c r="H51" s="82" t="str">
        <f>Different_matrices!U15</f>
        <v>corr_objectviewing_day2-day1_estimated_dist</v>
      </c>
      <c r="I51" s="82" t="e">
        <f>Different_matrices!#REF!</f>
        <v>#REF!</v>
      </c>
      <c r="J51" s="82" t="e">
        <f>Different_matrices!#REF!</f>
        <v>#REF!</v>
      </c>
      <c r="K51" s="82" t="e">
        <f>Different_matrices!#REF!</f>
        <v>#REF!</v>
      </c>
      <c r="L51" s="82" t="e">
        <f>Different_matrices!#REF!</f>
        <v>#REF!</v>
      </c>
      <c r="M51" s="82" t="e">
        <f>Different_matrices!#REF!</f>
        <v>#REF!</v>
      </c>
      <c r="N51" s="97">
        <f>Different_matrices!AC14</f>
        <v>-1.18813183962311E-2</v>
      </c>
      <c r="O51" s="75">
        <f>Different_matrices!AD14</f>
        <v>4.7701520165455299E-2</v>
      </c>
      <c r="P51" s="89"/>
      <c r="Q51" s="89"/>
      <c r="S51" s="82" t="s">
        <v>157</v>
      </c>
      <c r="T51" s="82">
        <f>Different_matrices!AH14</f>
        <v>3.6695048926207799E-2</v>
      </c>
      <c r="U51" s="82">
        <f>Different_matrices!AI14</f>
        <v>-1.43219503918451E-2</v>
      </c>
      <c r="V51" s="82">
        <f>Different_matrices!AJ14</f>
        <v>4.9502300444793802E-3</v>
      </c>
      <c r="W51" s="82" t="e">
        <f>Different_matrices!#REF!</f>
        <v>#REF!</v>
      </c>
      <c r="X51" s="82" t="e">
        <f>Different_matrices!#REF!</f>
        <v>#REF!</v>
      </c>
      <c r="Y51" s="82" t="e">
        <f>Different_matrices!#REF!</f>
        <v>#REF!</v>
      </c>
      <c r="Z51" s="82" t="e">
        <f>Different_matrices!#REF!</f>
        <v>#REF!</v>
      </c>
      <c r="AA51" s="82" t="e">
        <f>Different_matrices!#REF!</f>
        <v>#REF!</v>
      </c>
      <c r="AB51" s="75" t="e">
        <f>Different_matrices!#REF!</f>
        <v>#REF!</v>
      </c>
      <c r="AC51" s="82" t="e">
        <f>Different_matrices!#REF!</f>
        <v>#REF!</v>
      </c>
      <c r="AD51" s="82" t="e">
        <f>Different_matrices!#REF!</f>
        <v>#REF!</v>
      </c>
      <c r="AE51" s="82" t="e">
        <f>Different_matrices!#REF!</f>
        <v>#REF!</v>
      </c>
      <c r="AF51" s="82" t="e">
        <f>Different_matrices!#REF!</f>
        <v>#REF!</v>
      </c>
      <c r="AG51" s="82" t="e">
        <f>Different_matrices!#REF!</f>
        <v>#REF!</v>
      </c>
      <c r="AH51" s="89"/>
      <c r="AI51" s="89"/>
      <c r="AK51" s="82" t="s">
        <v>157</v>
      </c>
      <c r="AL51" s="82">
        <f>Different_matrices!AQ14</f>
        <v>0</v>
      </c>
      <c r="AM51" s="82">
        <f>Different_matrices!AR14</f>
        <v>0</v>
      </c>
      <c r="AN51" s="82">
        <f>Different_matrices!AS14</f>
        <v>0</v>
      </c>
      <c r="AO51" s="82">
        <f>Different_matrices!AT14</f>
        <v>0</v>
      </c>
      <c r="AP51" s="82">
        <f>Different_matrices!AU14</f>
        <v>0</v>
      </c>
      <c r="AQ51" s="82">
        <f>Different_matrices!AV14</f>
        <v>0</v>
      </c>
      <c r="AR51" s="82">
        <f>Different_matrices!AW14</f>
        <v>0</v>
      </c>
      <c r="AS51" s="82">
        <f>Different_matrices!AX14</f>
        <v>0</v>
      </c>
      <c r="AT51" s="82">
        <f>Different_matrices!AY14</f>
        <v>0</v>
      </c>
      <c r="AU51" s="82">
        <f>Different_matrices!AZ14</f>
        <v>0</v>
      </c>
      <c r="AV51" s="82">
        <f>Different_matrices!BA14</f>
        <v>0</v>
      </c>
      <c r="AW51" s="82">
        <f>Different_matrices!BB14</f>
        <v>0</v>
      </c>
      <c r="AX51" s="82">
        <f>Different_matrices!BC14</f>
        <v>0</v>
      </c>
      <c r="AY51" s="82">
        <f>Different_matrices!BD14</f>
        <v>0</v>
      </c>
      <c r="AZ51" s="89"/>
      <c r="BA51" s="89"/>
    </row>
    <row r="52" spans="1:53" s="82" customFormat="1">
      <c r="A52" s="82" t="s">
        <v>158</v>
      </c>
      <c r="B52" s="82" t="str">
        <f>Different_matrices!C16</f>
        <v>NaN</v>
      </c>
      <c r="C52" s="82" t="str">
        <f>Different_matrices!D16</f>
        <v>NaN</v>
      </c>
      <c r="D52" s="97" t="str">
        <f>Different_matrices!E16</f>
        <v>NaN</v>
      </c>
      <c r="E52" s="82" t="str">
        <f>Different_matrices!F16</f>
        <v>NaN</v>
      </c>
      <c r="F52" s="82" t="str">
        <f>Different_matrices!G16</f>
        <v>NaN</v>
      </c>
      <c r="G52" s="82">
        <f>Different_matrices!T16</f>
        <v>0</v>
      </c>
      <c r="H52" s="82">
        <f>Different_matrices!U16</f>
        <v>0</v>
      </c>
      <c r="I52" s="82" t="e">
        <f>Different_matrices!#REF!</f>
        <v>#REF!</v>
      </c>
      <c r="J52" s="82" t="e">
        <f>Different_matrices!#REF!</f>
        <v>#REF!</v>
      </c>
      <c r="K52" s="82" t="e">
        <f>Different_matrices!#REF!</f>
        <v>#REF!</v>
      </c>
      <c r="L52" s="97" t="e">
        <f>Different_matrices!#REF!</f>
        <v>#REF!</v>
      </c>
      <c r="M52" s="82" t="e">
        <f>Different_matrices!#REF!</f>
        <v>#REF!</v>
      </c>
      <c r="N52" s="82">
        <f>Different_matrices!AC15</f>
        <v>-2.8510116004379901E-2</v>
      </c>
      <c r="O52" s="82">
        <f>Different_matrices!AD15</f>
        <v>-1.4816467014455101E-3</v>
      </c>
      <c r="P52" s="89"/>
      <c r="Q52" s="89"/>
      <c r="S52" s="82" t="s">
        <v>158</v>
      </c>
      <c r="T52" s="82">
        <f>Different_matrices!AH15</f>
        <v>-3.9257045493002298E-3</v>
      </c>
      <c r="U52" s="97">
        <f>Different_matrices!AI15</f>
        <v>-1.7679006951700299E-2</v>
      </c>
      <c r="V52" s="82">
        <f>Different_matrices!AJ15</f>
        <v>1.6048836147132799E-2</v>
      </c>
      <c r="W52" s="82" t="e">
        <f>Different_matrices!#REF!</f>
        <v>#REF!</v>
      </c>
      <c r="X52" s="82" t="e">
        <f>Different_matrices!#REF!</f>
        <v>#REF!</v>
      </c>
      <c r="Y52" s="82" t="e">
        <f>Different_matrices!#REF!</f>
        <v>#REF!</v>
      </c>
      <c r="Z52" s="82" t="e">
        <f>Different_matrices!#REF!</f>
        <v>#REF!</v>
      </c>
      <c r="AA52" s="82" t="e">
        <f>Different_matrices!#REF!</f>
        <v>#REF!</v>
      </c>
      <c r="AB52" s="82" t="e">
        <f>Different_matrices!#REF!</f>
        <v>#REF!</v>
      </c>
      <c r="AC52" s="82" t="e">
        <f>Different_matrices!#REF!</f>
        <v>#REF!</v>
      </c>
      <c r="AD52" s="82" t="e">
        <f>Different_matrices!#REF!</f>
        <v>#REF!</v>
      </c>
      <c r="AE52" s="82" t="e">
        <f>Different_matrices!#REF!</f>
        <v>#REF!</v>
      </c>
      <c r="AF52" s="82" t="e">
        <f>Different_matrices!#REF!</f>
        <v>#REF!</v>
      </c>
      <c r="AG52" s="82" t="e">
        <f>Different_matrices!#REF!</f>
        <v>#REF!</v>
      </c>
      <c r="AH52" s="89"/>
      <c r="AI52" s="89"/>
      <c r="AK52" s="82" t="s">
        <v>158</v>
      </c>
      <c r="AL52" s="82">
        <f>Different_matrices!AQ15</f>
        <v>0</v>
      </c>
      <c r="AM52" s="75">
        <f>Different_matrices!AR15</f>
        <v>0</v>
      </c>
      <c r="AN52" s="82">
        <f>Different_matrices!AS15</f>
        <v>0</v>
      </c>
      <c r="AO52" s="82">
        <f>Different_matrices!AT15</f>
        <v>0</v>
      </c>
      <c r="AP52" s="82">
        <f>Different_matrices!AU15</f>
        <v>0</v>
      </c>
      <c r="AQ52" s="82">
        <f>Different_matrices!AV15</f>
        <v>0</v>
      </c>
      <c r="AR52" s="82">
        <f>Different_matrices!AW15</f>
        <v>0</v>
      </c>
      <c r="AS52" s="82">
        <f>Different_matrices!AX15</f>
        <v>0</v>
      </c>
      <c r="AT52" s="82">
        <f>Different_matrices!AY15</f>
        <v>0</v>
      </c>
      <c r="AU52" s="82">
        <f>Different_matrices!AZ15</f>
        <v>0</v>
      </c>
      <c r="AV52" s="82">
        <f>Different_matrices!BA15</f>
        <v>0</v>
      </c>
      <c r="AW52" s="82">
        <f>Different_matrices!BB15</f>
        <v>0</v>
      </c>
      <c r="AX52" s="82">
        <f>Different_matrices!BC15</f>
        <v>0</v>
      </c>
      <c r="AY52" s="82">
        <f>Different_matrices!BD15</f>
        <v>0</v>
      </c>
      <c r="AZ52" s="89"/>
      <c r="BA52" s="89"/>
    </row>
    <row r="53" spans="1:53" s="82" customFormat="1">
      <c r="P53" s="89"/>
      <c r="Q53" s="89"/>
      <c r="AH53" s="89"/>
      <c r="AI53" s="89"/>
      <c r="AZ53" s="89"/>
      <c r="BA53" s="89"/>
    </row>
    <row r="54" spans="1:53" s="82" customFormat="1">
      <c r="A54" s="82" t="s">
        <v>150</v>
      </c>
      <c r="B54" s="82">
        <f>Different_matrices!C30</f>
        <v>1.58463048991664E-2</v>
      </c>
      <c r="C54" s="82">
        <f>Different_matrices!D30</f>
        <v>2.0422383046615401E-2</v>
      </c>
      <c r="D54" s="82">
        <f>Different_matrices!E30</f>
        <v>2.5259951373918701E-2</v>
      </c>
      <c r="E54" s="82">
        <f>Different_matrices!F30</f>
        <v>8.0015995035394704E-3</v>
      </c>
      <c r="F54" s="82">
        <f>Different_matrices!G30</f>
        <v>3.2633974445807998E-2</v>
      </c>
      <c r="G54" s="82">
        <f>Different_matrices!T30</f>
        <v>0</v>
      </c>
      <c r="H54" s="82" t="str">
        <f>Different_matrices!U30</f>
        <v>corr_objectviewing_day2-day1_quadrants</v>
      </c>
      <c r="I54" s="82" t="e">
        <f>Different_matrices!#REF!</f>
        <v>#REF!</v>
      </c>
      <c r="J54" s="82" t="e">
        <f>Different_matrices!#REF!</f>
        <v>#REF!</v>
      </c>
      <c r="K54" s="82" t="e">
        <f>Different_matrices!#REF!</f>
        <v>#REF!</v>
      </c>
      <c r="L54" s="82" t="e">
        <f>Different_matrices!#REF!</f>
        <v>#REF!</v>
      </c>
      <c r="M54" s="82" t="e">
        <f>Different_matrices!#REF!</f>
        <v>#REF!</v>
      </c>
      <c r="N54" s="82">
        <f>Different_matrices!AC29</f>
        <v>-1.432579541685E-2</v>
      </c>
      <c r="O54" s="82">
        <f>Different_matrices!AD29</f>
        <v>4.0948066002160402E-2</v>
      </c>
      <c r="P54" s="89"/>
      <c r="Q54" s="89"/>
      <c r="S54" s="82" t="s">
        <v>150</v>
      </c>
      <c r="T54" s="82">
        <f>Different_matrices!AH29</f>
        <v>3.0238880928975101E-2</v>
      </c>
      <c r="U54" s="82">
        <f>Different_matrices!AI29</f>
        <v>1.84848973120645E-3</v>
      </c>
      <c r="V54" s="82">
        <f>Different_matrices!AJ29</f>
        <v>1.6174285148056501E-2</v>
      </c>
      <c r="W54" s="82" t="e">
        <f>Different_matrices!#REF!</f>
        <v>#REF!</v>
      </c>
      <c r="X54" s="82" t="e">
        <f>Different_matrices!#REF!</f>
        <v>#REF!</v>
      </c>
      <c r="Y54" s="82" t="e">
        <f>Different_matrices!#REF!</f>
        <v>#REF!</v>
      </c>
      <c r="Z54" s="82" t="e">
        <f>Different_matrices!#REF!</f>
        <v>#REF!</v>
      </c>
      <c r="AA54" s="82" t="e">
        <f>Different_matrices!#REF!</f>
        <v>#REF!</v>
      </c>
      <c r="AB54" s="82" t="e">
        <f>Different_matrices!#REF!</f>
        <v>#REF!</v>
      </c>
      <c r="AC54" s="82" t="e">
        <f>Different_matrices!#REF!</f>
        <v>#REF!</v>
      </c>
      <c r="AD54" s="82" t="e">
        <f>Different_matrices!#REF!</f>
        <v>#REF!</v>
      </c>
      <c r="AE54" s="82" t="e">
        <f>Different_matrices!#REF!</f>
        <v>#REF!</v>
      </c>
      <c r="AF54" s="82" t="e">
        <f>Different_matrices!#REF!</f>
        <v>#REF!</v>
      </c>
      <c r="AG54" s="82" t="e">
        <f>Different_matrices!#REF!</f>
        <v>#REF!</v>
      </c>
      <c r="AH54" s="89"/>
      <c r="AI54" s="89"/>
      <c r="AK54" s="82" t="s">
        <v>150</v>
      </c>
      <c r="AL54" s="82">
        <f>Different_matrices!AQ29</f>
        <v>0</v>
      </c>
      <c r="AM54" s="82">
        <f>Different_matrices!AR29</f>
        <v>0</v>
      </c>
      <c r="AN54" s="82">
        <f>Different_matrices!AS29</f>
        <v>0</v>
      </c>
      <c r="AO54" s="82">
        <f>Different_matrices!AT29</f>
        <v>0</v>
      </c>
      <c r="AP54" s="82">
        <f>Different_matrices!AU29</f>
        <v>0</v>
      </c>
      <c r="AQ54" s="82">
        <f>Different_matrices!AV29</f>
        <v>0</v>
      </c>
      <c r="AR54" s="82">
        <f>Different_matrices!AW29</f>
        <v>0</v>
      </c>
      <c r="AS54" s="82">
        <f>Different_matrices!AX29</f>
        <v>0</v>
      </c>
      <c r="AT54" s="82">
        <f>Different_matrices!AY29</f>
        <v>0</v>
      </c>
      <c r="AU54" s="82">
        <f>Different_matrices!AZ29</f>
        <v>0</v>
      </c>
      <c r="AV54" s="82">
        <f>Different_matrices!BA29</f>
        <v>0</v>
      </c>
      <c r="AW54" s="82">
        <f>Different_matrices!BB29</f>
        <v>0</v>
      </c>
      <c r="AX54" s="82">
        <f>Different_matrices!BC29</f>
        <v>0</v>
      </c>
      <c r="AY54" s="82">
        <f>Different_matrices!BD29</f>
        <v>0</v>
      </c>
      <c r="AZ54" s="89"/>
      <c r="BA54" s="89"/>
    </row>
    <row r="55" spans="1:53" s="82" customFormat="1">
      <c r="A55" s="82" t="s">
        <v>151</v>
      </c>
      <c r="B55" s="82">
        <f>Different_matrices!C31</f>
        <v>3.1931000309573902E-2</v>
      </c>
      <c r="C55" s="82">
        <f>Different_matrices!D31</f>
        <v>6.9187328313587398E-4</v>
      </c>
      <c r="D55" s="82">
        <f>Different_matrices!E31</f>
        <v>1.9183759214221999E-2</v>
      </c>
      <c r="E55" s="82">
        <f>Different_matrices!F31</f>
        <v>-2.2957613485872198E-2</v>
      </c>
      <c r="F55" s="82">
        <f>Different_matrices!G31</f>
        <v>5.19533938063848E-2</v>
      </c>
      <c r="G55" s="75">
        <f>Different_matrices!T31</f>
        <v>0</v>
      </c>
      <c r="H55" s="82" t="str">
        <f>Different_matrices!U31</f>
        <v>corr_objectviewing_day2-day1_orth_segments</v>
      </c>
      <c r="I55" s="82" t="e">
        <f>Different_matrices!#REF!</f>
        <v>#REF!</v>
      </c>
      <c r="J55" s="82" t="e">
        <f>Different_matrices!#REF!</f>
        <v>#REF!</v>
      </c>
      <c r="K55" s="82" t="e">
        <f>Different_matrices!#REF!</f>
        <v>#REF!</v>
      </c>
      <c r="L55" s="82" t="e">
        <f>Different_matrices!#REF!</f>
        <v>#REF!</v>
      </c>
      <c r="M55" s="97" t="e">
        <f>Different_matrices!#REF!</f>
        <v>#REF!</v>
      </c>
      <c r="N55" s="82">
        <f>Different_matrices!AC30</f>
        <v>-5.2624898695663696E-4</v>
      </c>
      <c r="O55" s="75">
        <f>Different_matrices!AD30</f>
        <v>3.5634574259635302E-2</v>
      </c>
      <c r="P55" s="89"/>
      <c r="Q55" s="89"/>
      <c r="S55" s="82" t="s">
        <v>151</v>
      </c>
      <c r="T55" s="82">
        <f>Different_matrices!AH30</f>
        <v>2.69639957126354E-2</v>
      </c>
      <c r="U55" s="82">
        <f>Different_matrices!AI30</f>
        <v>-1.6539253875780099E-3</v>
      </c>
      <c r="V55" s="82">
        <f>Different_matrices!AJ30</f>
        <v>2.4658523960253999E-2</v>
      </c>
      <c r="W55" s="82" t="e">
        <f>Different_matrices!#REF!</f>
        <v>#REF!</v>
      </c>
      <c r="X55" s="82" t="e">
        <f>Different_matrices!#REF!</f>
        <v>#REF!</v>
      </c>
      <c r="Y55" s="82" t="e">
        <f>Different_matrices!#REF!</f>
        <v>#REF!</v>
      </c>
      <c r="Z55" s="82" t="e">
        <f>Different_matrices!#REF!</f>
        <v>#REF!</v>
      </c>
      <c r="AA55" s="82" t="e">
        <f>Different_matrices!#REF!</f>
        <v>#REF!</v>
      </c>
      <c r="AB55" s="97" t="e">
        <f>Different_matrices!#REF!</f>
        <v>#REF!</v>
      </c>
      <c r="AC55" s="82" t="e">
        <f>Different_matrices!#REF!</f>
        <v>#REF!</v>
      </c>
      <c r="AD55" s="82" t="e">
        <f>Different_matrices!#REF!</f>
        <v>#REF!</v>
      </c>
      <c r="AE55" s="82" t="e">
        <f>Different_matrices!#REF!</f>
        <v>#REF!</v>
      </c>
      <c r="AF55" s="82" t="e">
        <f>Different_matrices!#REF!</f>
        <v>#REF!</v>
      </c>
      <c r="AG55" s="82" t="e">
        <f>Different_matrices!#REF!</f>
        <v>#REF!</v>
      </c>
      <c r="AH55" s="89"/>
      <c r="AI55" s="89"/>
      <c r="AK55" s="82" t="s">
        <v>151</v>
      </c>
      <c r="AL55" s="82">
        <f>Different_matrices!AQ30</f>
        <v>0</v>
      </c>
      <c r="AM55" s="82">
        <f>Different_matrices!AR30</f>
        <v>0</v>
      </c>
      <c r="AN55" s="82">
        <f>Different_matrices!AS30</f>
        <v>0</v>
      </c>
      <c r="AO55" s="82">
        <f>Different_matrices!AT30</f>
        <v>0</v>
      </c>
      <c r="AP55" s="82">
        <f>Different_matrices!AU30</f>
        <v>0</v>
      </c>
      <c r="AQ55" s="82">
        <f>Different_matrices!AV30</f>
        <v>0</v>
      </c>
      <c r="AR55" s="82">
        <f>Different_matrices!AW30</f>
        <v>0</v>
      </c>
      <c r="AS55" s="82">
        <f>Different_matrices!AX30</f>
        <v>0</v>
      </c>
      <c r="AT55" s="82">
        <f>Different_matrices!AY30</f>
        <v>0</v>
      </c>
      <c r="AU55" s="82">
        <f>Different_matrices!AZ30</f>
        <v>0</v>
      </c>
      <c r="AV55" s="82">
        <f>Different_matrices!BA30</f>
        <v>0</v>
      </c>
      <c r="AW55" s="82">
        <f>Different_matrices!BB30</f>
        <v>0</v>
      </c>
      <c r="AX55" s="82">
        <f>Different_matrices!BC30</f>
        <v>0</v>
      </c>
      <c r="AY55" s="82">
        <f>Different_matrices!BD30</f>
        <v>0</v>
      </c>
      <c r="AZ55" s="89"/>
      <c r="BA55" s="89"/>
    </row>
    <row r="56" spans="1:53" s="82" customFormat="1">
      <c r="A56" s="82" t="s">
        <v>163</v>
      </c>
      <c r="B56" s="82" t="str">
        <f>Different_matrices!C32</f>
        <v>NaN</v>
      </c>
      <c r="C56" s="82" t="str">
        <f>Different_matrices!D32</f>
        <v>NaN</v>
      </c>
      <c r="D56" s="82" t="str">
        <f>Different_matrices!E32</f>
        <v>NaN</v>
      </c>
      <c r="E56" s="82" t="str">
        <f>Different_matrices!F32</f>
        <v>NaN</v>
      </c>
      <c r="F56" s="75" t="str">
        <f>Different_matrices!G32</f>
        <v>NaN</v>
      </c>
      <c r="G56" s="97">
        <f>Different_matrices!T32</f>
        <v>0</v>
      </c>
      <c r="H56" s="82">
        <f>Different_matrices!U32</f>
        <v>0</v>
      </c>
      <c r="I56" s="82" t="e">
        <f>Different_matrices!#REF!</f>
        <v>#REF!</v>
      </c>
      <c r="J56" s="82" t="e">
        <f>Different_matrices!#REF!</f>
        <v>#REF!</v>
      </c>
      <c r="K56" s="82" t="e">
        <f>Different_matrices!#REF!</f>
        <v>#REF!</v>
      </c>
      <c r="L56" s="82" t="e">
        <f>Different_matrices!#REF!</f>
        <v>#REF!</v>
      </c>
      <c r="M56" s="82" t="e">
        <f>Different_matrices!#REF!</f>
        <v>#REF!</v>
      </c>
      <c r="N56" s="82">
        <f>Different_matrices!AC31</f>
        <v>-1.28590589996971E-3</v>
      </c>
      <c r="O56" s="75">
        <f>Different_matrices!AD31</f>
        <v>2.3970089666622799E-2</v>
      </c>
      <c r="P56" s="89"/>
      <c r="Q56" s="89"/>
      <c r="S56" s="82" t="s">
        <v>163</v>
      </c>
      <c r="T56" s="82">
        <f>Different_matrices!AH31</f>
        <v>1.9670341813599099E-2</v>
      </c>
      <c r="U56" s="82">
        <f>Different_matrices!AI31</f>
        <v>-2.0735232637011498E-2</v>
      </c>
      <c r="V56" s="97">
        <f>Different_matrices!AJ31</f>
        <v>-8.0369118748106708E-3</v>
      </c>
      <c r="W56" s="82" t="e">
        <f>Different_matrices!#REF!</f>
        <v>#REF!</v>
      </c>
      <c r="X56" s="97" t="e">
        <f>Different_matrices!#REF!</f>
        <v>#REF!</v>
      </c>
      <c r="Y56" s="82" t="e">
        <f>Different_matrices!#REF!</f>
        <v>#REF!</v>
      </c>
      <c r="Z56" s="75" t="e">
        <f>Different_matrices!#REF!</f>
        <v>#REF!</v>
      </c>
      <c r="AA56" s="82" t="e">
        <f>Different_matrices!#REF!</f>
        <v>#REF!</v>
      </c>
      <c r="AB56" s="75" t="e">
        <f>Different_matrices!#REF!</f>
        <v>#REF!</v>
      </c>
      <c r="AC56" s="97" t="e">
        <f>Different_matrices!#REF!</f>
        <v>#REF!</v>
      </c>
      <c r="AD56" s="82" t="e">
        <f>Different_matrices!#REF!</f>
        <v>#REF!</v>
      </c>
      <c r="AE56" s="82" t="e">
        <f>Different_matrices!#REF!</f>
        <v>#REF!</v>
      </c>
      <c r="AF56" s="82" t="e">
        <f>Different_matrices!#REF!</f>
        <v>#REF!</v>
      </c>
      <c r="AG56" s="82" t="e">
        <f>Different_matrices!#REF!</f>
        <v>#REF!</v>
      </c>
      <c r="AH56" s="108"/>
      <c r="AI56" s="89"/>
      <c r="AK56" s="82" t="s">
        <v>163</v>
      </c>
      <c r="AL56" s="82">
        <f>Different_matrices!AQ31</f>
        <v>0</v>
      </c>
      <c r="AM56" s="82">
        <f>Different_matrices!AR31</f>
        <v>0</v>
      </c>
      <c r="AN56" s="82">
        <f>Different_matrices!AS31</f>
        <v>0</v>
      </c>
      <c r="AO56" s="82">
        <f>Different_matrices!AT31</f>
        <v>0</v>
      </c>
      <c r="AP56" s="82">
        <f>Different_matrices!AU31</f>
        <v>0</v>
      </c>
      <c r="AQ56" s="82">
        <f>Different_matrices!AV31</f>
        <v>0</v>
      </c>
      <c r="AR56" s="82">
        <f>Different_matrices!AW31</f>
        <v>0</v>
      </c>
      <c r="AS56" s="82">
        <f>Different_matrices!AX31</f>
        <v>0</v>
      </c>
      <c r="AT56" s="82">
        <f>Different_matrices!AY31</f>
        <v>0</v>
      </c>
      <c r="AU56" s="82">
        <f>Different_matrices!AZ31</f>
        <v>0</v>
      </c>
      <c r="AV56" s="82">
        <f>Different_matrices!BA31</f>
        <v>0</v>
      </c>
      <c r="AW56" s="82">
        <f>Different_matrices!BB31</f>
        <v>0</v>
      </c>
      <c r="AX56" s="82">
        <f>Different_matrices!BC31</f>
        <v>0</v>
      </c>
      <c r="AY56" s="82">
        <f>Different_matrices!BD31</f>
        <v>0</v>
      </c>
      <c r="AZ56" s="108"/>
      <c r="BA56" s="89"/>
    </row>
    <row r="57" spans="1:53" s="82" customFormat="1">
      <c r="P57" s="89"/>
      <c r="Q57" s="89"/>
      <c r="AH57" s="89"/>
      <c r="AI57" s="89"/>
      <c r="AZ57" s="89"/>
      <c r="BA57" s="89"/>
    </row>
    <row r="58" spans="1:53" s="82" customFormat="1">
      <c r="A58" s="82" t="s">
        <v>187</v>
      </c>
      <c r="B58" s="82">
        <f>Different_matrices!C19</f>
        <v>-8.4623197896179902E-3</v>
      </c>
      <c r="C58" s="82">
        <f>Different_matrices!D19</f>
        <v>-1.06402253305708E-2</v>
      </c>
      <c r="D58" s="82">
        <f>Different_matrices!E19</f>
        <v>-1.8889142287879301E-2</v>
      </c>
      <c r="E58" s="82">
        <f>Different_matrices!F19</f>
        <v>1.8149212841273601E-2</v>
      </c>
      <c r="F58" s="82">
        <f>Different_matrices!G19</f>
        <v>-6.2929902503374102E-2</v>
      </c>
      <c r="G58" s="82">
        <f>Different_matrices!T19</f>
        <v>0</v>
      </c>
      <c r="H58" s="75" t="str">
        <f>Different_matrices!U19</f>
        <v>corr_objectviewing_day2-day1_schema_btwn_only</v>
      </c>
      <c r="I58" s="75" t="e">
        <f>Different_matrices!#REF!</f>
        <v>#REF!</v>
      </c>
      <c r="J58" s="82" t="e">
        <f>Different_matrices!#REF!</f>
        <v>#REF!</v>
      </c>
      <c r="K58" s="97" t="e">
        <f>Different_matrices!#REF!</f>
        <v>#REF!</v>
      </c>
      <c r="L58" s="97" t="e">
        <f>Different_matrices!#REF!</f>
        <v>#REF!</v>
      </c>
      <c r="M58" s="82" t="e">
        <f>Different_matrices!#REF!</f>
        <v>#REF!</v>
      </c>
      <c r="N58" s="82">
        <f>Different_matrices!AC18</f>
        <v>1.4771377945294701E-3</v>
      </c>
      <c r="O58" s="82">
        <f>Different_matrices!AD18</f>
        <v>-1.47684804604094E-2</v>
      </c>
      <c r="P58" s="89"/>
      <c r="Q58" s="89"/>
      <c r="S58" s="82" t="s">
        <v>187</v>
      </c>
      <c r="T58" s="82">
        <f>Different_matrices!AH18</f>
        <v>-6.2921781769325197E-3</v>
      </c>
      <c r="U58" s="82">
        <f>Different_matrices!AI18</f>
        <v>3.7112145404965199E-2</v>
      </c>
      <c r="V58" s="82">
        <f>Different_matrices!AJ18</f>
        <v>3.1666612311519397E-2</v>
      </c>
      <c r="W58" s="82" t="e">
        <f>Different_matrices!#REF!</f>
        <v>#REF!</v>
      </c>
      <c r="X58" s="82" t="e">
        <f>Different_matrices!#REF!</f>
        <v>#REF!</v>
      </c>
      <c r="Y58" s="82" t="e">
        <f>Different_matrices!#REF!</f>
        <v>#REF!</v>
      </c>
      <c r="Z58" s="82" t="e">
        <f>Different_matrices!#REF!</f>
        <v>#REF!</v>
      </c>
      <c r="AA58" s="82" t="e">
        <f>Different_matrices!#REF!</f>
        <v>#REF!</v>
      </c>
      <c r="AB58" s="82" t="e">
        <f>Different_matrices!#REF!</f>
        <v>#REF!</v>
      </c>
      <c r="AC58" s="82" t="e">
        <f>Different_matrices!#REF!</f>
        <v>#REF!</v>
      </c>
      <c r="AD58" s="75" t="e">
        <f>Different_matrices!#REF!</f>
        <v>#REF!</v>
      </c>
      <c r="AE58" s="82" t="e">
        <f>Different_matrices!#REF!</f>
        <v>#REF!</v>
      </c>
      <c r="AF58" s="82" t="e">
        <f>Different_matrices!#REF!</f>
        <v>#REF!</v>
      </c>
      <c r="AG58" s="97" t="e">
        <f>Different_matrices!#REF!</f>
        <v>#REF!</v>
      </c>
      <c r="AH58" s="89"/>
      <c r="AI58" s="89"/>
      <c r="AK58" s="82" t="s">
        <v>187</v>
      </c>
      <c r="AL58" s="82">
        <f>Different_matrices!AQ18</f>
        <v>0</v>
      </c>
      <c r="AM58" s="82">
        <f>Different_matrices!AR18</f>
        <v>0</v>
      </c>
      <c r="AN58" s="82">
        <f>Different_matrices!AS18</f>
        <v>0</v>
      </c>
      <c r="AO58" s="82">
        <f>Different_matrices!AT18</f>
        <v>0</v>
      </c>
      <c r="AP58" s="82">
        <f>Different_matrices!AU18</f>
        <v>0</v>
      </c>
      <c r="AQ58" s="75">
        <f>Different_matrices!AV18</f>
        <v>0</v>
      </c>
      <c r="AR58" s="82">
        <f>Different_matrices!AW18</f>
        <v>0</v>
      </c>
      <c r="AS58" s="82">
        <f>Different_matrices!AX18</f>
        <v>0</v>
      </c>
      <c r="AT58" s="82">
        <f>Different_matrices!AY18</f>
        <v>0</v>
      </c>
      <c r="AU58" s="82">
        <f>Different_matrices!AZ18</f>
        <v>0</v>
      </c>
      <c r="AV58" s="82">
        <f>Different_matrices!BA18</f>
        <v>0</v>
      </c>
      <c r="AW58" s="82">
        <f>Different_matrices!BB18</f>
        <v>0</v>
      </c>
      <c r="AX58" s="82">
        <f>Different_matrices!BC18</f>
        <v>0</v>
      </c>
      <c r="AY58" s="75">
        <f>Different_matrices!BD18</f>
        <v>0</v>
      </c>
      <c r="AZ58" s="89"/>
      <c r="BA58" s="89"/>
    </row>
    <row r="59" spans="1:53" s="82" customFormat="1">
      <c r="A59" s="82" t="s">
        <v>188</v>
      </c>
      <c r="B59" s="75">
        <f>Different_matrices!C22</f>
        <v>2.2768359631046901E-2</v>
      </c>
      <c r="C59" s="75">
        <f>Different_matrices!D22</f>
        <v>4.8346397809247203E-2</v>
      </c>
      <c r="D59" s="97">
        <f>Different_matrices!E22</f>
        <v>9.1862539733175296E-4</v>
      </c>
      <c r="E59" s="82">
        <f>Different_matrices!F22</f>
        <v>-2.9166854535238301E-2</v>
      </c>
      <c r="F59" s="75">
        <f>Different_matrices!G22</f>
        <v>4.7276328745544098E-2</v>
      </c>
      <c r="G59" s="75">
        <f>Different_matrices!T22</f>
        <v>0</v>
      </c>
      <c r="H59" s="82" t="str">
        <f>Different_matrices!U22</f>
        <v>corr_objectviewing_day2-day1_flipping_btwn_only</v>
      </c>
      <c r="I59" s="82" t="e">
        <f>Different_matrices!#REF!</f>
        <v>#REF!</v>
      </c>
      <c r="J59" s="97" t="e">
        <f>Different_matrices!#REF!</f>
        <v>#REF!</v>
      </c>
      <c r="K59" s="82" t="e">
        <f>Different_matrices!#REF!</f>
        <v>#REF!</v>
      </c>
      <c r="L59" s="82" t="e">
        <f>Different_matrices!#REF!</f>
        <v>#REF!</v>
      </c>
      <c r="M59" s="82" t="e">
        <f>Different_matrices!#REF!</f>
        <v>#REF!</v>
      </c>
      <c r="N59" s="75">
        <f>Different_matrices!AC21</f>
        <v>-7.3859930621249399E-4</v>
      </c>
      <c r="O59" s="75">
        <f>Different_matrices!AD21</f>
        <v>3.1020881384418299E-2</v>
      </c>
      <c r="P59" s="89"/>
      <c r="Q59" s="89"/>
      <c r="S59" s="82" t="s">
        <v>188</v>
      </c>
      <c r="T59" s="82">
        <f>Different_matrices!AH21</f>
        <v>1.0059019122703501E-2</v>
      </c>
      <c r="U59" s="82">
        <f>Different_matrices!AI21</f>
        <v>5.8788336312821697E-3</v>
      </c>
      <c r="V59" s="82">
        <f>Different_matrices!AJ21</f>
        <v>2.0888624705582399E-3</v>
      </c>
      <c r="W59" s="82" t="e">
        <f>Different_matrices!#REF!</f>
        <v>#REF!</v>
      </c>
      <c r="X59" s="82" t="e">
        <f>Different_matrices!#REF!</f>
        <v>#REF!</v>
      </c>
      <c r="Y59" s="82" t="e">
        <f>Different_matrices!#REF!</f>
        <v>#REF!</v>
      </c>
      <c r="Z59" s="75" t="e">
        <f>Different_matrices!#REF!</f>
        <v>#REF!</v>
      </c>
      <c r="AA59" s="82" t="e">
        <f>Different_matrices!#REF!</f>
        <v>#REF!</v>
      </c>
      <c r="AB59" s="82" t="e">
        <f>Different_matrices!#REF!</f>
        <v>#REF!</v>
      </c>
      <c r="AC59" s="97" t="e">
        <f>Different_matrices!#REF!</f>
        <v>#REF!</v>
      </c>
      <c r="AD59" s="82" t="e">
        <f>Different_matrices!#REF!</f>
        <v>#REF!</v>
      </c>
      <c r="AE59" s="82" t="e">
        <f>Different_matrices!#REF!</f>
        <v>#REF!</v>
      </c>
      <c r="AF59" s="82" t="e">
        <f>Different_matrices!#REF!</f>
        <v>#REF!</v>
      </c>
      <c r="AG59" s="82" t="e">
        <f>Different_matrices!#REF!</f>
        <v>#REF!</v>
      </c>
      <c r="AH59" s="108"/>
      <c r="AI59" s="89"/>
      <c r="AK59" s="82" t="s">
        <v>188</v>
      </c>
      <c r="AL59" s="82">
        <f>Different_matrices!AQ21</f>
        <v>0</v>
      </c>
      <c r="AM59" s="82">
        <f>Different_matrices!AR21</f>
        <v>0</v>
      </c>
      <c r="AN59" s="82">
        <f>Different_matrices!AS21</f>
        <v>0</v>
      </c>
      <c r="AO59" s="82">
        <f>Different_matrices!AT21</f>
        <v>0</v>
      </c>
      <c r="AP59" s="82">
        <f>Different_matrices!AU21</f>
        <v>0</v>
      </c>
      <c r="AQ59" s="82">
        <f>Different_matrices!AV21</f>
        <v>0</v>
      </c>
      <c r="AR59" s="82">
        <f>Different_matrices!AW21</f>
        <v>0</v>
      </c>
      <c r="AS59" s="82">
        <f>Different_matrices!AX21</f>
        <v>0</v>
      </c>
      <c r="AT59" s="82">
        <f>Different_matrices!AY21</f>
        <v>0</v>
      </c>
      <c r="AU59" s="82">
        <f>Different_matrices!AZ21</f>
        <v>0</v>
      </c>
      <c r="AV59" s="82">
        <f>Different_matrices!BA21</f>
        <v>0</v>
      </c>
      <c r="AW59" s="82">
        <f>Different_matrices!BB21</f>
        <v>0</v>
      </c>
      <c r="AX59" s="82">
        <f>Different_matrices!BC21</f>
        <v>0</v>
      </c>
      <c r="AY59" s="82">
        <f>Different_matrices!BD21</f>
        <v>0</v>
      </c>
      <c r="AZ59" s="108"/>
      <c r="BA59" s="89"/>
    </row>
    <row r="60" spans="1:53" s="82" customFormat="1">
      <c r="A60" s="82" t="s">
        <v>189</v>
      </c>
      <c r="B60" s="75">
        <f>Different_matrices!C25</f>
        <v>3.8668447943372E-2</v>
      </c>
      <c r="C60" s="75">
        <f>Different_matrices!D25</f>
        <v>5.9594995966565603E-2</v>
      </c>
      <c r="D60" s="75">
        <f>Different_matrices!E25</f>
        <v>5.0033075081182196E-3</v>
      </c>
      <c r="E60" s="82">
        <f>Different_matrices!F25</f>
        <v>-5.21129673613605E-2</v>
      </c>
      <c r="F60" s="75">
        <f>Different_matrices!G25</f>
        <v>0.101426156428023</v>
      </c>
      <c r="G60" s="75">
        <f>Different_matrices!T25</f>
        <v>0</v>
      </c>
      <c r="H60" s="82" t="str">
        <f>Different_matrices!U25</f>
        <v>corr_objectviewing_day2-day1_overlay_btwn_only</v>
      </c>
      <c r="I60" s="82" t="e">
        <f>Different_matrices!#REF!</f>
        <v>#REF!</v>
      </c>
      <c r="J60" s="75" t="e">
        <f>Different_matrices!#REF!</f>
        <v>#REF!</v>
      </c>
      <c r="K60" s="75" t="e">
        <f>Different_matrices!#REF!</f>
        <v>#REF!</v>
      </c>
      <c r="L60" s="82" t="e">
        <f>Different_matrices!#REF!</f>
        <v>#REF!</v>
      </c>
      <c r="M60" s="82" t="e">
        <f>Different_matrices!#REF!</f>
        <v>#REF!</v>
      </c>
      <c r="N60" s="75">
        <f>Different_matrices!AC24</f>
        <v>-2.94796595741655E-3</v>
      </c>
      <c r="O60" s="75">
        <f>Different_matrices!AD24</f>
        <v>2.5866892338091599E-2</v>
      </c>
      <c r="P60" s="89"/>
      <c r="Q60" s="89"/>
      <c r="S60" s="82" t="s">
        <v>189</v>
      </c>
      <c r="T60" s="82">
        <f>Different_matrices!AH24</f>
        <v>1.8826338496060101E-2</v>
      </c>
      <c r="U60" s="82">
        <f>Different_matrices!AI24</f>
        <v>4.3557293443578504E-3</v>
      </c>
      <c r="V60" s="82">
        <f>Different_matrices!AJ24</f>
        <v>3.5806344505607498E-3</v>
      </c>
      <c r="W60" s="82" t="e">
        <f>Different_matrices!#REF!</f>
        <v>#REF!</v>
      </c>
      <c r="X60" s="82" t="e">
        <f>Different_matrices!#REF!</f>
        <v>#REF!</v>
      </c>
      <c r="Y60" s="82" t="e">
        <f>Different_matrices!#REF!</f>
        <v>#REF!</v>
      </c>
      <c r="Z60" s="97" t="e">
        <f>Different_matrices!#REF!</f>
        <v>#REF!</v>
      </c>
      <c r="AA60" s="82" t="e">
        <f>Different_matrices!#REF!</f>
        <v>#REF!</v>
      </c>
      <c r="AB60" s="82" t="e">
        <f>Different_matrices!#REF!</f>
        <v>#REF!</v>
      </c>
      <c r="AC60" s="82" t="e">
        <f>Different_matrices!#REF!</f>
        <v>#REF!</v>
      </c>
      <c r="AD60" s="82" t="e">
        <f>Different_matrices!#REF!</f>
        <v>#REF!</v>
      </c>
      <c r="AE60" s="82" t="e">
        <f>Different_matrices!#REF!</f>
        <v>#REF!</v>
      </c>
      <c r="AF60" s="82" t="e">
        <f>Different_matrices!#REF!</f>
        <v>#REF!</v>
      </c>
      <c r="AG60" s="82" t="e">
        <f>Different_matrices!#REF!</f>
        <v>#REF!</v>
      </c>
      <c r="AH60" s="108"/>
      <c r="AI60" s="89"/>
      <c r="AK60" s="82" t="s">
        <v>189</v>
      </c>
      <c r="AL60" s="82">
        <f>Different_matrices!AQ24</f>
        <v>0</v>
      </c>
      <c r="AM60" s="82">
        <f>Different_matrices!AR24</f>
        <v>0</v>
      </c>
      <c r="AN60" s="82">
        <f>Different_matrices!AS24</f>
        <v>0</v>
      </c>
      <c r="AO60" s="82">
        <f>Different_matrices!AT24</f>
        <v>0</v>
      </c>
      <c r="AP60" s="82">
        <f>Different_matrices!AU24</f>
        <v>0</v>
      </c>
      <c r="AQ60" s="82">
        <f>Different_matrices!AV24</f>
        <v>0</v>
      </c>
      <c r="AR60" s="82">
        <f>Different_matrices!AW24</f>
        <v>0</v>
      </c>
      <c r="AS60" s="82">
        <f>Different_matrices!AX24</f>
        <v>0</v>
      </c>
      <c r="AT60" s="82">
        <f>Different_matrices!AY24</f>
        <v>0</v>
      </c>
      <c r="AU60" s="82">
        <f>Different_matrices!AZ24</f>
        <v>0</v>
      </c>
      <c r="AV60" s="82">
        <f>Different_matrices!BA24</f>
        <v>0</v>
      </c>
      <c r="AW60" s="82">
        <f>Different_matrices!BB24</f>
        <v>0</v>
      </c>
      <c r="AX60" s="82">
        <f>Different_matrices!BC24</f>
        <v>0</v>
      </c>
      <c r="AY60" s="82">
        <f>Different_matrices!BD24</f>
        <v>0</v>
      </c>
      <c r="AZ60" s="108"/>
      <c r="BA60" s="89"/>
    </row>
    <row r="61" spans="1:53" s="82" customFormat="1">
      <c r="P61" s="89"/>
      <c r="Q61" s="89"/>
      <c r="AH61" s="89"/>
      <c r="AI61" s="89"/>
      <c r="AZ61" s="89"/>
      <c r="BA61" s="89"/>
    </row>
    <row r="62" spans="1:53" s="82" customFormat="1">
      <c r="A62" s="82" t="s">
        <v>186</v>
      </c>
      <c r="B62" s="75">
        <f>Different_matrices!C34</f>
        <v>1.3371072761298E-2</v>
      </c>
      <c r="C62" s="75">
        <f>Different_matrices!D34</f>
        <v>6.69002210143302E-2</v>
      </c>
      <c r="D62" s="75">
        <f>Different_matrices!E34</f>
        <v>1.2386177635618299E-2</v>
      </c>
      <c r="E62" s="82">
        <f>Different_matrices!F34</f>
        <v>2.6912965394876798E-2</v>
      </c>
      <c r="F62" s="75">
        <f>Different_matrices!G34</f>
        <v>2.2883368407737699E-2</v>
      </c>
      <c r="G62" s="75">
        <f>Different_matrices!T34</f>
        <v>0</v>
      </c>
      <c r="H62" s="82" t="str">
        <f>Different_matrices!U34</f>
        <v>corr_objectviewing_day2-day1_distance_x_axis (perpendicular to river)</v>
      </c>
      <c r="I62" s="82" t="e">
        <f>Different_matrices!#REF!</f>
        <v>#REF!</v>
      </c>
      <c r="J62" s="97" t="e">
        <f>Different_matrices!#REF!</f>
        <v>#REF!</v>
      </c>
      <c r="K62" s="82" t="e">
        <f>Different_matrices!#REF!</f>
        <v>#REF!</v>
      </c>
      <c r="L62" s="82" t="e">
        <f>Different_matrices!#REF!</f>
        <v>#REF!</v>
      </c>
      <c r="M62" s="82" t="e">
        <f>Different_matrices!#REF!</f>
        <v>#REF!</v>
      </c>
      <c r="N62" s="75">
        <f>Different_matrices!AC33</f>
        <v>-1.3356724496163899E-3</v>
      </c>
      <c r="O62" s="75">
        <f>Different_matrices!AD33</f>
        <v>3.0964355382963101E-2</v>
      </c>
      <c r="P62" s="89"/>
      <c r="Q62" s="89"/>
      <c r="S62" s="82" t="s">
        <v>186</v>
      </c>
      <c r="T62" s="82">
        <f>Different_matrices!AH33</f>
        <v>1.45312999110573E-2</v>
      </c>
      <c r="U62" s="82">
        <f>Different_matrices!AI33</f>
        <v>4.3027237656855502E-3</v>
      </c>
      <c r="V62" s="82">
        <f>Different_matrices!AJ33</f>
        <v>2.9994733607932801E-3</v>
      </c>
      <c r="W62" s="82" t="e">
        <f>Different_matrices!#REF!</f>
        <v>#REF!</v>
      </c>
      <c r="X62" s="82" t="e">
        <f>Different_matrices!#REF!</f>
        <v>#REF!</v>
      </c>
      <c r="Y62" s="82" t="e">
        <f>Different_matrices!#REF!</f>
        <v>#REF!</v>
      </c>
      <c r="Z62" s="75" t="e">
        <f>Different_matrices!#REF!</f>
        <v>#REF!</v>
      </c>
      <c r="AA62" s="82" t="e">
        <f>Different_matrices!#REF!</f>
        <v>#REF!</v>
      </c>
      <c r="AB62" s="82" t="e">
        <f>Different_matrices!#REF!</f>
        <v>#REF!</v>
      </c>
      <c r="AC62" s="82" t="e">
        <f>Different_matrices!#REF!</f>
        <v>#REF!</v>
      </c>
      <c r="AD62" s="82" t="e">
        <f>Different_matrices!#REF!</f>
        <v>#REF!</v>
      </c>
      <c r="AE62" s="82" t="e">
        <f>Different_matrices!#REF!</f>
        <v>#REF!</v>
      </c>
      <c r="AF62" s="82" t="e">
        <f>Different_matrices!#REF!</f>
        <v>#REF!</v>
      </c>
      <c r="AG62" s="82" t="e">
        <f>Different_matrices!#REF!</f>
        <v>#REF!</v>
      </c>
      <c r="AH62" s="108"/>
      <c r="AI62" s="89"/>
      <c r="AK62" s="82" t="s">
        <v>186</v>
      </c>
      <c r="AL62" s="82">
        <f>Different_matrices!AQ33</f>
        <v>0</v>
      </c>
      <c r="AM62" s="82">
        <f>Different_matrices!AR33</f>
        <v>0</v>
      </c>
      <c r="AN62" s="82">
        <f>Different_matrices!AS33</f>
        <v>0</v>
      </c>
      <c r="AO62" s="82">
        <f>Different_matrices!AT33</f>
        <v>0</v>
      </c>
      <c r="AP62" s="82">
        <f>Different_matrices!AU33</f>
        <v>0</v>
      </c>
      <c r="AQ62" s="82">
        <f>Different_matrices!AV33</f>
        <v>0</v>
      </c>
      <c r="AR62" s="82">
        <f>Different_matrices!AW33</f>
        <v>0</v>
      </c>
      <c r="AS62" s="82">
        <f>Different_matrices!AX33</f>
        <v>0</v>
      </c>
      <c r="AT62" s="82">
        <f>Different_matrices!AY33</f>
        <v>0</v>
      </c>
      <c r="AU62" s="82">
        <f>Different_matrices!AZ33</f>
        <v>0</v>
      </c>
      <c r="AV62" s="82">
        <f>Different_matrices!BA33</f>
        <v>0</v>
      </c>
      <c r="AW62" s="82">
        <f>Different_matrices!BB33</f>
        <v>0</v>
      </c>
      <c r="AX62" s="82">
        <f>Different_matrices!BC33</f>
        <v>0</v>
      </c>
      <c r="AY62" s="82">
        <f>Different_matrices!BD33</f>
        <v>0</v>
      </c>
      <c r="AZ62" s="108"/>
      <c r="BA62" s="89"/>
    </row>
    <row r="63" spans="1:53" s="82" customFormat="1">
      <c r="A63" s="82" t="s">
        <v>217</v>
      </c>
      <c r="B63" s="82">
        <f>Different_matrices!C35</f>
        <v>4.0191010175919403E-2</v>
      </c>
      <c r="C63" s="75">
        <f>Different_matrices!D35</f>
        <v>-5.1763403187342501E-4</v>
      </c>
      <c r="D63" s="82">
        <f>Different_matrices!E35</f>
        <v>5.30783126246301E-2</v>
      </c>
      <c r="E63" s="75">
        <f>Different_matrices!F35</f>
        <v>-4.4028641791532697E-3</v>
      </c>
      <c r="F63" s="82">
        <f>Different_matrices!G35</f>
        <v>5.4289100273897301E-2</v>
      </c>
      <c r="G63" s="82">
        <f>Different_matrices!T35</f>
        <v>0</v>
      </c>
      <c r="H63" s="82" t="str">
        <f>Different_matrices!U35</f>
        <v>corr_objectviewing_day2-day1_distance_y_axis_within_segment</v>
      </c>
      <c r="I63" s="82" t="e">
        <f>Different_matrices!#REF!</f>
        <v>#REF!</v>
      </c>
      <c r="J63" s="82" t="e">
        <f>Different_matrices!#REF!</f>
        <v>#REF!</v>
      </c>
      <c r="K63" s="82" t="e">
        <f>Different_matrices!#REF!</f>
        <v>#REF!</v>
      </c>
      <c r="L63" s="82" t="e">
        <f>Different_matrices!#REF!</f>
        <v>#REF!</v>
      </c>
      <c r="M63" s="82" t="e">
        <f>Different_matrices!#REF!</f>
        <v>#REF!</v>
      </c>
      <c r="N63" s="82">
        <f>Different_matrices!AC34</f>
        <v>-8.5429193022603309E-3</v>
      </c>
      <c r="O63" s="82">
        <f>Different_matrices!AD34</f>
        <v>4.73806208674225E-2</v>
      </c>
      <c r="P63" s="89"/>
      <c r="Q63" s="89"/>
      <c r="S63" s="82" t="s">
        <v>217</v>
      </c>
      <c r="T63" s="82">
        <f>Different_matrices!AH34</f>
        <v>2.6362740892477199E-2</v>
      </c>
      <c r="U63" s="82">
        <f>Different_matrices!AI34</f>
        <v>1.9761815224428301E-2</v>
      </c>
      <c r="V63" s="82">
        <f>Different_matrices!AJ34</f>
        <v>1.3382777924959999E-2</v>
      </c>
      <c r="W63" s="82" t="e">
        <f>Different_matrices!#REF!</f>
        <v>#REF!</v>
      </c>
      <c r="X63" s="82" t="e">
        <f>Different_matrices!#REF!</f>
        <v>#REF!</v>
      </c>
      <c r="Y63" s="82" t="e">
        <f>Different_matrices!#REF!</f>
        <v>#REF!</v>
      </c>
      <c r="Z63" s="82" t="e">
        <f>Different_matrices!#REF!</f>
        <v>#REF!</v>
      </c>
      <c r="AA63" s="82" t="e">
        <f>Different_matrices!#REF!</f>
        <v>#REF!</v>
      </c>
      <c r="AB63" s="82" t="e">
        <f>Different_matrices!#REF!</f>
        <v>#REF!</v>
      </c>
      <c r="AC63" s="82" t="e">
        <f>Different_matrices!#REF!</f>
        <v>#REF!</v>
      </c>
      <c r="AD63" s="82" t="e">
        <f>Different_matrices!#REF!</f>
        <v>#REF!</v>
      </c>
      <c r="AE63" s="82" t="e">
        <f>Different_matrices!#REF!</f>
        <v>#REF!</v>
      </c>
      <c r="AF63" s="82" t="e">
        <f>Different_matrices!#REF!</f>
        <v>#REF!</v>
      </c>
      <c r="AG63" s="82" t="e">
        <f>Different_matrices!#REF!</f>
        <v>#REF!</v>
      </c>
      <c r="AH63" s="89"/>
      <c r="AI63" s="89"/>
      <c r="AK63" s="82" t="s">
        <v>217</v>
      </c>
      <c r="AL63" s="82">
        <f>Different_matrices!AQ34</f>
        <v>0</v>
      </c>
      <c r="AM63" s="82">
        <f>Different_matrices!AR34</f>
        <v>0</v>
      </c>
      <c r="AN63" s="82">
        <f>Different_matrices!AS34</f>
        <v>0</v>
      </c>
      <c r="AO63" s="82">
        <f>Different_matrices!AT34</f>
        <v>0</v>
      </c>
      <c r="AP63" s="82">
        <f>Different_matrices!AU34</f>
        <v>0</v>
      </c>
      <c r="AQ63" s="82">
        <f>Different_matrices!AV34</f>
        <v>0</v>
      </c>
      <c r="AR63" s="82">
        <f>Different_matrices!AW34</f>
        <v>0</v>
      </c>
      <c r="AS63" s="82">
        <f>Different_matrices!AX34</f>
        <v>0</v>
      </c>
      <c r="AT63" s="82">
        <f>Different_matrices!AY34</f>
        <v>0</v>
      </c>
      <c r="AU63" s="82">
        <f>Different_matrices!AZ34</f>
        <v>0</v>
      </c>
      <c r="AV63" s="82">
        <f>Different_matrices!BA34</f>
        <v>0</v>
      </c>
      <c r="AW63" s="82">
        <f>Different_matrices!BB34</f>
        <v>0</v>
      </c>
      <c r="AX63" s="82">
        <f>Different_matrices!BC34</f>
        <v>0</v>
      </c>
      <c r="AY63" s="82">
        <f>Different_matrices!BD34</f>
        <v>0</v>
      </c>
      <c r="AZ63" s="89"/>
      <c r="BA63" s="89"/>
    </row>
    <row r="64" spans="1:53" s="82" customFormat="1">
      <c r="A64" s="82" t="s">
        <v>213</v>
      </c>
      <c r="B64" s="97">
        <f>Different_matrices!C36</f>
        <v>4.7943746466757101E-2</v>
      </c>
      <c r="C64" s="82">
        <f>Different_matrices!D36</f>
        <v>5.7074045778371101E-2</v>
      </c>
      <c r="D64" s="97">
        <f>Different_matrices!E36</f>
        <v>3.8700323133675401E-3</v>
      </c>
      <c r="E64" s="82">
        <f>Different_matrices!F36</f>
        <v>1.5271742898135001E-3</v>
      </c>
      <c r="F64" s="75">
        <f>Different_matrices!G36</f>
        <v>3.4735028486440299E-2</v>
      </c>
      <c r="G64" s="75">
        <f>Different_matrices!T36</f>
        <v>0</v>
      </c>
      <c r="H64" s="82" t="str">
        <f>Different_matrices!U36</f>
        <v>corr_objectviewing_day2-day1_distance_x_axis_within_segment</v>
      </c>
      <c r="I64" s="75" t="e">
        <f>Different_matrices!#REF!</f>
        <v>#REF!</v>
      </c>
      <c r="J64" s="82" t="e">
        <f>Different_matrices!#REF!</f>
        <v>#REF!</v>
      </c>
      <c r="K64" s="97" t="e">
        <f>Different_matrices!#REF!</f>
        <v>#REF!</v>
      </c>
      <c r="L64" s="82" t="e">
        <f>Different_matrices!#REF!</f>
        <v>#REF!</v>
      </c>
      <c r="M64" s="82" t="e">
        <f>Different_matrices!#REF!</f>
        <v>#REF!</v>
      </c>
      <c r="N64" s="97">
        <f>Different_matrices!AC35</f>
        <v>-1.48734255552021E-2</v>
      </c>
      <c r="O64" s="75">
        <f>Different_matrices!AD35</f>
        <v>3.80915926477009E-2</v>
      </c>
      <c r="P64" s="89"/>
      <c r="Q64" s="89"/>
      <c r="S64" s="82" t="s">
        <v>213</v>
      </c>
      <c r="T64" s="82">
        <f>Different_matrices!AH35</f>
        <v>-5.9185799219090701E-3</v>
      </c>
      <c r="U64" s="82">
        <f>Different_matrices!AI35</f>
        <v>2.0293088576179601E-2</v>
      </c>
      <c r="V64" s="82">
        <f>Different_matrices!AJ35</f>
        <v>3.8884157781752297E-2</v>
      </c>
      <c r="W64" s="82" t="e">
        <f>Different_matrices!#REF!</f>
        <v>#REF!</v>
      </c>
      <c r="X64" s="82" t="e">
        <f>Different_matrices!#REF!</f>
        <v>#REF!</v>
      </c>
      <c r="Y64" s="82" t="e">
        <f>Different_matrices!#REF!</f>
        <v>#REF!</v>
      </c>
      <c r="Z64" s="82" t="e">
        <f>Different_matrices!#REF!</f>
        <v>#REF!</v>
      </c>
      <c r="AA64" s="82" t="e">
        <f>Different_matrices!#REF!</f>
        <v>#REF!</v>
      </c>
      <c r="AB64" s="82" t="e">
        <f>Different_matrices!#REF!</f>
        <v>#REF!</v>
      </c>
      <c r="AC64" s="82" t="e">
        <f>Different_matrices!#REF!</f>
        <v>#REF!</v>
      </c>
      <c r="AD64" s="82" t="e">
        <f>Different_matrices!#REF!</f>
        <v>#REF!</v>
      </c>
      <c r="AE64" s="82" t="e">
        <f>Different_matrices!#REF!</f>
        <v>#REF!</v>
      </c>
      <c r="AF64" s="82" t="e">
        <f>Different_matrices!#REF!</f>
        <v>#REF!</v>
      </c>
      <c r="AG64" s="82" t="e">
        <f>Different_matrices!#REF!</f>
        <v>#REF!</v>
      </c>
      <c r="AH64" s="112"/>
      <c r="AI64" s="89"/>
      <c r="AK64" s="82" t="s">
        <v>213</v>
      </c>
      <c r="AL64" s="82">
        <f>Different_matrices!AQ35</f>
        <v>0</v>
      </c>
      <c r="AM64" s="82">
        <f>Different_matrices!AR35</f>
        <v>0</v>
      </c>
      <c r="AN64" s="82">
        <f>Different_matrices!AS35</f>
        <v>0</v>
      </c>
      <c r="AO64" s="82">
        <f>Different_matrices!AT35</f>
        <v>0</v>
      </c>
      <c r="AP64" s="82">
        <f>Different_matrices!AU35</f>
        <v>0</v>
      </c>
      <c r="AQ64" s="82">
        <f>Different_matrices!AV35</f>
        <v>0</v>
      </c>
      <c r="AR64" s="82">
        <f>Different_matrices!AW35</f>
        <v>0</v>
      </c>
      <c r="AS64" s="82">
        <f>Different_matrices!AX35</f>
        <v>0</v>
      </c>
      <c r="AT64" s="82">
        <f>Different_matrices!AY35</f>
        <v>0</v>
      </c>
      <c r="AU64" s="82">
        <f>Different_matrices!AZ35</f>
        <v>0</v>
      </c>
      <c r="AV64" s="82">
        <f>Different_matrices!BA35</f>
        <v>0</v>
      </c>
      <c r="AW64" s="82">
        <f>Different_matrices!BB35</f>
        <v>0</v>
      </c>
      <c r="AX64" s="82">
        <f>Different_matrices!BC35</f>
        <v>0</v>
      </c>
      <c r="AY64" s="82">
        <f>Different_matrices!BD35</f>
        <v>0</v>
      </c>
      <c r="AZ64" s="89"/>
      <c r="BA64" s="89"/>
    </row>
    <row r="65" spans="1:53" s="82" customFormat="1">
      <c r="A65" s="82" t="s">
        <v>214</v>
      </c>
      <c r="B65" s="82">
        <f>Different_matrices!C37</f>
        <v>3.6029887193135102E-2</v>
      </c>
      <c r="C65" s="97">
        <f>Different_matrices!D37</f>
        <v>5.4436904034648799E-2</v>
      </c>
      <c r="D65" s="82">
        <f>Different_matrices!E37</f>
        <v>8.0437288601028709E-3</v>
      </c>
      <c r="E65" s="82">
        <f>Different_matrices!F37</f>
        <v>-4.3244632724660503E-2</v>
      </c>
      <c r="F65" s="82">
        <f>Different_matrices!G37</f>
        <v>7.7193094228615103E-2</v>
      </c>
      <c r="G65" s="82">
        <f>Different_matrices!T37</f>
        <v>0</v>
      </c>
      <c r="H65" s="82" t="str">
        <f>Different_matrices!U37</f>
        <v>corr_objectviewing_day2-day1distance_y_axis_between_segments</v>
      </c>
      <c r="I65" s="82" t="e">
        <f>Different_matrices!#REF!</f>
        <v>#REF!</v>
      </c>
      <c r="J65" s="82" t="e">
        <f>Different_matrices!#REF!</f>
        <v>#REF!</v>
      </c>
      <c r="K65" s="82" t="e">
        <f>Different_matrices!#REF!</f>
        <v>#REF!</v>
      </c>
      <c r="L65" s="82" t="e">
        <f>Different_matrices!#REF!</f>
        <v>#REF!</v>
      </c>
      <c r="M65" s="82" t="e">
        <f>Different_matrices!#REF!</f>
        <v>#REF!</v>
      </c>
      <c r="N65" s="82">
        <f>Different_matrices!AC36</f>
        <v>-1.14858093638848E-2</v>
      </c>
      <c r="O65" s="82">
        <f>Different_matrices!AD36</f>
        <v>1.5699555124058202E-2</v>
      </c>
      <c r="P65" s="89"/>
      <c r="Q65" s="89"/>
      <c r="S65" s="82" t="s">
        <v>214</v>
      </c>
      <c r="T65" s="82">
        <f>Different_matrices!AH36</f>
        <v>-3.6682696671840903E-2</v>
      </c>
      <c r="U65" s="82">
        <f>Different_matrices!AI36</f>
        <v>2.49173022812147E-2</v>
      </c>
      <c r="V65" s="82">
        <f>Different_matrices!AJ36</f>
        <v>-2.8808669388104599E-2</v>
      </c>
      <c r="W65" s="75" t="e">
        <f>Different_matrices!#REF!</f>
        <v>#REF!</v>
      </c>
      <c r="X65" s="82" t="e">
        <f>Different_matrices!#REF!</f>
        <v>#REF!</v>
      </c>
      <c r="Y65" s="82" t="e">
        <f>Different_matrices!#REF!</f>
        <v>#REF!</v>
      </c>
      <c r="Z65" s="82" t="e">
        <f>Different_matrices!#REF!</f>
        <v>#REF!</v>
      </c>
      <c r="AA65" s="82" t="e">
        <f>Different_matrices!#REF!</f>
        <v>#REF!</v>
      </c>
      <c r="AB65" s="82" t="e">
        <f>Different_matrices!#REF!</f>
        <v>#REF!</v>
      </c>
      <c r="AC65" s="82" t="e">
        <f>Different_matrices!#REF!</f>
        <v>#REF!</v>
      </c>
      <c r="AD65" s="97" t="e">
        <f>Different_matrices!#REF!</f>
        <v>#REF!</v>
      </c>
      <c r="AE65" s="97" t="e">
        <f>Different_matrices!#REF!</f>
        <v>#REF!</v>
      </c>
      <c r="AF65" s="82" t="e">
        <f>Different_matrices!#REF!</f>
        <v>#REF!</v>
      </c>
      <c r="AG65" s="82" t="e">
        <f>Different_matrices!#REF!</f>
        <v>#REF!</v>
      </c>
      <c r="AH65" s="89"/>
      <c r="AI65" s="89"/>
      <c r="AK65" s="82" t="s">
        <v>214</v>
      </c>
      <c r="AL65" s="82">
        <f>Different_matrices!AQ36</f>
        <v>0</v>
      </c>
      <c r="AM65" s="82">
        <f>Different_matrices!AR36</f>
        <v>0</v>
      </c>
      <c r="AN65" s="82">
        <f>Different_matrices!AS36</f>
        <v>0</v>
      </c>
      <c r="AO65" s="82">
        <f>Different_matrices!AT36</f>
        <v>0</v>
      </c>
      <c r="AP65" s="82">
        <f>Different_matrices!AU36</f>
        <v>0</v>
      </c>
      <c r="AQ65" s="82">
        <f>Different_matrices!AV36</f>
        <v>0</v>
      </c>
      <c r="AR65" s="82">
        <f>Different_matrices!AW36</f>
        <v>0</v>
      </c>
      <c r="AS65" s="82">
        <f>Different_matrices!AX36</f>
        <v>0</v>
      </c>
      <c r="AT65" s="82">
        <f>Different_matrices!AY36</f>
        <v>0</v>
      </c>
      <c r="AU65" s="82">
        <f>Different_matrices!AZ36</f>
        <v>0</v>
      </c>
      <c r="AV65" s="82">
        <f>Different_matrices!BA36</f>
        <v>0</v>
      </c>
      <c r="AW65" s="82">
        <f>Different_matrices!BB36</f>
        <v>0</v>
      </c>
      <c r="AX65" s="82">
        <f>Different_matrices!BC36</f>
        <v>0</v>
      </c>
      <c r="AY65" s="82">
        <f>Different_matrices!BD36</f>
        <v>0</v>
      </c>
      <c r="AZ65" s="89"/>
      <c r="BA65" s="89"/>
    </row>
    <row r="66" spans="1:53" s="82" customFormat="1">
      <c r="A66" s="82" t="s">
        <v>215</v>
      </c>
      <c r="B66" s="82">
        <f>Different_matrices!C38</f>
        <v>2.9407171821929399E-2</v>
      </c>
      <c r="C66" s="97">
        <f>Different_matrices!D38</f>
        <v>5.06109339728993E-2</v>
      </c>
      <c r="D66" s="82">
        <f>Different_matrices!E38</f>
        <v>6.0111191554445198E-3</v>
      </c>
      <c r="E66" s="82">
        <f>Different_matrices!F38</f>
        <v>8.7462530743924408E-3</v>
      </c>
      <c r="F66" s="75">
        <f>Different_matrices!G38</f>
        <v>-2.5897116494044302E-4</v>
      </c>
      <c r="G66" s="82">
        <f>Different_matrices!T38</f>
        <v>0</v>
      </c>
      <c r="H66" s="82" t="str">
        <f>Different_matrices!U38</f>
        <v>corr_objectviewing_day2-day1_distance_x_axis_between_segments</v>
      </c>
      <c r="I66" s="82" t="e">
        <f>Different_matrices!#REF!</f>
        <v>#REF!</v>
      </c>
      <c r="J66" s="82" t="e">
        <f>Different_matrices!#REF!</f>
        <v>#REF!</v>
      </c>
      <c r="K66" s="82" t="e">
        <f>Different_matrices!#REF!</f>
        <v>#REF!</v>
      </c>
      <c r="L66" s="82" t="e">
        <f>Different_matrices!#REF!</f>
        <v>#REF!</v>
      </c>
      <c r="M66" s="82" t="e">
        <f>Different_matrices!#REF!</f>
        <v>#REF!</v>
      </c>
      <c r="N66" s="75">
        <f>Different_matrices!AC37</f>
        <v>8.3827036636803295E-3</v>
      </c>
      <c r="O66" s="82">
        <f>Different_matrices!AD37</f>
        <v>3.7608060883667097E-2</v>
      </c>
      <c r="P66" s="89"/>
      <c r="Q66" s="89"/>
      <c r="S66" s="82" t="s">
        <v>215</v>
      </c>
      <c r="T66" s="82">
        <f>Different_matrices!AH37</f>
        <v>4.1235568711246701E-2</v>
      </c>
      <c r="U66" s="82">
        <f>Different_matrices!AI37</f>
        <v>-1.14201088754547E-3</v>
      </c>
      <c r="V66" s="82">
        <f>Different_matrices!AJ37</f>
        <v>-2.4235266167885901E-2</v>
      </c>
      <c r="W66" s="82" t="e">
        <f>Different_matrices!#REF!</f>
        <v>#REF!</v>
      </c>
      <c r="X66" s="82" t="e">
        <f>Different_matrices!#REF!</f>
        <v>#REF!</v>
      </c>
      <c r="Y66" s="82" t="e">
        <f>Different_matrices!#REF!</f>
        <v>#REF!</v>
      </c>
      <c r="Z66" s="75" t="e">
        <f>Different_matrices!#REF!</f>
        <v>#REF!</v>
      </c>
      <c r="AA66" s="75" t="e">
        <f>Different_matrices!#REF!</f>
        <v>#REF!</v>
      </c>
      <c r="AB66" s="82" t="e">
        <f>Different_matrices!#REF!</f>
        <v>#REF!</v>
      </c>
      <c r="AC66" s="82" t="e">
        <f>Different_matrices!#REF!</f>
        <v>#REF!</v>
      </c>
      <c r="AD66" s="82" t="e">
        <f>Different_matrices!#REF!</f>
        <v>#REF!</v>
      </c>
      <c r="AE66" s="82" t="e">
        <f>Different_matrices!#REF!</f>
        <v>#REF!</v>
      </c>
      <c r="AF66" s="82" t="e">
        <f>Different_matrices!#REF!</f>
        <v>#REF!</v>
      </c>
      <c r="AG66" s="82" t="e">
        <f>Different_matrices!#REF!</f>
        <v>#REF!</v>
      </c>
      <c r="AH66" s="108"/>
      <c r="AI66" s="89"/>
      <c r="AK66" s="82" t="s">
        <v>215</v>
      </c>
      <c r="AL66" s="82">
        <f>Different_matrices!AQ37</f>
        <v>0</v>
      </c>
      <c r="AM66" s="82">
        <f>Different_matrices!AR37</f>
        <v>0</v>
      </c>
      <c r="AN66" s="82">
        <f>Different_matrices!AS37</f>
        <v>0</v>
      </c>
      <c r="AO66" s="82">
        <f>Different_matrices!AT37</f>
        <v>0</v>
      </c>
      <c r="AP66" s="82">
        <f>Different_matrices!AU37</f>
        <v>0</v>
      </c>
      <c r="AQ66" s="82">
        <f>Different_matrices!AV37</f>
        <v>0</v>
      </c>
      <c r="AR66" s="82">
        <f>Different_matrices!AW37</f>
        <v>0</v>
      </c>
      <c r="AS66" s="82">
        <f>Different_matrices!AX37</f>
        <v>0</v>
      </c>
      <c r="AT66" s="82">
        <f>Different_matrices!AY37</f>
        <v>0</v>
      </c>
      <c r="AU66" s="82">
        <f>Different_matrices!AZ37</f>
        <v>0</v>
      </c>
      <c r="AV66" s="82">
        <f>Different_matrices!BA37</f>
        <v>0</v>
      </c>
      <c r="AW66" s="82">
        <f>Different_matrices!BB37</f>
        <v>0</v>
      </c>
      <c r="AX66" s="82">
        <f>Different_matrices!BC37</f>
        <v>0</v>
      </c>
      <c r="AY66" s="82">
        <f>Different_matrices!BD37</f>
        <v>0</v>
      </c>
      <c r="AZ66" s="108"/>
      <c r="BA66" s="89"/>
    </row>
    <row r="67" spans="1:53" s="82" customFormat="1">
      <c r="A67" s="82" t="s">
        <v>216</v>
      </c>
      <c r="B67" s="75" t="str">
        <f>Different_matrices!C39</f>
        <v>NaN</v>
      </c>
      <c r="C67" s="75" t="str">
        <f>Different_matrices!D39</f>
        <v>NaN</v>
      </c>
      <c r="D67" s="97" t="str">
        <f>Different_matrices!E39</f>
        <v>NaN</v>
      </c>
      <c r="E67" s="97" t="str">
        <f>Different_matrices!F39</f>
        <v>NaN</v>
      </c>
      <c r="F67" s="82" t="str">
        <f>Different_matrices!G39</f>
        <v>NaN</v>
      </c>
      <c r="G67" s="82">
        <f>Different_matrices!T39</f>
        <v>0</v>
      </c>
      <c r="H67" s="82">
        <f>Different_matrices!U39</f>
        <v>0</v>
      </c>
      <c r="I67" s="82" t="e">
        <f>Different_matrices!#REF!</f>
        <v>#REF!</v>
      </c>
      <c r="J67" s="82" t="e">
        <f>Different_matrices!#REF!</f>
        <v>#REF!</v>
      </c>
      <c r="K67" s="82" t="e">
        <f>Different_matrices!#REF!</f>
        <v>#REF!</v>
      </c>
      <c r="L67" s="75" t="e">
        <f>Different_matrices!#REF!</f>
        <v>#REF!</v>
      </c>
      <c r="M67" s="82" t="e">
        <f>Different_matrices!#REF!</f>
        <v>#REF!</v>
      </c>
      <c r="N67" s="82">
        <f>Different_matrices!AC38</f>
        <v>3.0569180419231901E-2</v>
      </c>
      <c r="O67" s="82">
        <f>Different_matrices!AD38</f>
        <v>3.0859360929690799E-2</v>
      </c>
      <c r="P67" s="89"/>
      <c r="Q67" s="108"/>
      <c r="S67" s="82" t="s">
        <v>216</v>
      </c>
      <c r="T67" s="82">
        <f>Different_matrices!AH38</f>
        <v>2.0063500491236098E-2</v>
      </c>
      <c r="U67" s="82">
        <f>Different_matrices!AI38</f>
        <v>3.6681107420772699E-2</v>
      </c>
      <c r="V67" s="82">
        <f>Different_matrices!AJ38</f>
        <v>1.9097504844576799E-2</v>
      </c>
      <c r="W67" s="82" t="e">
        <f>Different_matrices!#REF!</f>
        <v>#REF!</v>
      </c>
      <c r="X67" s="97" t="e">
        <f>Different_matrices!#REF!</f>
        <v>#REF!</v>
      </c>
      <c r="Y67" s="82" t="e">
        <f>Different_matrices!#REF!</f>
        <v>#REF!</v>
      </c>
      <c r="Z67" s="82" t="e">
        <f>Different_matrices!#REF!</f>
        <v>#REF!</v>
      </c>
      <c r="AA67" s="75" t="e">
        <f>Different_matrices!#REF!</f>
        <v>#REF!</v>
      </c>
      <c r="AB67" s="82" t="e">
        <f>Different_matrices!#REF!</f>
        <v>#REF!</v>
      </c>
      <c r="AC67" s="82" t="e">
        <f>Different_matrices!#REF!</f>
        <v>#REF!</v>
      </c>
      <c r="AD67" s="82" t="e">
        <f>Different_matrices!#REF!</f>
        <v>#REF!</v>
      </c>
      <c r="AE67" s="82" t="e">
        <f>Different_matrices!#REF!</f>
        <v>#REF!</v>
      </c>
      <c r="AF67" s="82" t="e">
        <f>Different_matrices!#REF!</f>
        <v>#REF!</v>
      </c>
      <c r="AG67" s="82" t="e">
        <f>Different_matrices!#REF!</f>
        <v>#REF!</v>
      </c>
      <c r="AH67" s="89"/>
      <c r="AI67" s="89"/>
      <c r="AK67" s="82" t="s">
        <v>216</v>
      </c>
      <c r="AL67" s="82">
        <f>Different_matrices!AQ38</f>
        <v>0</v>
      </c>
      <c r="AM67" s="82">
        <f>Different_matrices!AR38</f>
        <v>0</v>
      </c>
      <c r="AN67" s="82">
        <f>Different_matrices!AS38</f>
        <v>0</v>
      </c>
      <c r="AO67" s="82">
        <f>Different_matrices!AT38</f>
        <v>0</v>
      </c>
      <c r="AP67" s="82">
        <f>Different_matrices!AU38</f>
        <v>0</v>
      </c>
      <c r="AQ67" s="82">
        <f>Different_matrices!AV38</f>
        <v>0</v>
      </c>
      <c r="AR67" s="82">
        <f>Different_matrices!AW38</f>
        <v>0</v>
      </c>
      <c r="AS67" s="75">
        <f>Different_matrices!AX38</f>
        <v>0</v>
      </c>
      <c r="AT67" s="82">
        <f>Different_matrices!AY38</f>
        <v>0</v>
      </c>
      <c r="AU67" s="82">
        <f>Different_matrices!AZ38</f>
        <v>0</v>
      </c>
      <c r="AV67" s="82">
        <f>Different_matrices!BA38</f>
        <v>0</v>
      </c>
      <c r="AW67" s="82">
        <f>Different_matrices!BB38</f>
        <v>0</v>
      </c>
      <c r="AX67" s="82">
        <f>Different_matrices!BC38</f>
        <v>0</v>
      </c>
      <c r="AY67" s="82">
        <f>Different_matrices!BD38</f>
        <v>0</v>
      </c>
      <c r="AZ67" s="89"/>
      <c r="BA67" s="89"/>
    </row>
    <row r="68" spans="1:53" s="82" customFormat="1">
      <c r="A68" s="82" t="s">
        <v>220</v>
      </c>
      <c r="B68" s="82">
        <f>Different_matrices!C21</f>
        <v>3.9232171966438197E-2</v>
      </c>
      <c r="C68" s="82">
        <f>Different_matrices!D21</f>
        <v>2.3276327618279798E-2</v>
      </c>
      <c r="D68" s="82">
        <f>Different_matrices!E21</f>
        <v>2.6923429537134499E-2</v>
      </c>
      <c r="E68" s="82">
        <f>Different_matrices!F21</f>
        <v>-1.7762932904523202E-2</v>
      </c>
      <c r="F68" s="82">
        <f>Different_matrices!G21</f>
        <v>4.82084105097252E-2</v>
      </c>
      <c r="G68" s="82">
        <f>Different_matrices!T21</f>
        <v>0</v>
      </c>
      <c r="H68" s="97" t="str">
        <f>Different_matrices!U21</f>
        <v>corr_objectviewing_day2-day1_flipping</v>
      </c>
      <c r="I68" s="75" t="e">
        <f>Different_matrices!#REF!</f>
        <v>#REF!</v>
      </c>
      <c r="J68" s="82" t="e">
        <f>Different_matrices!#REF!</f>
        <v>#REF!</v>
      </c>
      <c r="K68" s="97" t="e">
        <f>Different_matrices!#REF!</f>
        <v>#REF!</v>
      </c>
      <c r="L68" s="97" t="e">
        <f>Different_matrices!#REF!</f>
        <v>#REF!</v>
      </c>
      <c r="M68" s="82" t="e">
        <f>Different_matrices!#REF!</f>
        <v>#REF!</v>
      </c>
      <c r="N68" s="82">
        <f>Different_matrices!AC20</f>
        <v>1.9524698188585999E-3</v>
      </c>
      <c r="O68" s="82">
        <f>Different_matrices!AD20</f>
        <v>-1.1917597677721501E-2</v>
      </c>
      <c r="P68" s="89"/>
      <c r="Q68" s="89"/>
      <c r="S68" s="82" t="s">
        <v>220</v>
      </c>
      <c r="T68" s="82">
        <f>Different_matrices!AH20</f>
        <v>-4.8632141422845897E-3</v>
      </c>
      <c r="U68" s="82">
        <f>Different_matrices!AI20</f>
        <v>3.4377953009380603E-2</v>
      </c>
      <c r="V68" s="82">
        <f>Different_matrices!AJ20</f>
        <v>3.1058174949422201E-2</v>
      </c>
      <c r="W68" s="82" t="e">
        <f>Different_matrices!#REF!</f>
        <v>#REF!</v>
      </c>
      <c r="X68" s="82" t="e">
        <f>Different_matrices!#REF!</f>
        <v>#REF!</v>
      </c>
      <c r="Y68" s="82" t="e">
        <f>Different_matrices!#REF!</f>
        <v>#REF!</v>
      </c>
      <c r="Z68" s="82" t="e">
        <f>Different_matrices!#REF!</f>
        <v>#REF!</v>
      </c>
      <c r="AA68" s="82" t="e">
        <f>Different_matrices!#REF!</f>
        <v>#REF!</v>
      </c>
      <c r="AB68" s="82" t="e">
        <f>Different_matrices!#REF!</f>
        <v>#REF!</v>
      </c>
      <c r="AC68" s="82" t="e">
        <f>Different_matrices!#REF!</f>
        <v>#REF!</v>
      </c>
      <c r="AD68" s="97" t="e">
        <f>Different_matrices!#REF!</f>
        <v>#REF!</v>
      </c>
      <c r="AE68" s="82" t="e">
        <f>Different_matrices!#REF!</f>
        <v>#REF!</v>
      </c>
      <c r="AF68" s="82" t="e">
        <f>Different_matrices!#REF!</f>
        <v>#REF!</v>
      </c>
      <c r="AG68" s="82" t="e">
        <f>Different_matrices!#REF!</f>
        <v>#REF!</v>
      </c>
      <c r="AH68" s="89"/>
      <c r="AI68" s="89"/>
      <c r="AK68" s="82" t="s">
        <v>220</v>
      </c>
      <c r="AL68" s="82">
        <f>Different_matrices!AQ20</f>
        <v>0</v>
      </c>
      <c r="AM68" s="82">
        <f>Different_matrices!AR20</f>
        <v>0</v>
      </c>
      <c r="AN68" s="82">
        <f>Different_matrices!AS20</f>
        <v>0</v>
      </c>
      <c r="AO68" s="82">
        <f>Different_matrices!AT20</f>
        <v>0</v>
      </c>
      <c r="AP68" s="82">
        <f>Different_matrices!AU20</f>
        <v>0</v>
      </c>
      <c r="AQ68" s="75">
        <f>Different_matrices!AV20</f>
        <v>0</v>
      </c>
      <c r="AR68" s="82">
        <f>Different_matrices!AW20</f>
        <v>0</v>
      </c>
      <c r="AS68" s="82">
        <f>Different_matrices!AX20</f>
        <v>0</v>
      </c>
      <c r="AT68" s="82">
        <f>Different_matrices!AY20</f>
        <v>0</v>
      </c>
      <c r="AU68" s="82">
        <f>Different_matrices!AZ20</f>
        <v>0</v>
      </c>
      <c r="AV68" s="82">
        <f>Different_matrices!BA20</f>
        <v>0</v>
      </c>
      <c r="AW68" s="82">
        <f>Different_matrices!BB20</f>
        <v>0</v>
      </c>
      <c r="AX68" s="82">
        <f>Different_matrices!BC20</f>
        <v>0</v>
      </c>
      <c r="AY68" s="75">
        <f>Different_matrices!BD20</f>
        <v>0</v>
      </c>
      <c r="AZ68" s="89"/>
      <c r="BA68" s="89"/>
    </row>
    <row r="69" spans="1:53" s="82" customFormat="1">
      <c r="A69" s="82" t="s">
        <v>218</v>
      </c>
      <c r="B69" s="82">
        <f>Different_matrices!C24</f>
        <v>4.7106739079998398E-2</v>
      </c>
      <c r="C69" s="82">
        <f>Different_matrices!D24</f>
        <v>3.0289247181906599E-2</v>
      </c>
      <c r="D69" s="82">
        <f>Different_matrices!E24</f>
        <v>2.9816506318657801E-2</v>
      </c>
      <c r="E69" s="82">
        <f>Different_matrices!F24</f>
        <v>-2.7979764581287599E-2</v>
      </c>
      <c r="F69" s="82">
        <f>Different_matrices!G24</f>
        <v>7.779305837995E-2</v>
      </c>
      <c r="G69" s="82">
        <f>Different_matrices!T24</f>
        <v>0</v>
      </c>
      <c r="H69" s="82" t="str">
        <f>Different_matrices!U24</f>
        <v>corr_objectviewing_day2-day1_overlay</v>
      </c>
      <c r="I69" s="82" t="e">
        <f>Different_matrices!#REF!</f>
        <v>#REF!</v>
      </c>
      <c r="J69" s="82" t="e">
        <f>Different_matrices!#REF!</f>
        <v>#REF!</v>
      </c>
      <c r="K69" s="82" t="e">
        <f>Different_matrices!#REF!</f>
        <v>#REF!</v>
      </c>
      <c r="L69" s="82" t="e">
        <f>Different_matrices!#REF!</f>
        <v>#REF!</v>
      </c>
      <c r="M69" s="82" t="e">
        <f>Different_matrices!#REF!</f>
        <v>#REF!</v>
      </c>
      <c r="N69" s="82">
        <f>Different_matrices!AC23</f>
        <v>-9.0246256950163896E-3</v>
      </c>
      <c r="O69" s="82">
        <f>Different_matrices!AD23</f>
        <v>8.7939087739849801E-4</v>
      </c>
      <c r="P69" s="89"/>
      <c r="Q69" s="89"/>
      <c r="S69" s="82" t="s">
        <v>218</v>
      </c>
      <c r="T69" s="82">
        <f>Different_matrices!AH23</f>
        <v>-3.2933970941094903E-2</v>
      </c>
      <c r="U69" s="75">
        <f>Different_matrices!AI23</f>
        <v>1.2686532202944099E-2</v>
      </c>
      <c r="V69" s="82">
        <f>Different_matrices!AJ23</f>
        <v>-1.9500797043958799E-3</v>
      </c>
      <c r="W69" s="82" t="e">
        <f>Different_matrices!#REF!</f>
        <v>#REF!</v>
      </c>
      <c r="X69" s="82" t="e">
        <f>Different_matrices!#REF!</f>
        <v>#REF!</v>
      </c>
      <c r="Y69" s="97" t="e">
        <f>Different_matrices!#REF!</f>
        <v>#REF!</v>
      </c>
      <c r="Z69" s="82" t="e">
        <f>Different_matrices!#REF!</f>
        <v>#REF!</v>
      </c>
      <c r="AA69" s="82" t="e">
        <f>Different_matrices!#REF!</f>
        <v>#REF!</v>
      </c>
      <c r="AB69" s="82" t="e">
        <f>Different_matrices!#REF!</f>
        <v>#REF!</v>
      </c>
      <c r="AC69" s="82" t="e">
        <f>Different_matrices!#REF!</f>
        <v>#REF!</v>
      </c>
      <c r="AD69" s="75" t="e">
        <f>Different_matrices!#REF!</f>
        <v>#REF!</v>
      </c>
      <c r="AE69" s="97" t="e">
        <f>Different_matrices!#REF!</f>
        <v>#REF!</v>
      </c>
      <c r="AF69" s="82" t="e">
        <f>Different_matrices!#REF!</f>
        <v>#REF!</v>
      </c>
      <c r="AG69" s="82" t="e">
        <f>Different_matrices!#REF!</f>
        <v>#REF!</v>
      </c>
      <c r="AH69" s="89"/>
      <c r="AI69" s="89"/>
      <c r="AK69" s="82" t="s">
        <v>218</v>
      </c>
      <c r="AL69" s="82">
        <f>Different_matrices!AQ23</f>
        <v>0</v>
      </c>
      <c r="AM69" s="75">
        <f>Different_matrices!AR23</f>
        <v>0</v>
      </c>
      <c r="AN69" s="82">
        <f>Different_matrices!AS23</f>
        <v>0</v>
      </c>
      <c r="AO69" s="82">
        <f>Different_matrices!AT23</f>
        <v>0</v>
      </c>
      <c r="AP69" s="82">
        <f>Different_matrices!AU23</f>
        <v>0</v>
      </c>
      <c r="AQ69" s="75">
        <f>Different_matrices!AV23</f>
        <v>0</v>
      </c>
      <c r="AR69" s="82">
        <f>Different_matrices!AW23</f>
        <v>0</v>
      </c>
      <c r="AS69" s="82">
        <f>Different_matrices!AX23</f>
        <v>0</v>
      </c>
      <c r="AT69" s="82">
        <f>Different_matrices!AY23</f>
        <v>0</v>
      </c>
      <c r="AU69" s="82">
        <f>Different_matrices!AZ23</f>
        <v>0</v>
      </c>
      <c r="AV69" s="75">
        <f>Different_matrices!BA23</f>
        <v>0</v>
      </c>
      <c r="AW69" s="82">
        <f>Different_matrices!BB23</f>
        <v>0</v>
      </c>
      <c r="AX69" s="82">
        <f>Different_matrices!BC23</f>
        <v>0</v>
      </c>
      <c r="AY69" s="97">
        <f>Different_matrices!BD23</f>
        <v>0</v>
      </c>
      <c r="AZ69" s="112"/>
      <c r="BA69" s="89"/>
    </row>
    <row r="70" spans="1:53" s="82" customFormat="1">
      <c r="A70" s="82" t="s">
        <v>219</v>
      </c>
      <c r="B70" s="82" t="str">
        <f>Different_matrices!C27</f>
        <v>NaN</v>
      </c>
      <c r="C70" s="82" t="str">
        <f>Different_matrices!D27</f>
        <v>NaN</v>
      </c>
      <c r="D70" s="82" t="str">
        <f>Different_matrices!E27</f>
        <v>NaN</v>
      </c>
      <c r="E70" s="82" t="str">
        <f>Different_matrices!F27</f>
        <v>NaN</v>
      </c>
      <c r="F70" s="82" t="str">
        <f>Different_matrices!G27</f>
        <v>NaN</v>
      </c>
      <c r="G70" s="82">
        <f>Different_matrices!T27</f>
        <v>0</v>
      </c>
      <c r="H70" s="82">
        <f>Different_matrices!U27</f>
        <v>0</v>
      </c>
      <c r="I70" s="82" t="e">
        <f>Different_matrices!#REF!</f>
        <v>#REF!</v>
      </c>
      <c r="J70" s="82" t="e">
        <f>Different_matrices!#REF!</f>
        <v>#REF!</v>
      </c>
      <c r="K70" s="97" t="e">
        <f>Different_matrices!#REF!</f>
        <v>#REF!</v>
      </c>
      <c r="L70" s="82" t="e">
        <f>Different_matrices!#REF!</f>
        <v>#REF!</v>
      </c>
      <c r="M70" s="82" t="e">
        <f>Different_matrices!#REF!</f>
        <v>#REF!</v>
      </c>
      <c r="N70" s="82">
        <f>Different_matrices!AC26</f>
        <v>3.8397757744665E-5</v>
      </c>
      <c r="O70" s="82">
        <f>Different_matrices!AD26</f>
        <v>-1.97292026208054E-3</v>
      </c>
      <c r="P70" s="89"/>
      <c r="Q70" s="89"/>
      <c r="S70" s="82" t="s">
        <v>219</v>
      </c>
      <c r="T70" s="82">
        <f>Different_matrices!AH26</f>
        <v>-1.5961875445857199E-2</v>
      </c>
      <c r="U70" s="82">
        <f>Different_matrices!AI26</f>
        <v>7.5578379017421302E-3</v>
      </c>
      <c r="V70" s="82">
        <f>Different_matrices!AJ26</f>
        <v>-1.02517666262281E-2</v>
      </c>
      <c r="W70" s="97" t="e">
        <f>Different_matrices!#REF!</f>
        <v>#REF!</v>
      </c>
      <c r="X70" s="82" t="e">
        <f>Different_matrices!#REF!</f>
        <v>#REF!</v>
      </c>
      <c r="Y70" s="82" t="e">
        <f>Different_matrices!#REF!</f>
        <v>#REF!</v>
      </c>
      <c r="Z70" s="82" t="e">
        <f>Different_matrices!#REF!</f>
        <v>#REF!</v>
      </c>
      <c r="AA70" s="82" t="e">
        <f>Different_matrices!#REF!</f>
        <v>#REF!</v>
      </c>
      <c r="AB70" s="82" t="e">
        <f>Different_matrices!#REF!</f>
        <v>#REF!</v>
      </c>
      <c r="AC70" s="82" t="e">
        <f>Different_matrices!#REF!</f>
        <v>#REF!</v>
      </c>
      <c r="AD70" s="82" t="e">
        <f>Different_matrices!#REF!</f>
        <v>#REF!</v>
      </c>
      <c r="AE70" s="82" t="e">
        <f>Different_matrices!#REF!</f>
        <v>#REF!</v>
      </c>
      <c r="AF70" s="82" t="e">
        <f>Different_matrices!#REF!</f>
        <v>#REF!</v>
      </c>
      <c r="AG70" s="82" t="e">
        <f>Different_matrices!#REF!</f>
        <v>#REF!</v>
      </c>
      <c r="AH70" s="89"/>
      <c r="AI70" s="89"/>
      <c r="AK70" s="82" t="s">
        <v>219</v>
      </c>
      <c r="AL70" s="82">
        <f>Different_matrices!AQ26</f>
        <v>0</v>
      </c>
      <c r="AM70" s="82">
        <f>Different_matrices!AR26</f>
        <v>0</v>
      </c>
      <c r="AN70" s="82">
        <f>Different_matrices!AS26</f>
        <v>0</v>
      </c>
      <c r="AO70" s="82">
        <f>Different_matrices!AT26</f>
        <v>0</v>
      </c>
      <c r="AP70" s="82">
        <f>Different_matrices!AU26</f>
        <v>0</v>
      </c>
      <c r="AQ70" s="82">
        <f>Different_matrices!AV26</f>
        <v>0</v>
      </c>
      <c r="AR70" s="82">
        <f>Different_matrices!AW26</f>
        <v>0</v>
      </c>
      <c r="AS70" s="82">
        <f>Different_matrices!AX26</f>
        <v>0</v>
      </c>
      <c r="AT70" s="82">
        <f>Different_matrices!AY26</f>
        <v>0</v>
      </c>
      <c r="AU70" s="82">
        <f>Different_matrices!AZ26</f>
        <v>0</v>
      </c>
      <c r="AV70" s="82">
        <f>Different_matrices!BA26</f>
        <v>0</v>
      </c>
      <c r="AW70" s="82">
        <f>Different_matrices!BB26</f>
        <v>0</v>
      </c>
      <c r="AX70" s="82">
        <f>Different_matrices!BC26</f>
        <v>0</v>
      </c>
      <c r="AY70" s="82">
        <f>Different_matrices!BD26</f>
        <v>0</v>
      </c>
      <c r="AZ70" s="89"/>
      <c r="BA70" s="89"/>
    </row>
    <row r="71" spans="1:53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9"/>
      <c r="Q71" s="89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9"/>
      <c r="AI71" s="89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9"/>
      <c r="BA71" s="89"/>
    </row>
    <row r="72" spans="1:53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9"/>
      <c r="Q72" s="89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9"/>
      <c r="AI72" s="89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9"/>
      <c r="BA72" s="89"/>
    </row>
    <row r="75" spans="1:53" ht="18.5">
      <c r="A75" s="84" t="s">
        <v>180</v>
      </c>
    </row>
    <row r="76" spans="1:53" s="85" customFormat="1" ht="18.5">
      <c r="A76" s="84" t="s">
        <v>20</v>
      </c>
      <c r="P76" s="86"/>
      <c r="Q76" s="86"/>
      <c r="S76" s="84" t="s">
        <v>147</v>
      </c>
      <c r="AH76" s="86"/>
      <c r="AI76" s="86"/>
      <c r="AL76" s="84"/>
      <c r="AZ76" s="86"/>
      <c r="BA76" s="86"/>
    </row>
    <row r="77" spans="1:53" s="85" customFormat="1" ht="18.5">
      <c r="A77" s="84" t="s">
        <v>130</v>
      </c>
      <c r="P77" s="86"/>
      <c r="Q77" s="86"/>
      <c r="S77" s="84" t="s">
        <v>130</v>
      </c>
      <c r="AH77" s="86"/>
      <c r="AI77" s="86"/>
      <c r="AK77" s="86"/>
      <c r="AL77" s="90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Z77" s="86"/>
      <c r="BA77" s="86"/>
    </row>
    <row r="78" spans="1:53">
      <c r="B78" s="98" t="s">
        <v>237</v>
      </c>
      <c r="C78" s="98" t="s">
        <v>238</v>
      </c>
      <c r="D78" s="98" t="s">
        <v>239</v>
      </c>
      <c r="E78" s="98" t="s">
        <v>240</v>
      </c>
      <c r="F78" s="98" t="s">
        <v>241</v>
      </c>
      <c r="G78" s="98" t="s">
        <v>242</v>
      </c>
      <c r="H78" s="98" t="s">
        <v>265</v>
      </c>
      <c r="I78" s="98" t="s">
        <v>266</v>
      </c>
      <c r="J78" s="98" t="s">
        <v>243</v>
      </c>
      <c r="K78" s="98" t="s">
        <v>244</v>
      </c>
      <c r="L78" s="98" t="s">
        <v>245</v>
      </c>
      <c r="M78" s="98" t="s">
        <v>246</v>
      </c>
      <c r="N78" s="98" t="s">
        <v>247</v>
      </c>
      <c r="O78" s="110" t="s">
        <v>248</v>
      </c>
      <c r="P78" s="88"/>
      <c r="Q78" s="88"/>
      <c r="T78" s="98" t="s">
        <v>237</v>
      </c>
      <c r="U78" s="98" t="s">
        <v>238</v>
      </c>
      <c r="V78" s="98" t="s">
        <v>239</v>
      </c>
      <c r="W78" s="98" t="s">
        <v>240</v>
      </c>
      <c r="X78" s="98" t="s">
        <v>241</v>
      </c>
      <c r="Y78" s="98" t="s">
        <v>242</v>
      </c>
      <c r="Z78" s="98" t="s">
        <v>265</v>
      </c>
      <c r="AA78" s="98" t="s">
        <v>266</v>
      </c>
      <c r="AB78" s="98" t="s">
        <v>243</v>
      </c>
      <c r="AC78" s="98" t="s">
        <v>244</v>
      </c>
      <c r="AD78" s="98" t="s">
        <v>245</v>
      </c>
      <c r="AE78" s="98" t="s">
        <v>246</v>
      </c>
      <c r="AF78" s="98" t="s">
        <v>247</v>
      </c>
      <c r="AG78" s="110" t="s">
        <v>248</v>
      </c>
      <c r="AH78" s="88"/>
      <c r="AI78" s="88"/>
      <c r="AK78" s="87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</row>
    <row r="79" spans="1:53">
      <c r="A79" s="82" t="s">
        <v>152</v>
      </c>
      <c r="B79" s="19">
        <f>Different_matrices!C98</f>
        <v>0</v>
      </c>
      <c r="C79" s="19">
        <f>Different_matrices!D98</f>
        <v>0</v>
      </c>
      <c r="D79" s="19">
        <f>Different_matrices!E98</f>
        <v>0</v>
      </c>
      <c r="E79" s="81">
        <f>Different_matrices!F98</f>
        <v>0</v>
      </c>
      <c r="F79" s="19">
        <f>Different_matrices!G98</f>
        <v>0</v>
      </c>
      <c r="G79" s="19">
        <f>Different_matrices!T98</f>
        <v>0</v>
      </c>
      <c r="H79" s="81">
        <f>Different_matrices!U98</f>
        <v>0</v>
      </c>
      <c r="I79" s="81" t="e">
        <f>Different_matrices!#REF!</f>
        <v>#REF!</v>
      </c>
      <c r="J79" s="81" t="e">
        <f>Different_matrices!#REF!</f>
        <v>#REF!</v>
      </c>
      <c r="K79" s="81" t="e">
        <f>Different_matrices!#REF!</f>
        <v>#REF!</v>
      </c>
      <c r="L79" s="81" t="e">
        <f>Different_matrices!#REF!</f>
        <v>#REF!</v>
      </c>
      <c r="M79" s="81" t="e">
        <f>Different_matrices!#REF!</f>
        <v>#REF!</v>
      </c>
      <c r="N79" s="56">
        <f>Different_matrices!AC97</f>
        <v>0</v>
      </c>
      <c r="O79" s="19">
        <f>Different_matrices!AD97</f>
        <v>0</v>
      </c>
      <c r="S79" s="82" t="s">
        <v>152</v>
      </c>
      <c r="T79" s="56">
        <f>Different_matrices!AH97</f>
        <v>0</v>
      </c>
      <c r="U79" s="81">
        <f>Different_matrices!AI97</f>
        <v>0</v>
      </c>
      <c r="V79" s="81">
        <f>Different_matrices!AJ97</f>
        <v>0</v>
      </c>
      <c r="W79" s="81" t="e">
        <f>Different_matrices!#REF!</f>
        <v>#REF!</v>
      </c>
      <c r="X79" s="81" t="e">
        <f>Different_matrices!#REF!</f>
        <v>#REF!</v>
      </c>
      <c r="Y79" s="81" t="e">
        <f>Different_matrices!#REF!</f>
        <v>#REF!</v>
      </c>
      <c r="Z79" s="56" t="e">
        <f>Different_matrices!#REF!</f>
        <v>#REF!</v>
      </c>
      <c r="AA79" s="81" t="e">
        <f>Different_matrices!#REF!</f>
        <v>#REF!</v>
      </c>
      <c r="AB79" s="81" t="e">
        <f>Different_matrices!#REF!</f>
        <v>#REF!</v>
      </c>
      <c r="AC79" s="81" t="e">
        <f>Different_matrices!#REF!</f>
        <v>#REF!</v>
      </c>
      <c r="AD79" s="81" t="e">
        <f>Different_matrices!#REF!</f>
        <v>#REF!</v>
      </c>
      <c r="AE79" s="19" t="e">
        <f>Different_matrices!#REF!</f>
        <v>#REF!</v>
      </c>
      <c r="AF79" s="81" t="e">
        <f>Different_matrices!#REF!</f>
        <v>#REF!</v>
      </c>
      <c r="AG79" s="81" t="e">
        <f>Different_matrices!#REF!</f>
        <v>#REF!</v>
      </c>
      <c r="AH79" s="8"/>
      <c r="AK79" s="89"/>
      <c r="AL79" s="87"/>
      <c r="AM79" s="87"/>
      <c r="AN79" s="87"/>
      <c r="AO79" s="87"/>
      <c r="AP79" s="87"/>
      <c r="AQ79" s="87"/>
      <c r="AR79" s="87"/>
      <c r="AS79" s="87"/>
      <c r="AT79" s="87"/>
      <c r="AU79" s="87"/>
      <c r="AV79" s="87"/>
      <c r="AW79" s="87"/>
    </row>
    <row r="80" spans="1:53">
      <c r="A80" s="82" t="s">
        <v>150</v>
      </c>
      <c r="B80" s="56">
        <f>Different_matrices!C99</f>
        <v>0</v>
      </c>
      <c r="C80" s="81">
        <f>Different_matrices!D99</f>
        <v>0</v>
      </c>
      <c r="D80" s="19">
        <f>Different_matrices!E99</f>
        <v>0</v>
      </c>
      <c r="E80" s="81">
        <f>Different_matrices!F99</f>
        <v>0</v>
      </c>
      <c r="F80" s="81">
        <f>Different_matrices!G99</f>
        <v>0</v>
      </c>
      <c r="G80" s="81" t="str">
        <f>Different_matrices!T99</f>
        <v>Remapping measure (difference of within-segment and between-segments correlation to distance matrix) - object viewing</v>
      </c>
      <c r="H80" s="81">
        <f>Different_matrices!U99</f>
        <v>0</v>
      </c>
      <c r="I80" s="81" t="e">
        <f>Different_matrices!#REF!</f>
        <v>#REF!</v>
      </c>
      <c r="J80" s="81" t="e">
        <f>Different_matrices!#REF!</f>
        <v>#REF!</v>
      </c>
      <c r="K80" s="81" t="e">
        <f>Different_matrices!#REF!</f>
        <v>#REF!</v>
      </c>
      <c r="L80" s="81" t="e">
        <f>Different_matrices!#REF!</f>
        <v>#REF!</v>
      </c>
      <c r="M80" s="81" t="e">
        <f>Different_matrices!#REF!</f>
        <v>#REF!</v>
      </c>
      <c r="N80" s="81">
        <f>Different_matrices!AC98</f>
        <v>0</v>
      </c>
      <c r="O80" s="81">
        <f>Different_matrices!AD98</f>
        <v>0</v>
      </c>
      <c r="S80" s="82" t="s">
        <v>150</v>
      </c>
      <c r="T80" s="81">
        <f>Different_matrices!AH98</f>
        <v>0</v>
      </c>
      <c r="U80" s="81">
        <f>Different_matrices!AI98</f>
        <v>0</v>
      </c>
      <c r="V80" s="81">
        <f>Different_matrices!AJ98</f>
        <v>0</v>
      </c>
      <c r="W80" s="81" t="e">
        <f>Different_matrices!#REF!</f>
        <v>#REF!</v>
      </c>
      <c r="X80" s="81" t="e">
        <f>Different_matrices!#REF!</f>
        <v>#REF!</v>
      </c>
      <c r="Y80" s="81" t="e">
        <f>Different_matrices!#REF!</f>
        <v>#REF!</v>
      </c>
      <c r="Z80" s="81" t="e">
        <f>Different_matrices!#REF!</f>
        <v>#REF!</v>
      </c>
      <c r="AA80" s="81" t="e">
        <f>Different_matrices!#REF!</f>
        <v>#REF!</v>
      </c>
      <c r="AB80" s="81" t="e">
        <f>Different_matrices!#REF!</f>
        <v>#REF!</v>
      </c>
      <c r="AC80" s="56" t="e">
        <f>Different_matrices!#REF!</f>
        <v>#REF!</v>
      </c>
      <c r="AD80" s="81" t="e">
        <f>Different_matrices!#REF!</f>
        <v>#REF!</v>
      </c>
      <c r="AE80" s="81" t="e">
        <f>Different_matrices!#REF!</f>
        <v>#REF!</v>
      </c>
      <c r="AF80" s="81" t="e">
        <f>Different_matrices!#REF!</f>
        <v>#REF!</v>
      </c>
      <c r="AG80" s="81" t="e">
        <f>Different_matrices!#REF!</f>
        <v>#REF!</v>
      </c>
      <c r="AH80" s="8"/>
      <c r="AK80" s="89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</row>
    <row r="81" spans="1:53">
      <c r="A81" s="82" t="s">
        <v>151</v>
      </c>
      <c r="B81" s="81" t="str">
        <f>Different_matrices!C100</f>
        <v>lRSC (JRD)</v>
      </c>
      <c r="C81" s="81" t="str">
        <f>Different_matrices!D100</f>
        <v>rRSC(JRD)</v>
      </c>
      <c r="D81" s="81" t="str">
        <f>Different_matrices!E100</f>
        <v>lPPA (JRD)</v>
      </c>
      <c r="E81" s="81" t="str">
        <f>Different_matrices!F100</f>
        <v>rPPA (JRD)</v>
      </c>
      <c r="F81" s="81" t="str">
        <f>Different_matrices!G100</f>
        <v>lOPA (JRD)</v>
      </c>
      <c r="G81" s="81">
        <f>Different_matrices!T100</f>
        <v>0</v>
      </c>
      <c r="H81" s="81">
        <f>Different_matrices!U100</f>
        <v>0</v>
      </c>
      <c r="I81" s="81" t="e">
        <f>Different_matrices!#REF!</f>
        <v>#REF!</v>
      </c>
      <c r="J81" s="81" t="e">
        <f>Different_matrices!#REF!</f>
        <v>#REF!</v>
      </c>
      <c r="K81" s="81" t="e">
        <f>Different_matrices!#REF!</f>
        <v>#REF!</v>
      </c>
      <c r="L81" s="81" t="e">
        <f>Different_matrices!#REF!</f>
        <v>#REF!</v>
      </c>
      <c r="M81" s="81" t="e">
        <f>Different_matrices!#REF!</f>
        <v>#REF!</v>
      </c>
      <c r="N81" s="81">
        <f>Different_matrices!AC99</f>
        <v>0</v>
      </c>
      <c r="O81" s="81">
        <f>Different_matrices!AD99</f>
        <v>0</v>
      </c>
      <c r="S81" s="82" t="s">
        <v>151</v>
      </c>
      <c r="T81" s="81">
        <f>Different_matrices!AH99</f>
        <v>0</v>
      </c>
      <c r="U81" s="81">
        <f>Different_matrices!AI99</f>
        <v>0</v>
      </c>
      <c r="V81" s="81">
        <f>Different_matrices!AJ99</f>
        <v>0</v>
      </c>
      <c r="W81" s="81" t="e">
        <f>Different_matrices!#REF!</f>
        <v>#REF!</v>
      </c>
      <c r="X81" s="81" t="e">
        <f>Different_matrices!#REF!</f>
        <v>#REF!</v>
      </c>
      <c r="Y81" s="81" t="e">
        <f>Different_matrices!#REF!</f>
        <v>#REF!</v>
      </c>
      <c r="Z81" s="81" t="e">
        <f>Different_matrices!#REF!</f>
        <v>#REF!</v>
      </c>
      <c r="AA81" s="81" t="e">
        <f>Different_matrices!#REF!</f>
        <v>#REF!</v>
      </c>
      <c r="AB81" s="81" t="e">
        <f>Different_matrices!#REF!</f>
        <v>#REF!</v>
      </c>
      <c r="AC81" s="81" t="e">
        <f>Different_matrices!#REF!</f>
        <v>#REF!</v>
      </c>
      <c r="AD81" s="81" t="e">
        <f>Different_matrices!#REF!</f>
        <v>#REF!</v>
      </c>
      <c r="AE81" s="81" t="e">
        <f>Different_matrices!#REF!</f>
        <v>#REF!</v>
      </c>
      <c r="AF81" s="81" t="e">
        <f>Different_matrices!#REF!</f>
        <v>#REF!</v>
      </c>
      <c r="AG81" s="81" t="e">
        <f>Different_matrices!#REF!</f>
        <v>#REF!</v>
      </c>
      <c r="AK81" s="89"/>
      <c r="AL81" s="87"/>
      <c r="AM81" s="87"/>
      <c r="AN81" s="87"/>
      <c r="AO81" s="87"/>
      <c r="AP81" s="87"/>
      <c r="AQ81" s="87"/>
      <c r="AR81" s="87"/>
      <c r="AS81" s="87"/>
      <c r="AT81" s="87"/>
      <c r="AU81" s="87"/>
      <c r="AV81" s="87"/>
      <c r="AW81" s="87"/>
    </row>
    <row r="82" spans="1:53">
      <c r="A82" s="82" t="s">
        <v>163</v>
      </c>
      <c r="B82" s="81">
        <f>Different_matrices!C101</f>
        <v>3.1765739004138802E-2</v>
      </c>
      <c r="C82" s="81">
        <f>Different_matrices!D101</f>
        <v>-4.8777009692997003E-2</v>
      </c>
      <c r="D82" s="81">
        <f>Different_matrices!E101</f>
        <v>5.4402699130282499E-2</v>
      </c>
      <c r="E82" s="81">
        <f>Different_matrices!F101</f>
        <v>2.1456804907745802E-2</v>
      </c>
      <c r="F82" s="81">
        <f>Different_matrices!G101</f>
        <v>1.4808343693563399E-2</v>
      </c>
      <c r="G82" s="81">
        <f>Different_matrices!T101</f>
        <v>0</v>
      </c>
      <c r="H82" s="81" t="str">
        <f>Different_matrices!U101</f>
        <v>Average</v>
      </c>
      <c r="I82" s="81" t="e">
        <f>Different_matrices!#REF!</f>
        <v>#REF!</v>
      </c>
      <c r="J82" s="81" t="e">
        <f>Different_matrices!#REF!</f>
        <v>#REF!</v>
      </c>
      <c r="K82" s="81" t="e">
        <f>Different_matrices!#REF!</f>
        <v>#REF!</v>
      </c>
      <c r="L82" s="81" t="e">
        <f>Different_matrices!#REF!</f>
        <v>#REF!</v>
      </c>
      <c r="M82" s="81" t="e">
        <f>Different_matrices!#REF!</f>
        <v>#REF!</v>
      </c>
      <c r="N82" s="81" t="str">
        <f>Different_matrices!AC100</f>
        <v>rHC</v>
      </c>
      <c r="O82" s="81" t="str">
        <f>Different_matrices!AD100</f>
        <v>lRSC (objview)</v>
      </c>
      <c r="Q82" s="9"/>
      <c r="S82" s="82" t="s">
        <v>163</v>
      </c>
      <c r="T82" s="81" t="str">
        <f>Different_matrices!AH100</f>
        <v>lOPA (objview)</v>
      </c>
      <c r="U82" s="81" t="str">
        <f>Different_matrices!AI100</f>
        <v>rOPA (objview)</v>
      </c>
      <c r="V82" s="81" t="str">
        <f>Different_matrices!AJ100</f>
        <v>lEC</v>
      </c>
      <c r="W82" s="81" t="e">
        <f>Different_matrices!#REF!</f>
        <v>#REF!</v>
      </c>
      <c r="X82" s="56" t="e">
        <f>Different_matrices!#REF!</f>
        <v>#REF!</v>
      </c>
      <c r="Y82" s="81" t="e">
        <f>Different_matrices!#REF!</f>
        <v>#REF!</v>
      </c>
      <c r="Z82" s="19" t="e">
        <f>Different_matrices!#REF!</f>
        <v>#REF!</v>
      </c>
      <c r="AA82" s="81" t="e">
        <f>Different_matrices!#REF!</f>
        <v>#REF!</v>
      </c>
      <c r="AB82" s="81" t="e">
        <f>Different_matrices!#REF!</f>
        <v>#REF!</v>
      </c>
      <c r="AC82" s="19" t="e">
        <f>Different_matrices!#REF!</f>
        <v>#REF!</v>
      </c>
      <c r="AD82" s="81" t="e">
        <f>Different_matrices!#REF!</f>
        <v>#REF!</v>
      </c>
      <c r="AE82" s="81" t="e">
        <f>Different_matrices!#REF!</f>
        <v>#REF!</v>
      </c>
      <c r="AF82" s="81" t="e">
        <f>Different_matrices!#REF!</f>
        <v>#REF!</v>
      </c>
      <c r="AG82" s="81" t="e">
        <f>Different_matrices!#REF!</f>
        <v>#REF!</v>
      </c>
      <c r="AH82" s="8"/>
      <c r="AK82" s="89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</row>
    <row r="83" spans="1:53"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</row>
    <row r="84" spans="1:53" s="85" customFormat="1" ht="18.5">
      <c r="A84" s="84"/>
      <c r="B84" s="84" t="s">
        <v>162</v>
      </c>
      <c r="P84" s="86"/>
      <c r="Q84" s="86"/>
      <c r="S84" s="84" t="s">
        <v>162</v>
      </c>
      <c r="AH84" s="86"/>
      <c r="AI84" s="86"/>
      <c r="AK84" s="90"/>
      <c r="AL84" s="90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Z84" s="86"/>
      <c r="BA84" s="86"/>
    </row>
    <row r="85" spans="1:53">
      <c r="B85" s="98" t="s">
        <v>237</v>
      </c>
      <c r="C85" s="98" t="s">
        <v>238</v>
      </c>
      <c r="D85" s="98" t="s">
        <v>239</v>
      </c>
      <c r="E85" s="98" t="s">
        <v>240</v>
      </c>
      <c r="F85" s="98" t="s">
        <v>241</v>
      </c>
      <c r="G85" s="98" t="s">
        <v>242</v>
      </c>
      <c r="H85" s="98" t="s">
        <v>265</v>
      </c>
      <c r="I85" s="98" t="s">
        <v>266</v>
      </c>
      <c r="J85" s="98" t="s">
        <v>243</v>
      </c>
      <c r="K85" s="98" t="s">
        <v>244</v>
      </c>
      <c r="L85" s="98" t="s">
        <v>245</v>
      </c>
      <c r="M85" s="98" t="s">
        <v>246</v>
      </c>
      <c r="N85" s="98" t="s">
        <v>247</v>
      </c>
      <c r="O85" s="110" t="s">
        <v>248</v>
      </c>
      <c r="P85" s="88"/>
      <c r="Q85" s="88"/>
      <c r="T85" s="98" t="s">
        <v>237</v>
      </c>
      <c r="U85" s="98" t="s">
        <v>238</v>
      </c>
      <c r="V85" s="98" t="s">
        <v>239</v>
      </c>
      <c r="W85" s="98" t="s">
        <v>240</v>
      </c>
      <c r="X85" s="98" t="s">
        <v>241</v>
      </c>
      <c r="Y85" s="98" t="s">
        <v>242</v>
      </c>
      <c r="Z85" s="98" t="s">
        <v>265</v>
      </c>
      <c r="AA85" s="98" t="s">
        <v>266</v>
      </c>
      <c r="AB85" s="98" t="s">
        <v>243</v>
      </c>
      <c r="AC85" s="98" t="s">
        <v>244</v>
      </c>
      <c r="AD85" s="98" t="s">
        <v>245</v>
      </c>
      <c r="AE85" s="98" t="s">
        <v>246</v>
      </c>
      <c r="AF85" s="98" t="s">
        <v>247</v>
      </c>
      <c r="AG85" s="110" t="s">
        <v>248</v>
      </c>
      <c r="AH85" s="88"/>
      <c r="AI85" s="88"/>
      <c r="AK85" s="87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</row>
    <row r="86" spans="1:53" s="82" customFormat="1">
      <c r="A86" s="82" t="s">
        <v>152</v>
      </c>
      <c r="B86" s="75">
        <f>Different_matrices!C105</f>
        <v>0</v>
      </c>
      <c r="C86" s="75">
        <f>Different_matrices!D105</f>
        <v>0</v>
      </c>
      <c r="D86" s="75">
        <f>Different_matrices!E105</f>
        <v>0</v>
      </c>
      <c r="E86" s="82">
        <f>Different_matrices!F105</f>
        <v>0</v>
      </c>
      <c r="F86" s="75">
        <f>Different_matrices!G105</f>
        <v>0</v>
      </c>
      <c r="G86" s="75">
        <f>Different_matrices!T105</f>
        <v>0</v>
      </c>
      <c r="H86" s="82">
        <f>Different_matrices!U105</f>
        <v>0</v>
      </c>
      <c r="I86" s="82" t="e">
        <f>Different_matrices!#REF!</f>
        <v>#REF!</v>
      </c>
      <c r="J86" s="82" t="e">
        <f>Different_matrices!#REF!</f>
        <v>#REF!</v>
      </c>
      <c r="K86" s="82" t="e">
        <f>Different_matrices!#REF!</f>
        <v>#REF!</v>
      </c>
      <c r="L86" s="82" t="e">
        <f>Different_matrices!#REF!</f>
        <v>#REF!</v>
      </c>
      <c r="M86" s="82" t="e">
        <f>Different_matrices!#REF!</f>
        <v>#REF!</v>
      </c>
      <c r="N86" s="97">
        <f>Different_matrices!AC104</f>
        <v>0</v>
      </c>
      <c r="O86" s="75">
        <f>Different_matrices!AD104</f>
        <v>0</v>
      </c>
      <c r="P86" s="89"/>
      <c r="Q86" s="89"/>
      <c r="S86" s="82" t="s">
        <v>152</v>
      </c>
      <c r="T86" s="97">
        <f>Different_matrices!AH104</f>
        <v>0</v>
      </c>
      <c r="U86" s="82">
        <f>Different_matrices!AI104</f>
        <v>0</v>
      </c>
      <c r="V86" s="82">
        <f>Different_matrices!AJ104</f>
        <v>0</v>
      </c>
      <c r="W86" s="82" t="e">
        <f>Different_matrices!#REF!</f>
        <v>#REF!</v>
      </c>
      <c r="X86" s="82" t="e">
        <f>Different_matrices!#REF!</f>
        <v>#REF!</v>
      </c>
      <c r="Y86" s="82" t="e">
        <f>Different_matrices!#REF!</f>
        <v>#REF!</v>
      </c>
      <c r="Z86" s="97" t="e">
        <f>Different_matrices!#REF!</f>
        <v>#REF!</v>
      </c>
      <c r="AA86" s="82" t="e">
        <f>Different_matrices!#REF!</f>
        <v>#REF!</v>
      </c>
      <c r="AB86" s="82" t="e">
        <f>Different_matrices!#REF!</f>
        <v>#REF!</v>
      </c>
      <c r="AC86" s="82" t="e">
        <f>Different_matrices!#REF!</f>
        <v>#REF!</v>
      </c>
      <c r="AD86" s="82" t="e">
        <f>Different_matrices!#REF!</f>
        <v>#REF!</v>
      </c>
      <c r="AE86" s="75" t="e">
        <f>Different_matrices!#REF!</f>
        <v>#REF!</v>
      </c>
      <c r="AF86" s="82" t="e">
        <f>Different_matrices!#REF!</f>
        <v>#REF!</v>
      </c>
      <c r="AG86" s="82" t="e">
        <f>Different_matrices!#REF!</f>
        <v>#REF!</v>
      </c>
      <c r="AH86" s="108"/>
      <c r="AI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Z86" s="89"/>
      <c r="BA86" s="89"/>
    </row>
    <row r="87" spans="1:53" s="82" customFormat="1">
      <c r="A87" s="82" t="s">
        <v>150</v>
      </c>
      <c r="B87" s="97">
        <f>Different_matrices!C106</f>
        <v>0</v>
      </c>
      <c r="C87" s="82">
        <f>Different_matrices!D106</f>
        <v>0</v>
      </c>
      <c r="D87" s="75">
        <f>Different_matrices!E106</f>
        <v>0</v>
      </c>
      <c r="E87" s="82">
        <f>Different_matrices!F106</f>
        <v>0</v>
      </c>
      <c r="F87" s="82">
        <f>Different_matrices!G106</f>
        <v>0</v>
      </c>
      <c r="G87" s="82">
        <f>Different_matrices!T106</f>
        <v>0</v>
      </c>
      <c r="H87" s="82">
        <f>Different_matrices!U106</f>
        <v>0</v>
      </c>
      <c r="I87" s="82" t="e">
        <f>Different_matrices!#REF!</f>
        <v>#REF!</v>
      </c>
      <c r="J87" s="82" t="e">
        <f>Different_matrices!#REF!</f>
        <v>#REF!</v>
      </c>
      <c r="K87" s="82" t="e">
        <f>Different_matrices!#REF!</f>
        <v>#REF!</v>
      </c>
      <c r="L87" s="82" t="e">
        <f>Different_matrices!#REF!</f>
        <v>#REF!</v>
      </c>
      <c r="M87" s="82" t="e">
        <f>Different_matrices!#REF!</f>
        <v>#REF!</v>
      </c>
      <c r="N87" s="82">
        <f>Different_matrices!AC105</f>
        <v>0</v>
      </c>
      <c r="O87" s="82">
        <f>Different_matrices!AD105</f>
        <v>0</v>
      </c>
      <c r="P87" s="89"/>
      <c r="Q87" s="89"/>
      <c r="S87" s="82" t="s">
        <v>150</v>
      </c>
      <c r="T87" s="82">
        <f>Different_matrices!AH105</f>
        <v>0</v>
      </c>
      <c r="U87" s="82">
        <f>Different_matrices!AI105</f>
        <v>0</v>
      </c>
      <c r="V87" s="82">
        <f>Different_matrices!AJ105</f>
        <v>0</v>
      </c>
      <c r="W87" s="82" t="e">
        <f>Different_matrices!#REF!</f>
        <v>#REF!</v>
      </c>
      <c r="X87" s="82" t="e">
        <f>Different_matrices!#REF!</f>
        <v>#REF!</v>
      </c>
      <c r="Y87" s="82" t="e">
        <f>Different_matrices!#REF!</f>
        <v>#REF!</v>
      </c>
      <c r="Z87" s="82" t="e">
        <f>Different_matrices!#REF!</f>
        <v>#REF!</v>
      </c>
      <c r="AA87" s="82" t="e">
        <f>Different_matrices!#REF!</f>
        <v>#REF!</v>
      </c>
      <c r="AB87" s="82" t="e">
        <f>Different_matrices!#REF!</f>
        <v>#REF!</v>
      </c>
      <c r="AC87" s="97" t="e">
        <f>Different_matrices!#REF!</f>
        <v>#REF!</v>
      </c>
      <c r="AD87" s="82" t="e">
        <f>Different_matrices!#REF!</f>
        <v>#REF!</v>
      </c>
      <c r="AE87" s="82" t="e">
        <f>Different_matrices!#REF!</f>
        <v>#REF!</v>
      </c>
      <c r="AF87" s="82" t="e">
        <f>Different_matrices!#REF!</f>
        <v>#REF!</v>
      </c>
      <c r="AG87" s="82" t="e">
        <f>Different_matrices!#REF!</f>
        <v>#REF!</v>
      </c>
      <c r="AH87" s="108"/>
      <c r="AI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Z87" s="89"/>
      <c r="BA87" s="89"/>
    </row>
    <row r="88" spans="1:53" s="82" customFormat="1">
      <c r="A88" s="82" t="s">
        <v>151</v>
      </c>
      <c r="B88" s="82">
        <f>Different_matrices!C107</f>
        <v>0</v>
      </c>
      <c r="C88" s="82">
        <f>Different_matrices!D107</f>
        <v>0</v>
      </c>
      <c r="D88" s="82">
        <f>Different_matrices!E107</f>
        <v>0</v>
      </c>
      <c r="E88" s="82">
        <f>Different_matrices!F107</f>
        <v>0</v>
      </c>
      <c r="F88" s="82">
        <f>Different_matrices!G107</f>
        <v>0</v>
      </c>
      <c r="G88" s="82">
        <f>Different_matrices!T107</f>
        <v>0</v>
      </c>
      <c r="H88" s="82">
        <f>Different_matrices!U107</f>
        <v>0</v>
      </c>
      <c r="I88" s="82" t="e">
        <f>Different_matrices!#REF!</f>
        <v>#REF!</v>
      </c>
      <c r="J88" s="82" t="e">
        <f>Different_matrices!#REF!</f>
        <v>#REF!</v>
      </c>
      <c r="K88" s="82" t="e">
        <f>Different_matrices!#REF!</f>
        <v>#REF!</v>
      </c>
      <c r="L88" s="82" t="e">
        <f>Different_matrices!#REF!</f>
        <v>#REF!</v>
      </c>
      <c r="M88" s="82" t="e">
        <f>Different_matrices!#REF!</f>
        <v>#REF!</v>
      </c>
      <c r="N88" s="82">
        <f>Different_matrices!AC106</f>
        <v>0</v>
      </c>
      <c r="O88" s="82">
        <f>Different_matrices!AD106</f>
        <v>0</v>
      </c>
      <c r="P88" s="89"/>
      <c r="Q88" s="89"/>
      <c r="S88" s="82" t="s">
        <v>151</v>
      </c>
      <c r="T88" s="82">
        <f>Different_matrices!AH106</f>
        <v>0</v>
      </c>
      <c r="U88" s="82">
        <f>Different_matrices!AI106</f>
        <v>0</v>
      </c>
      <c r="V88" s="82">
        <f>Different_matrices!AJ106</f>
        <v>0</v>
      </c>
      <c r="W88" s="82" t="e">
        <f>Different_matrices!#REF!</f>
        <v>#REF!</v>
      </c>
      <c r="X88" s="82" t="e">
        <f>Different_matrices!#REF!</f>
        <v>#REF!</v>
      </c>
      <c r="Y88" s="82" t="e">
        <f>Different_matrices!#REF!</f>
        <v>#REF!</v>
      </c>
      <c r="Z88" s="82" t="e">
        <f>Different_matrices!#REF!</f>
        <v>#REF!</v>
      </c>
      <c r="AA88" s="82" t="e">
        <f>Different_matrices!#REF!</f>
        <v>#REF!</v>
      </c>
      <c r="AB88" s="82" t="e">
        <f>Different_matrices!#REF!</f>
        <v>#REF!</v>
      </c>
      <c r="AC88" s="82" t="e">
        <f>Different_matrices!#REF!</f>
        <v>#REF!</v>
      </c>
      <c r="AD88" s="82" t="e">
        <f>Different_matrices!#REF!</f>
        <v>#REF!</v>
      </c>
      <c r="AE88" s="82" t="e">
        <f>Different_matrices!#REF!</f>
        <v>#REF!</v>
      </c>
      <c r="AF88" s="82" t="e">
        <f>Different_matrices!#REF!</f>
        <v>#REF!</v>
      </c>
      <c r="AG88" s="82" t="e">
        <f>Different_matrices!#REF!</f>
        <v>#REF!</v>
      </c>
      <c r="AH88" s="89"/>
      <c r="AI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Z88" s="89"/>
      <c r="BA88" s="89"/>
    </row>
    <row r="89" spans="1:53" s="82" customFormat="1">
      <c r="A89" s="82" t="s">
        <v>163</v>
      </c>
      <c r="B89" s="82">
        <f>Different_matrices!C108</f>
        <v>0</v>
      </c>
      <c r="C89" s="82">
        <f>Different_matrices!D108</f>
        <v>0</v>
      </c>
      <c r="D89" s="82">
        <f>Different_matrices!E108</f>
        <v>0</v>
      </c>
      <c r="E89" s="82">
        <f>Different_matrices!F108</f>
        <v>0</v>
      </c>
      <c r="F89" s="82">
        <f>Different_matrices!G108</f>
        <v>0</v>
      </c>
      <c r="G89" s="82">
        <f>Different_matrices!T108</f>
        <v>0</v>
      </c>
      <c r="H89" s="82">
        <f>Different_matrices!U108</f>
        <v>0</v>
      </c>
      <c r="I89" s="82" t="e">
        <f>Different_matrices!#REF!</f>
        <v>#REF!</v>
      </c>
      <c r="J89" s="82" t="e">
        <f>Different_matrices!#REF!</f>
        <v>#REF!</v>
      </c>
      <c r="K89" s="82" t="e">
        <f>Different_matrices!#REF!</f>
        <v>#REF!</v>
      </c>
      <c r="L89" s="82" t="e">
        <f>Different_matrices!#REF!</f>
        <v>#REF!</v>
      </c>
      <c r="M89" s="82" t="e">
        <f>Different_matrices!#REF!</f>
        <v>#REF!</v>
      </c>
      <c r="N89" s="82">
        <f>Different_matrices!AC107</f>
        <v>0</v>
      </c>
      <c r="O89" s="82">
        <f>Different_matrices!AD107</f>
        <v>0</v>
      </c>
      <c r="P89" s="89"/>
      <c r="Q89" s="112"/>
      <c r="S89" s="82" t="s">
        <v>163</v>
      </c>
      <c r="T89" s="82">
        <f>Different_matrices!AH107</f>
        <v>0</v>
      </c>
      <c r="U89" s="82">
        <f>Different_matrices!AI107</f>
        <v>0</v>
      </c>
      <c r="V89" s="82">
        <f>Different_matrices!AJ107</f>
        <v>0</v>
      </c>
      <c r="W89" s="82" t="e">
        <f>Different_matrices!#REF!</f>
        <v>#REF!</v>
      </c>
      <c r="X89" s="97" t="e">
        <f>Different_matrices!#REF!</f>
        <v>#REF!</v>
      </c>
      <c r="Y89" s="82" t="e">
        <f>Different_matrices!#REF!</f>
        <v>#REF!</v>
      </c>
      <c r="Z89" s="75" t="e">
        <f>Different_matrices!#REF!</f>
        <v>#REF!</v>
      </c>
      <c r="AA89" s="82" t="e">
        <f>Different_matrices!#REF!</f>
        <v>#REF!</v>
      </c>
      <c r="AB89" s="82" t="e">
        <f>Different_matrices!#REF!</f>
        <v>#REF!</v>
      </c>
      <c r="AC89" s="75" t="e">
        <f>Different_matrices!#REF!</f>
        <v>#REF!</v>
      </c>
      <c r="AD89" s="82" t="e">
        <f>Different_matrices!#REF!</f>
        <v>#REF!</v>
      </c>
      <c r="AE89" s="82" t="e">
        <f>Different_matrices!#REF!</f>
        <v>#REF!</v>
      </c>
      <c r="AF89" s="82" t="e">
        <f>Different_matrices!#REF!</f>
        <v>#REF!</v>
      </c>
      <c r="AG89" s="82" t="e">
        <f>Different_matrices!#REF!</f>
        <v>#REF!</v>
      </c>
      <c r="AH89" s="108"/>
      <c r="AI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Z89" s="89"/>
      <c r="BA89" s="89"/>
    </row>
    <row r="90" spans="1:53">
      <c r="AK90" s="87"/>
      <c r="AL90" s="87"/>
      <c r="AM90" s="87"/>
      <c r="AN90" s="87"/>
      <c r="AO90" s="87"/>
      <c r="AP90" s="87"/>
      <c r="AQ90" s="87"/>
      <c r="AR90" s="87"/>
      <c r="AS90" s="87"/>
      <c r="AT90" s="87"/>
      <c r="AU90" s="87"/>
      <c r="AV90" s="87"/>
      <c r="AW90" s="87"/>
    </row>
    <row r="91" spans="1:53">
      <c r="AK91" s="87"/>
      <c r="AL91" s="87"/>
      <c r="AM91" s="87"/>
      <c r="AN91" s="87"/>
      <c r="AO91" s="87"/>
      <c r="AP91" s="87"/>
      <c r="AQ91" s="87"/>
      <c r="AR91" s="87"/>
      <c r="AS91" s="87"/>
      <c r="AT91" s="87"/>
      <c r="AU91" s="87"/>
      <c r="AV91" s="87"/>
      <c r="AW91" s="87"/>
    </row>
    <row r="92" spans="1:53">
      <c r="AK92" s="87"/>
      <c r="AL92" s="87"/>
      <c r="AM92" s="87"/>
      <c r="AN92" s="87"/>
      <c r="AO92" s="87"/>
      <c r="AP92" s="87"/>
      <c r="AQ92" s="87"/>
      <c r="AR92" s="87"/>
      <c r="AS92" s="87"/>
      <c r="AT92" s="87"/>
      <c r="AU92" s="87"/>
      <c r="AV92" s="87"/>
      <c r="AW92" s="87"/>
    </row>
    <row r="93" spans="1:53">
      <c r="AK93" s="87"/>
      <c r="AL93" s="87"/>
      <c r="AM93" s="87"/>
      <c r="AN93" s="87"/>
      <c r="AO93" s="87"/>
      <c r="AP93" s="87"/>
      <c r="AQ93" s="87"/>
      <c r="AR93" s="87"/>
      <c r="AS93" s="87"/>
      <c r="AT93" s="87"/>
      <c r="AU93" s="87"/>
      <c r="AV93" s="87"/>
      <c r="AW93" s="87"/>
    </row>
    <row r="94" spans="1:53">
      <c r="AK94" s="87"/>
      <c r="AL94" s="87"/>
      <c r="AM94" s="87"/>
      <c r="AN94" s="87"/>
      <c r="AO94" s="87"/>
      <c r="AP94" s="87"/>
      <c r="AQ94" s="87"/>
      <c r="AR94" s="87"/>
      <c r="AS94" s="87"/>
      <c r="AT94" s="87"/>
      <c r="AU94" s="87"/>
      <c r="AV94" s="87"/>
      <c r="AW94" s="87"/>
    </row>
    <row r="95" spans="1:53" ht="18.5">
      <c r="A95" s="84" t="s">
        <v>166</v>
      </c>
    </row>
    <row r="96" spans="1:53" ht="18.5">
      <c r="A96" s="84" t="s">
        <v>130</v>
      </c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6"/>
      <c r="Q96" s="86"/>
    </row>
    <row r="97" spans="1:17">
      <c r="A97" s="82"/>
      <c r="B97" s="98" t="s">
        <v>237</v>
      </c>
      <c r="C97" s="98" t="s">
        <v>238</v>
      </c>
      <c r="D97" s="98" t="s">
        <v>239</v>
      </c>
      <c r="E97" s="98" t="s">
        <v>240</v>
      </c>
      <c r="F97" s="98" t="s">
        <v>241</v>
      </c>
      <c r="G97" s="98" t="s">
        <v>242</v>
      </c>
      <c r="H97" s="98" t="s">
        <v>265</v>
      </c>
      <c r="I97" s="98" t="s">
        <v>266</v>
      </c>
      <c r="J97" s="98" t="s">
        <v>243</v>
      </c>
      <c r="K97" s="98" t="s">
        <v>244</v>
      </c>
      <c r="L97" s="98" t="s">
        <v>245</v>
      </c>
      <c r="M97" s="98" t="s">
        <v>246</v>
      </c>
      <c r="N97" s="98" t="s">
        <v>247</v>
      </c>
      <c r="O97" s="110" t="s">
        <v>248</v>
      </c>
      <c r="P97" s="88"/>
      <c r="Q97" s="88"/>
    </row>
    <row r="98" spans="1:17">
      <c r="A98" s="82" t="s">
        <v>168</v>
      </c>
      <c r="B98" s="81">
        <f>'JRD single trials'!C29</f>
        <v>0</v>
      </c>
      <c r="C98" s="81">
        <f>'JRD single trials'!D29</f>
        <v>0</v>
      </c>
      <c r="D98" s="81">
        <f>'JRD single trials'!E29</f>
        <v>0</v>
      </c>
      <c r="E98" s="81">
        <f>'JRD single trials'!F29</f>
        <v>0</v>
      </c>
      <c r="F98" s="81">
        <f>'JRD single trials'!G29</f>
        <v>0</v>
      </c>
      <c r="G98" s="81">
        <f>'JRD single trials'!H29</f>
        <v>0</v>
      </c>
      <c r="H98" s="81">
        <f>'JRD single trials'!I29</f>
        <v>0</v>
      </c>
      <c r="I98" s="81">
        <f>'JRD single trials'!J29</f>
        <v>0</v>
      </c>
      <c r="J98" s="81">
        <f>'JRD single trials'!K29</f>
        <v>0</v>
      </c>
      <c r="K98" s="81">
        <f>'JRD single trials'!L29</f>
        <v>0</v>
      </c>
      <c r="L98" s="81">
        <f>'JRD single trials'!M29</f>
        <v>0</v>
      </c>
      <c r="M98" s="81">
        <f>'JRD single trials'!N29</f>
        <v>0</v>
      </c>
    </row>
    <row r="99" spans="1:17">
      <c r="A99" s="82" t="s">
        <v>167</v>
      </c>
      <c r="B99" s="81">
        <f>'JRD single trials'!C60</f>
        <v>0</v>
      </c>
      <c r="C99" s="81">
        <f>'JRD single trials'!D60</f>
        <v>0</v>
      </c>
      <c r="D99" s="81">
        <f>'JRD single trials'!E60</f>
        <v>0</v>
      </c>
      <c r="E99" s="81">
        <f>'JRD single trials'!F60</f>
        <v>0</v>
      </c>
      <c r="F99" s="81">
        <f>'JRD single trials'!G60</f>
        <v>0</v>
      </c>
      <c r="G99" s="81">
        <f>'JRD single trials'!H60</f>
        <v>0</v>
      </c>
      <c r="H99" s="81">
        <f>'JRD single trials'!I60</f>
        <v>0</v>
      </c>
      <c r="I99" s="81">
        <f>'JRD single trials'!J60</f>
        <v>0</v>
      </c>
      <c r="J99" s="81">
        <f>'JRD single trials'!K60</f>
        <v>0</v>
      </c>
      <c r="K99" s="81">
        <f>'JRD single trials'!L60</f>
        <v>0</v>
      </c>
      <c r="L99" s="81">
        <f>'JRD single trials'!M60</f>
        <v>0</v>
      </c>
      <c r="M99" s="81">
        <f>'JRD single trials'!N60</f>
        <v>0</v>
      </c>
    </row>
    <row r="100" spans="1:17">
      <c r="A100" s="82"/>
    </row>
    <row r="101" spans="1:17">
      <c r="A101" s="82" t="s">
        <v>150</v>
      </c>
      <c r="B101" s="81">
        <f>'JRD single trials'!AA29</f>
        <v>0</v>
      </c>
      <c r="C101" s="81">
        <f>'JRD single trials'!AB29</f>
        <v>0</v>
      </c>
      <c r="D101" s="81">
        <f>'JRD single trials'!AC29</f>
        <v>0</v>
      </c>
      <c r="E101" s="81">
        <f>'JRD single trials'!AD29</f>
        <v>0</v>
      </c>
      <c r="F101" s="81">
        <f>'JRD single trials'!AE29</f>
        <v>0</v>
      </c>
      <c r="G101" s="81">
        <f>'JRD single trials'!AF29</f>
        <v>0</v>
      </c>
      <c r="H101" s="81">
        <f>'JRD single trials'!AG29</f>
        <v>0</v>
      </c>
      <c r="I101" s="81">
        <f>'JRD single trials'!AH29</f>
        <v>0</v>
      </c>
      <c r="J101" s="81">
        <f>'JRD single trials'!AI29</f>
        <v>0</v>
      </c>
      <c r="K101" s="81">
        <f>'JRD single trials'!AJ29</f>
        <v>0</v>
      </c>
      <c r="L101" s="81">
        <f>'JRD single trials'!AK29</f>
        <v>0</v>
      </c>
      <c r="M101" s="81">
        <f>'JRD single trials'!AL29</f>
        <v>0</v>
      </c>
    </row>
    <row r="102" spans="1:17">
      <c r="A102" s="82" t="s">
        <v>163</v>
      </c>
      <c r="B102" s="81">
        <f>'JRD single trials'!AA91</f>
        <v>0</v>
      </c>
      <c r="C102" s="81">
        <f>'JRD single trials'!AB91</f>
        <v>0</v>
      </c>
      <c r="D102" s="81">
        <f>'JRD single trials'!AC91</f>
        <v>0</v>
      </c>
      <c r="E102" s="81">
        <f>'JRD single trials'!AD91</f>
        <v>0</v>
      </c>
      <c r="F102" s="81">
        <f>'JRD single trials'!AE91</f>
        <v>0</v>
      </c>
      <c r="G102" s="81">
        <f>'JRD single trials'!AF91</f>
        <v>0</v>
      </c>
      <c r="H102" s="81">
        <f>'JRD single trials'!AG91</f>
        <v>0</v>
      </c>
      <c r="I102" s="81">
        <f>'JRD single trials'!AH91</f>
        <v>0</v>
      </c>
      <c r="J102" s="81">
        <f>'JRD single trials'!AI91</f>
        <v>0</v>
      </c>
      <c r="K102" s="81">
        <f>'JRD single trials'!AJ91</f>
        <v>0</v>
      </c>
      <c r="L102" s="81">
        <f>'JRD single trials'!AK91</f>
        <v>0</v>
      </c>
      <c r="M102" s="81">
        <f>'JRD single trials'!AL91</f>
        <v>0</v>
      </c>
    </row>
    <row r="103" spans="1:17">
      <c r="A103" s="82" t="s">
        <v>151</v>
      </c>
      <c r="B103" s="81">
        <f>'JRD single trials'!AA60</f>
        <v>0</v>
      </c>
      <c r="C103" s="81">
        <f>'JRD single trials'!AB60</f>
        <v>0</v>
      </c>
      <c r="D103" s="81">
        <f>'JRD single trials'!AC60</f>
        <v>0</v>
      </c>
      <c r="E103" s="81">
        <f>'JRD single trials'!AD60</f>
        <v>0</v>
      </c>
      <c r="F103" s="81">
        <f>'JRD single trials'!AE60</f>
        <v>0</v>
      </c>
      <c r="G103" s="81">
        <f>'JRD single trials'!AF60</f>
        <v>0</v>
      </c>
      <c r="H103" s="81">
        <f>'JRD single trials'!AG60</f>
        <v>0</v>
      </c>
      <c r="I103" s="81">
        <f>'JRD single trials'!AH60</f>
        <v>0</v>
      </c>
      <c r="J103" s="81">
        <f>'JRD single trials'!AI60</f>
        <v>0</v>
      </c>
      <c r="K103" s="81">
        <f>'JRD single trials'!AJ60</f>
        <v>0</v>
      </c>
      <c r="L103" s="81">
        <f>'JRD single trials'!AK60</f>
        <v>0</v>
      </c>
      <c r="M103" s="81">
        <f>'JRD single trials'!AL60</f>
        <v>0</v>
      </c>
    </row>
    <row r="104" spans="1:17">
      <c r="A104" s="82"/>
    </row>
    <row r="105" spans="1:17">
      <c r="A105" s="82" t="s">
        <v>174</v>
      </c>
      <c r="B105" s="81">
        <f>'JRD single trials'!K29</f>
        <v>0</v>
      </c>
      <c r="C105" s="81">
        <f>'JRD single trials'!L29</f>
        <v>0</v>
      </c>
      <c r="D105" s="81">
        <f>'JRD single trials'!M29</f>
        <v>0</v>
      </c>
      <c r="E105" s="81">
        <f>'JRD single trials'!N29</f>
        <v>0</v>
      </c>
      <c r="F105" s="81">
        <f>'JRD single trials'!O29</f>
        <v>0</v>
      </c>
      <c r="G105" s="81">
        <f>'JRD single trials'!P29</f>
        <v>0</v>
      </c>
      <c r="H105" s="81">
        <f>'JRD single trials'!Q29</f>
        <v>0</v>
      </c>
      <c r="I105" s="81">
        <f>'JRD single trials'!R29</f>
        <v>0</v>
      </c>
      <c r="J105" s="81">
        <f>'JRD single trials'!S29</f>
        <v>0</v>
      </c>
      <c r="K105" s="81">
        <f>'JRD single trials'!T29</f>
        <v>0</v>
      </c>
      <c r="L105" s="81">
        <f>'JRD single trials'!U29</f>
        <v>0</v>
      </c>
      <c r="M105" s="81">
        <f>'JRD single trials'!V29</f>
        <v>0</v>
      </c>
    </row>
    <row r="106" spans="1:17">
      <c r="A106" s="82" t="s">
        <v>175</v>
      </c>
      <c r="B106" s="81">
        <f>'JRD single trials'!K91</f>
        <v>0</v>
      </c>
      <c r="C106" s="81">
        <f>'JRD single trials'!L91</f>
        <v>0</v>
      </c>
      <c r="D106" s="81">
        <f>'JRD single trials'!M91</f>
        <v>0</v>
      </c>
      <c r="E106" s="81">
        <f>'JRD single trials'!N91</f>
        <v>0</v>
      </c>
      <c r="F106" s="81">
        <f>'JRD single trials'!O91</f>
        <v>0</v>
      </c>
      <c r="G106" s="81">
        <f>'JRD single trials'!P91</f>
        <v>0</v>
      </c>
      <c r="H106" s="81">
        <f>'JRD single trials'!Q91</f>
        <v>0</v>
      </c>
      <c r="I106" s="81">
        <f>'JRD single trials'!R91</f>
        <v>0</v>
      </c>
      <c r="J106" s="81">
        <f>'JRD single trials'!S91</f>
        <v>0</v>
      </c>
      <c r="K106" s="81">
        <f>'JRD single trials'!T91</f>
        <v>0</v>
      </c>
      <c r="L106" s="81">
        <f>'JRD single trials'!U91</f>
        <v>0</v>
      </c>
      <c r="M106" s="81">
        <f>'JRD single trials'!V91</f>
        <v>0</v>
      </c>
    </row>
    <row r="107" spans="1:17">
      <c r="A107" s="82" t="s">
        <v>176</v>
      </c>
      <c r="B107" s="81">
        <f>'JRD single trials'!K122</f>
        <v>0</v>
      </c>
      <c r="C107" s="81">
        <f>'JRD single trials'!L122</f>
        <v>0</v>
      </c>
      <c r="D107" s="81">
        <f>'JRD single trials'!M122</f>
        <v>0</v>
      </c>
      <c r="E107" s="81">
        <f>'JRD single trials'!N122</f>
        <v>0</v>
      </c>
      <c r="F107" s="81">
        <f>'JRD single trials'!O122</f>
        <v>0</v>
      </c>
      <c r="G107" s="81">
        <f>'JRD single trials'!P122</f>
        <v>0</v>
      </c>
      <c r="H107" s="81">
        <f>'JRD single trials'!Q122</f>
        <v>0</v>
      </c>
      <c r="I107" s="81">
        <f>'JRD single trials'!R122</f>
        <v>0</v>
      </c>
      <c r="J107" s="81">
        <f>'JRD single trials'!S122</f>
        <v>0</v>
      </c>
      <c r="K107" s="81">
        <f>'JRD single trials'!T122</f>
        <v>0</v>
      </c>
      <c r="L107" s="81">
        <f>'JRD single trials'!U122</f>
        <v>0</v>
      </c>
      <c r="M107" s="81">
        <f>'JRD single trials'!V122</f>
        <v>0</v>
      </c>
    </row>
    <row r="108" spans="1:17">
      <c r="A108" s="82" t="s">
        <v>177</v>
      </c>
      <c r="B108" s="81">
        <f>'JRD single trials'!K153</f>
        <v>0</v>
      </c>
      <c r="C108" s="81">
        <f>'JRD single trials'!L153</f>
        <v>0</v>
      </c>
      <c r="D108" s="81">
        <f>'JRD single trials'!M153</f>
        <v>0</v>
      </c>
      <c r="E108" s="81">
        <f>'JRD single trials'!N153</f>
        <v>0</v>
      </c>
      <c r="F108" s="81">
        <f>'JRD single trials'!O153</f>
        <v>0</v>
      </c>
      <c r="G108" s="81">
        <f>'JRD single trials'!P153</f>
        <v>0</v>
      </c>
      <c r="H108" s="81">
        <f>'JRD single trials'!Q153</f>
        <v>0</v>
      </c>
      <c r="I108" s="81">
        <f>'JRD single trials'!R153</f>
        <v>0</v>
      </c>
      <c r="J108" s="81">
        <f>'JRD single trials'!S153</f>
        <v>0</v>
      </c>
      <c r="K108" s="81">
        <f>'JRD single trials'!T153</f>
        <v>0</v>
      </c>
      <c r="L108" s="81">
        <f>'JRD single trials'!U153</f>
        <v>0</v>
      </c>
      <c r="M108" s="81">
        <f>'JRD single trials'!V153</f>
        <v>0</v>
      </c>
    </row>
    <row r="109" spans="1:17">
      <c r="A109" s="82" t="s">
        <v>178</v>
      </c>
      <c r="B109" s="81">
        <f>'JRD single trials'!K184</f>
        <v>0</v>
      </c>
      <c r="C109" s="81">
        <f>'JRD single trials'!L184</f>
        <v>0</v>
      </c>
      <c r="D109" s="81">
        <f>'JRD single trials'!M184</f>
        <v>0</v>
      </c>
      <c r="E109" s="81">
        <f>'JRD single trials'!N184</f>
        <v>0</v>
      </c>
      <c r="F109" s="81">
        <f>'JRD single trials'!O184</f>
        <v>0</v>
      </c>
      <c r="G109" s="81">
        <f>'JRD single trials'!P184</f>
        <v>0</v>
      </c>
      <c r="H109" s="81">
        <f>'JRD single trials'!Q184</f>
        <v>0</v>
      </c>
      <c r="I109" s="81">
        <f>'JRD single trials'!R184</f>
        <v>0</v>
      </c>
      <c r="J109" s="81">
        <f>'JRD single trials'!S184</f>
        <v>0</v>
      </c>
      <c r="K109" s="81">
        <f>'JRD single trials'!T184</f>
        <v>0</v>
      </c>
      <c r="L109" s="81">
        <f>'JRD single trials'!U184</f>
        <v>0</v>
      </c>
      <c r="M109" s="81">
        <f>'JRD single trials'!V184</f>
        <v>0</v>
      </c>
    </row>
    <row r="110" spans="1:17">
      <c r="A110" s="82"/>
    </row>
    <row r="111" spans="1:17">
      <c r="A111" s="82" t="s">
        <v>170</v>
      </c>
      <c r="B111" s="81">
        <f>'JRD single trials'!K60</f>
        <v>0</v>
      </c>
      <c r="C111" s="81">
        <f>'JRD single trials'!L60</f>
        <v>0</v>
      </c>
      <c r="D111" s="81">
        <f>'JRD single trials'!M60</f>
        <v>0</v>
      </c>
      <c r="E111" s="81">
        <f>'JRD single trials'!N60</f>
        <v>0</v>
      </c>
      <c r="F111" s="81">
        <f>'JRD single trials'!O60</f>
        <v>0</v>
      </c>
      <c r="G111" s="81">
        <f>'JRD single trials'!P60</f>
        <v>0</v>
      </c>
      <c r="H111" s="81">
        <f>'JRD single trials'!Q60</f>
        <v>0</v>
      </c>
      <c r="I111" s="81">
        <f>'JRD single trials'!R60</f>
        <v>0</v>
      </c>
      <c r="J111" s="81">
        <f>'JRD single trials'!S60</f>
        <v>0</v>
      </c>
      <c r="K111" s="81">
        <f>'JRD single trials'!T60</f>
        <v>0</v>
      </c>
      <c r="L111" s="81">
        <f>'JRD single trials'!U60</f>
        <v>0</v>
      </c>
      <c r="M111" s="81">
        <f>'JRD single trials'!V60</f>
        <v>0</v>
      </c>
    </row>
    <row r="112" spans="1:17">
      <c r="A112" s="82" t="s">
        <v>171</v>
      </c>
      <c r="B112" s="81">
        <f>'JRD single trials'!S29</f>
        <v>0</v>
      </c>
      <c r="C112" s="81">
        <f>'JRD single trials'!T29</f>
        <v>0</v>
      </c>
      <c r="D112" s="81">
        <f>'JRD single trials'!U29</f>
        <v>0</v>
      </c>
      <c r="E112" s="81">
        <f>'JRD single trials'!V29</f>
        <v>0</v>
      </c>
      <c r="F112" s="81">
        <f>'JRD single trials'!W29</f>
        <v>0</v>
      </c>
      <c r="G112" s="81">
        <f>'JRD single trials'!X29</f>
        <v>0</v>
      </c>
      <c r="H112" s="81">
        <f>'JRD single trials'!Y29</f>
        <v>0</v>
      </c>
      <c r="I112" s="81">
        <f>'JRD single trials'!Z29</f>
        <v>0</v>
      </c>
      <c r="J112" s="81">
        <f>'JRD single trials'!AA29</f>
        <v>0</v>
      </c>
      <c r="K112" s="81">
        <f>'JRD single trials'!AB29</f>
        <v>0</v>
      </c>
      <c r="L112" s="81">
        <f>'JRD single trials'!AC29</f>
        <v>0</v>
      </c>
      <c r="M112" s="81">
        <f>'JRD single trials'!AD29</f>
        <v>0</v>
      </c>
    </row>
    <row r="113" spans="1:18">
      <c r="A113" s="82" t="s">
        <v>172</v>
      </c>
      <c r="B113" s="81">
        <f>'JRD single trials'!S60</f>
        <v>0</v>
      </c>
      <c r="C113" s="81">
        <f>'JRD single trials'!T60</f>
        <v>0</v>
      </c>
      <c r="D113" s="81">
        <f>'JRD single trials'!U60</f>
        <v>0</v>
      </c>
      <c r="E113" s="81">
        <f>'JRD single trials'!V60</f>
        <v>0</v>
      </c>
      <c r="F113" s="81">
        <f>'JRD single trials'!W60</f>
        <v>0</v>
      </c>
      <c r="G113" s="81">
        <f>'JRD single trials'!X60</f>
        <v>0</v>
      </c>
      <c r="H113" s="81">
        <f>'JRD single trials'!Y60</f>
        <v>0</v>
      </c>
      <c r="I113" s="81">
        <f>'JRD single trials'!Z60</f>
        <v>0</v>
      </c>
      <c r="J113" s="81">
        <f>'JRD single trials'!AA60</f>
        <v>0</v>
      </c>
      <c r="K113" s="81">
        <f>'JRD single trials'!AB60</f>
        <v>0</v>
      </c>
      <c r="L113" s="81">
        <f>'JRD single trials'!AC60</f>
        <v>0</v>
      </c>
      <c r="M113" s="81">
        <f>'JRD single trials'!AD60</f>
        <v>0</v>
      </c>
    </row>
    <row r="114" spans="1:18">
      <c r="A114" s="82" t="s">
        <v>173</v>
      </c>
      <c r="B114" s="81">
        <f>'JRD single trials'!S91</f>
        <v>0</v>
      </c>
      <c r="C114" s="81">
        <f>'JRD single trials'!T91</f>
        <v>0</v>
      </c>
      <c r="D114" s="81">
        <f>'JRD single trials'!U91</f>
        <v>0</v>
      </c>
      <c r="E114" s="81">
        <f>'JRD single trials'!V91</f>
        <v>0</v>
      </c>
      <c r="F114" s="81">
        <f>'JRD single trials'!W91</f>
        <v>0</v>
      </c>
      <c r="G114" s="81">
        <f>'JRD single trials'!X91</f>
        <v>0</v>
      </c>
      <c r="H114" s="81">
        <f>'JRD single trials'!Y91</f>
        <v>0</v>
      </c>
      <c r="I114" s="81">
        <f>'JRD single trials'!Z91</f>
        <v>0</v>
      </c>
      <c r="J114" s="81">
        <f>'JRD single trials'!AA91</f>
        <v>0</v>
      </c>
      <c r="K114" s="81">
        <f>'JRD single trials'!AB91</f>
        <v>0</v>
      </c>
      <c r="L114" s="81">
        <f>'JRD single trials'!AC91</f>
        <v>0</v>
      </c>
      <c r="M114" s="81">
        <f>'JRD single trials'!AD91</f>
        <v>0</v>
      </c>
    </row>
    <row r="115" spans="1:18">
      <c r="A115" s="82"/>
    </row>
    <row r="116" spans="1:18" ht="18.5">
      <c r="A116" s="84" t="s">
        <v>162</v>
      </c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6"/>
      <c r="Q116" s="86"/>
    </row>
    <row r="117" spans="1:18">
      <c r="B117" s="98" t="s">
        <v>237</v>
      </c>
      <c r="C117" s="98" t="s">
        <v>238</v>
      </c>
      <c r="D117" s="98" t="s">
        <v>239</v>
      </c>
      <c r="E117" s="98" t="s">
        <v>240</v>
      </c>
      <c r="F117" s="98" t="s">
        <v>241</v>
      </c>
      <c r="G117" s="98" t="s">
        <v>242</v>
      </c>
      <c r="H117" s="98" t="s">
        <v>265</v>
      </c>
      <c r="I117" s="98" t="s">
        <v>266</v>
      </c>
      <c r="J117" s="98" t="s">
        <v>243</v>
      </c>
      <c r="K117" s="98" t="s">
        <v>244</v>
      </c>
      <c r="L117" s="98" t="s">
        <v>245</v>
      </c>
      <c r="M117" s="98" t="s">
        <v>246</v>
      </c>
      <c r="N117" s="98" t="s">
        <v>247</v>
      </c>
      <c r="O117" s="110" t="s">
        <v>248</v>
      </c>
      <c r="P117" s="88"/>
      <c r="Q117" s="88"/>
    </row>
    <row r="118" spans="1:18">
      <c r="A118" s="82" t="s">
        <v>168</v>
      </c>
      <c r="B118" s="82" t="e">
        <f>'JRD single trials'!C28</f>
        <v>#DIV/0!</v>
      </c>
      <c r="C118" s="82" t="e">
        <f>'JRD single trials'!D28</f>
        <v>#DIV/0!</v>
      </c>
      <c r="D118" s="82" t="e">
        <f>'JRD single trials'!E28</f>
        <v>#DIV/0!</v>
      </c>
      <c r="E118" s="82" t="e">
        <f>'JRD single trials'!F28</f>
        <v>#DIV/0!</v>
      </c>
      <c r="F118" s="82" t="e">
        <f>'JRD single trials'!G28</f>
        <v>#DIV/0!</v>
      </c>
      <c r="G118" s="82" t="e">
        <f>'JRD single trials'!H28</f>
        <v>#DIV/0!</v>
      </c>
      <c r="H118" s="82">
        <f>'JRD single trials'!I28</f>
        <v>0</v>
      </c>
      <c r="I118" s="82" t="str">
        <f>'JRD single trials'!J28</f>
        <v>Average</v>
      </c>
      <c r="J118" s="82" t="e">
        <f>'JRD single trials'!K28</f>
        <v>#DIV/0!</v>
      </c>
      <c r="K118" s="82" t="e">
        <f>'JRD single trials'!L28</f>
        <v>#DIV/0!</v>
      </c>
      <c r="L118" s="82" t="e">
        <f>'JRD single trials'!M28</f>
        <v>#DIV/0!</v>
      </c>
      <c r="M118" s="82" t="e">
        <f>'JRD single trials'!N28</f>
        <v>#DIV/0!</v>
      </c>
      <c r="N118" s="82"/>
      <c r="O118" s="82"/>
      <c r="P118" s="89"/>
      <c r="Q118" s="89"/>
      <c r="R118" s="82"/>
    </row>
    <row r="119" spans="1:18">
      <c r="A119" s="82" t="s">
        <v>167</v>
      </c>
      <c r="B119" s="82" t="e">
        <f>'JRD single trials'!C59</f>
        <v>#DIV/0!</v>
      </c>
      <c r="C119" s="82" t="e">
        <f>'JRD single trials'!D59</f>
        <v>#DIV/0!</v>
      </c>
      <c r="D119" s="82" t="e">
        <f>'JRD single trials'!E59</f>
        <v>#DIV/0!</v>
      </c>
      <c r="E119" s="82" t="e">
        <f>'JRD single trials'!F59</f>
        <v>#DIV/0!</v>
      </c>
      <c r="F119" s="82" t="e">
        <f>'JRD single trials'!G59</f>
        <v>#DIV/0!</v>
      </c>
      <c r="G119" s="82" t="e">
        <f>'JRD single trials'!H59</f>
        <v>#DIV/0!</v>
      </c>
      <c r="H119" s="82">
        <f>'JRD single trials'!I59</f>
        <v>0</v>
      </c>
      <c r="I119" s="82" t="str">
        <f>'JRD single trials'!J59</f>
        <v>Average</v>
      </c>
      <c r="J119" s="82" t="e">
        <f>'JRD single trials'!K59</f>
        <v>#DIV/0!</v>
      </c>
      <c r="K119" s="82" t="e">
        <f>'JRD single trials'!L59</f>
        <v>#DIV/0!</v>
      </c>
      <c r="L119" s="82" t="e">
        <f>'JRD single trials'!M59</f>
        <v>#DIV/0!</v>
      </c>
      <c r="M119" s="82" t="e">
        <f>'JRD single trials'!N59</f>
        <v>#DIV/0!</v>
      </c>
      <c r="N119" s="82"/>
      <c r="O119" s="82"/>
      <c r="P119" s="89"/>
      <c r="Q119" s="89"/>
      <c r="R119" s="82"/>
    </row>
    <row r="120" spans="1:18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9"/>
      <c r="Q120" s="89"/>
      <c r="R120" s="82"/>
    </row>
    <row r="121" spans="1:18">
      <c r="A121" s="82" t="s">
        <v>150</v>
      </c>
      <c r="B121" s="82" t="e">
        <f>'JRD single trials'!AA28</f>
        <v>#DIV/0!</v>
      </c>
      <c r="C121" s="82" t="e">
        <f>'JRD single trials'!AB28</f>
        <v>#DIV/0!</v>
      </c>
      <c r="D121" s="82" t="e">
        <f>'JRD single trials'!AC28</f>
        <v>#DIV/0!</v>
      </c>
      <c r="E121" s="82" t="e">
        <f>'JRD single trials'!AD28</f>
        <v>#DIV/0!</v>
      </c>
      <c r="F121" s="82" t="e">
        <f>'JRD single trials'!AE28</f>
        <v>#DIV/0!</v>
      </c>
      <c r="G121" s="82" t="e">
        <f>'JRD single trials'!AF28</f>
        <v>#DIV/0!</v>
      </c>
      <c r="H121" s="82">
        <f>'JRD single trials'!AG28</f>
        <v>0</v>
      </c>
      <c r="I121" s="82" t="str">
        <f>'JRD single trials'!AH28</f>
        <v>Average</v>
      </c>
      <c r="J121" s="82" t="e">
        <f>'JRD single trials'!AI28</f>
        <v>#DIV/0!</v>
      </c>
      <c r="K121" s="82" t="e">
        <f>'JRD single trials'!AJ28</f>
        <v>#DIV/0!</v>
      </c>
      <c r="L121" s="82" t="e">
        <f>'JRD single trials'!AK28</f>
        <v>#DIV/0!</v>
      </c>
      <c r="M121" s="82" t="e">
        <f>'JRD single trials'!AL28</f>
        <v>#DIV/0!</v>
      </c>
      <c r="N121" s="82"/>
      <c r="O121" s="82"/>
      <c r="P121" s="89"/>
      <c r="Q121" s="89"/>
      <c r="R121" s="82"/>
    </row>
    <row r="122" spans="1:18">
      <c r="A122" s="82" t="s">
        <v>163</v>
      </c>
      <c r="B122" s="82" t="e">
        <f>'JRD single trials'!AA90</f>
        <v>#DIV/0!</v>
      </c>
      <c r="C122" s="82" t="e">
        <f>'JRD single trials'!AB90</f>
        <v>#DIV/0!</v>
      </c>
      <c r="D122" s="82" t="e">
        <f>'JRD single trials'!AC90</f>
        <v>#DIV/0!</v>
      </c>
      <c r="E122" s="82" t="e">
        <f>'JRD single trials'!AD90</f>
        <v>#DIV/0!</v>
      </c>
      <c r="F122" s="82" t="e">
        <f>'JRD single trials'!AE90</f>
        <v>#DIV/0!</v>
      </c>
      <c r="G122" s="82" t="e">
        <f>'JRD single trials'!AF90</f>
        <v>#DIV/0!</v>
      </c>
      <c r="H122" s="82">
        <f>'JRD single trials'!AG90</f>
        <v>0</v>
      </c>
      <c r="I122" s="82">
        <f>'JRD single trials'!AH90</f>
        <v>0</v>
      </c>
      <c r="J122" s="82">
        <f>'JRD single trials'!AI90</f>
        <v>0</v>
      </c>
      <c r="K122" s="82">
        <f>'JRD single trials'!AJ90</f>
        <v>0</v>
      </c>
      <c r="L122" s="82">
        <f>'JRD single trials'!AK90</f>
        <v>0</v>
      </c>
      <c r="M122" s="82">
        <f>'JRD single trials'!AL90</f>
        <v>0</v>
      </c>
      <c r="N122" s="82"/>
      <c r="O122" s="82"/>
      <c r="P122" s="89"/>
      <c r="Q122" s="89"/>
      <c r="R122" s="82"/>
    </row>
    <row r="123" spans="1:18">
      <c r="A123" s="82" t="s">
        <v>151</v>
      </c>
      <c r="B123" s="82" t="e">
        <f>'JRD single trials'!AA59</f>
        <v>#DIV/0!</v>
      </c>
      <c r="C123" s="82" t="e">
        <f>'JRD single trials'!AB59</f>
        <v>#DIV/0!</v>
      </c>
      <c r="D123" s="82" t="e">
        <f>'JRD single trials'!AC59</f>
        <v>#DIV/0!</v>
      </c>
      <c r="E123" s="82" t="e">
        <f>'JRD single trials'!AD59</f>
        <v>#DIV/0!</v>
      </c>
      <c r="F123" s="82" t="e">
        <f>'JRD single trials'!AE59</f>
        <v>#DIV/0!</v>
      </c>
      <c r="G123" s="82" t="e">
        <f>'JRD single trials'!AF59</f>
        <v>#DIV/0!</v>
      </c>
      <c r="H123" s="82">
        <f>'JRD single trials'!AG59</f>
        <v>0</v>
      </c>
      <c r="I123" s="82" t="str">
        <f>'JRD single trials'!AH59</f>
        <v>Average</v>
      </c>
      <c r="J123" s="82" t="e">
        <f>'JRD single trials'!AI59</f>
        <v>#DIV/0!</v>
      </c>
      <c r="K123" s="82" t="e">
        <f>'JRD single trials'!AJ59</f>
        <v>#DIV/0!</v>
      </c>
      <c r="L123" s="82" t="e">
        <f>'JRD single trials'!AK59</f>
        <v>#DIV/0!</v>
      </c>
      <c r="M123" s="82" t="e">
        <f>'JRD single trials'!AL59</f>
        <v>#DIV/0!</v>
      </c>
      <c r="N123" s="82"/>
      <c r="O123" s="82"/>
      <c r="P123" s="89"/>
      <c r="Q123" s="89"/>
      <c r="R123" s="82"/>
    </row>
    <row r="124" spans="1:18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9"/>
      <c r="Q124" s="89"/>
      <c r="R124" s="82"/>
    </row>
    <row r="125" spans="1:18">
      <c r="A125" s="82" t="s">
        <v>174</v>
      </c>
      <c r="B125" s="82" t="e">
        <f>'JRD single trials'!K28</f>
        <v>#DIV/0!</v>
      </c>
      <c r="C125" s="82" t="e">
        <f>'JRD single trials'!L28</f>
        <v>#DIV/0!</v>
      </c>
      <c r="D125" s="82" t="e">
        <f>'JRD single trials'!M28</f>
        <v>#DIV/0!</v>
      </c>
      <c r="E125" s="82" t="e">
        <f>'JRD single trials'!N28</f>
        <v>#DIV/0!</v>
      </c>
      <c r="F125" s="82" t="e">
        <f>'JRD single trials'!O28</f>
        <v>#DIV/0!</v>
      </c>
      <c r="G125" s="82" t="e">
        <f>'JRD single trials'!P28</f>
        <v>#DIV/0!</v>
      </c>
      <c r="H125" s="82">
        <f>'JRD single trials'!Q28</f>
        <v>0</v>
      </c>
      <c r="I125" s="82" t="str">
        <f>'JRD single trials'!R28</f>
        <v>Average</v>
      </c>
      <c r="J125" s="82" t="e">
        <f>'JRD single trials'!S28</f>
        <v>#DIV/0!</v>
      </c>
      <c r="K125" s="82" t="e">
        <f>'JRD single trials'!T28</f>
        <v>#DIV/0!</v>
      </c>
      <c r="L125" s="82" t="e">
        <f>'JRD single trials'!U28</f>
        <v>#DIV/0!</v>
      </c>
      <c r="M125" s="82" t="e">
        <f>'JRD single trials'!V28</f>
        <v>#DIV/0!</v>
      </c>
      <c r="N125" s="82"/>
      <c r="O125" s="82"/>
      <c r="P125" s="89"/>
      <c r="Q125" s="89"/>
      <c r="R125" s="82"/>
    </row>
    <row r="126" spans="1:18">
      <c r="A126" s="82" t="s">
        <v>175</v>
      </c>
      <c r="B126" s="82" t="e">
        <f>'JRD single trials'!K90</f>
        <v>#DIV/0!</v>
      </c>
      <c r="C126" s="82" t="e">
        <f>'JRD single trials'!L90</f>
        <v>#DIV/0!</v>
      </c>
      <c r="D126" s="82" t="e">
        <f>'JRD single trials'!M90</f>
        <v>#DIV/0!</v>
      </c>
      <c r="E126" s="82" t="e">
        <f>'JRD single trials'!N90</f>
        <v>#DIV/0!</v>
      </c>
      <c r="F126" s="82" t="e">
        <f>'JRD single trials'!O90</f>
        <v>#DIV/0!</v>
      </c>
      <c r="G126" s="82" t="e">
        <f>'JRD single trials'!P90</f>
        <v>#DIV/0!</v>
      </c>
      <c r="H126" s="82">
        <f>'JRD single trials'!Q90</f>
        <v>0</v>
      </c>
      <c r="I126" s="82" t="str">
        <f>'JRD single trials'!R90</f>
        <v>Average</v>
      </c>
      <c r="J126" s="82" t="e">
        <f>'JRD single trials'!S90</f>
        <v>#DIV/0!</v>
      </c>
      <c r="K126" s="82" t="e">
        <f>'JRD single trials'!T90</f>
        <v>#DIV/0!</v>
      </c>
      <c r="L126" s="82" t="e">
        <f>'JRD single trials'!U90</f>
        <v>#DIV/0!</v>
      </c>
      <c r="M126" s="82" t="e">
        <f>'JRD single trials'!V90</f>
        <v>#DIV/0!</v>
      </c>
      <c r="N126" s="82"/>
      <c r="O126" s="82"/>
      <c r="P126" s="89"/>
      <c r="Q126" s="89"/>
      <c r="R126" s="82"/>
    </row>
    <row r="127" spans="1:18">
      <c r="A127" s="82" t="s">
        <v>176</v>
      </c>
      <c r="B127" s="82" t="e">
        <f>'JRD single trials'!K121</f>
        <v>#DIV/0!</v>
      </c>
      <c r="C127" s="82" t="e">
        <f>'JRD single trials'!L121</f>
        <v>#DIV/0!</v>
      </c>
      <c r="D127" s="82" t="e">
        <f>'JRD single trials'!M121</f>
        <v>#DIV/0!</v>
      </c>
      <c r="E127" s="82" t="e">
        <f>'JRD single trials'!N121</f>
        <v>#DIV/0!</v>
      </c>
      <c r="F127" s="82" t="e">
        <f>'JRD single trials'!O121</f>
        <v>#DIV/0!</v>
      </c>
      <c r="G127" s="82" t="e">
        <f>'JRD single trials'!P121</f>
        <v>#DIV/0!</v>
      </c>
      <c r="H127" s="82">
        <f>'JRD single trials'!Q121</f>
        <v>0</v>
      </c>
      <c r="I127" s="82">
        <f>'JRD single trials'!R121</f>
        <v>0</v>
      </c>
      <c r="J127" s="82">
        <f>'JRD single trials'!S121</f>
        <v>0</v>
      </c>
      <c r="K127" s="82">
        <f>'JRD single trials'!T121</f>
        <v>0</v>
      </c>
      <c r="L127" s="82">
        <f>'JRD single trials'!U121</f>
        <v>0</v>
      </c>
      <c r="M127" s="82">
        <f>'JRD single trials'!V121</f>
        <v>0</v>
      </c>
      <c r="N127" s="82"/>
      <c r="O127" s="82"/>
      <c r="P127" s="89"/>
      <c r="Q127" s="89"/>
      <c r="R127" s="82"/>
    </row>
    <row r="128" spans="1:18">
      <c r="A128" s="82" t="s">
        <v>177</v>
      </c>
      <c r="B128" s="82" t="e">
        <f>'JRD single trials'!K152</f>
        <v>#DIV/0!</v>
      </c>
      <c r="C128" s="82" t="e">
        <f>'JRD single trials'!L152</f>
        <v>#DIV/0!</v>
      </c>
      <c r="D128" s="82" t="e">
        <f>'JRD single trials'!M152</f>
        <v>#DIV/0!</v>
      </c>
      <c r="E128" s="82" t="e">
        <f>'JRD single trials'!N152</f>
        <v>#DIV/0!</v>
      </c>
      <c r="F128" s="82" t="e">
        <f>'JRD single trials'!O152</f>
        <v>#DIV/0!</v>
      </c>
      <c r="G128" s="82" t="e">
        <f>'JRD single trials'!P152</f>
        <v>#DIV/0!</v>
      </c>
      <c r="H128" s="82">
        <f>'JRD single trials'!Q152</f>
        <v>0</v>
      </c>
      <c r="I128" s="82">
        <f>'JRD single trials'!R152</f>
        <v>0</v>
      </c>
      <c r="J128" s="82">
        <f>'JRD single trials'!S152</f>
        <v>0</v>
      </c>
      <c r="K128" s="82">
        <f>'JRD single trials'!T152</f>
        <v>0</v>
      </c>
      <c r="L128" s="82">
        <f>'JRD single trials'!U152</f>
        <v>0</v>
      </c>
      <c r="M128" s="82">
        <f>'JRD single trials'!V152</f>
        <v>0</v>
      </c>
      <c r="N128" s="82"/>
      <c r="O128" s="82"/>
      <c r="P128" s="89"/>
      <c r="Q128" s="89"/>
      <c r="R128" s="82"/>
    </row>
    <row r="129" spans="1:53">
      <c r="A129" s="82" t="s">
        <v>178</v>
      </c>
      <c r="B129" s="82" t="e">
        <f>'JRD single trials'!K183</f>
        <v>#DIV/0!</v>
      </c>
      <c r="C129" s="82" t="e">
        <f>'JRD single trials'!L183</f>
        <v>#DIV/0!</v>
      </c>
      <c r="D129" s="82" t="e">
        <f>'JRD single trials'!M183</f>
        <v>#DIV/0!</v>
      </c>
      <c r="E129" s="82" t="e">
        <f>'JRD single trials'!N183</f>
        <v>#DIV/0!</v>
      </c>
      <c r="F129" s="82" t="e">
        <f>'JRD single trials'!O183</f>
        <v>#DIV/0!</v>
      </c>
      <c r="G129" s="82" t="e">
        <f>'JRD single trials'!P183</f>
        <v>#DIV/0!</v>
      </c>
      <c r="H129" s="82">
        <f>'JRD single trials'!Q183</f>
        <v>0</v>
      </c>
      <c r="I129" s="82">
        <f>'JRD single trials'!R183</f>
        <v>0</v>
      </c>
      <c r="J129" s="82">
        <f>'JRD single trials'!S183</f>
        <v>0</v>
      </c>
      <c r="K129" s="82">
        <f>'JRD single trials'!T183</f>
        <v>0</v>
      </c>
      <c r="L129" s="82">
        <f>'JRD single trials'!U183</f>
        <v>0</v>
      </c>
      <c r="M129" s="82">
        <f>'JRD single trials'!V183</f>
        <v>0</v>
      </c>
      <c r="N129" s="82"/>
      <c r="O129" s="82"/>
      <c r="P129" s="89"/>
      <c r="Q129" s="89"/>
      <c r="R129" s="82"/>
    </row>
    <row r="130" spans="1:53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9"/>
      <c r="Q130" s="89"/>
      <c r="R130" s="82"/>
    </row>
    <row r="131" spans="1:53">
      <c r="A131" s="82" t="s">
        <v>170</v>
      </c>
      <c r="B131" s="82" t="e">
        <f>'JRD single trials'!K59</f>
        <v>#DIV/0!</v>
      </c>
      <c r="C131" s="82" t="e">
        <f>'JRD single trials'!L59</f>
        <v>#DIV/0!</v>
      </c>
      <c r="D131" s="82" t="e">
        <f>'JRD single trials'!M59</f>
        <v>#DIV/0!</v>
      </c>
      <c r="E131" s="82" t="e">
        <f>'JRD single trials'!N59</f>
        <v>#DIV/0!</v>
      </c>
      <c r="F131" s="82" t="e">
        <f>'JRD single trials'!O59</f>
        <v>#DIV/0!</v>
      </c>
      <c r="G131" s="82" t="e">
        <f>'JRD single trials'!P59</f>
        <v>#DIV/0!</v>
      </c>
      <c r="H131" s="82">
        <f>'JRD single trials'!Q59</f>
        <v>0</v>
      </c>
      <c r="I131" s="82" t="str">
        <f>'JRD single trials'!R59</f>
        <v>Average</v>
      </c>
      <c r="J131" s="82" t="e">
        <f>'JRD single trials'!S59</f>
        <v>#DIV/0!</v>
      </c>
      <c r="K131" s="82" t="e">
        <f>'JRD single trials'!T59</f>
        <v>#DIV/0!</v>
      </c>
      <c r="L131" s="82" t="e">
        <f>'JRD single trials'!U59</f>
        <v>#DIV/0!</v>
      </c>
      <c r="M131" s="82" t="e">
        <f>'JRD single trials'!V59</f>
        <v>#DIV/0!</v>
      </c>
      <c r="N131" s="82"/>
      <c r="O131" s="82"/>
      <c r="P131" s="89"/>
      <c r="Q131" s="89"/>
      <c r="R131" s="82"/>
    </row>
    <row r="132" spans="1:53">
      <c r="A132" s="82" t="s">
        <v>171</v>
      </c>
      <c r="B132" s="82" t="e">
        <f>'JRD single trials'!S28</f>
        <v>#DIV/0!</v>
      </c>
      <c r="C132" s="82" t="e">
        <f>'JRD single trials'!T28</f>
        <v>#DIV/0!</v>
      </c>
      <c r="D132" s="82" t="e">
        <f>'JRD single trials'!U28</f>
        <v>#DIV/0!</v>
      </c>
      <c r="E132" s="82" t="e">
        <f>'JRD single trials'!V28</f>
        <v>#DIV/0!</v>
      </c>
      <c r="F132" s="82" t="e">
        <f>'JRD single trials'!W28</f>
        <v>#DIV/0!</v>
      </c>
      <c r="G132" s="82" t="e">
        <f>'JRD single trials'!X28</f>
        <v>#DIV/0!</v>
      </c>
      <c r="H132" s="82">
        <f>'JRD single trials'!Y28</f>
        <v>0</v>
      </c>
      <c r="I132" s="82" t="str">
        <f>'JRD single trials'!Z28</f>
        <v>Average</v>
      </c>
      <c r="J132" s="82" t="e">
        <f>'JRD single trials'!AA28</f>
        <v>#DIV/0!</v>
      </c>
      <c r="K132" s="82" t="e">
        <f>'JRD single trials'!AB28</f>
        <v>#DIV/0!</v>
      </c>
      <c r="L132" s="82" t="e">
        <f>'JRD single trials'!AC28</f>
        <v>#DIV/0!</v>
      </c>
      <c r="M132" s="82" t="e">
        <f>'JRD single trials'!AD28</f>
        <v>#DIV/0!</v>
      </c>
      <c r="N132" s="82"/>
      <c r="O132" s="82"/>
      <c r="P132" s="89"/>
      <c r="Q132" s="89"/>
      <c r="R132" s="82"/>
    </row>
    <row r="133" spans="1:53">
      <c r="A133" s="82" t="s">
        <v>172</v>
      </c>
      <c r="B133" s="82" t="e">
        <f>'JRD single trials'!S59</f>
        <v>#DIV/0!</v>
      </c>
      <c r="C133" s="82" t="e">
        <f>'JRD single trials'!T59</f>
        <v>#DIV/0!</v>
      </c>
      <c r="D133" s="82" t="e">
        <f>'JRD single trials'!U59</f>
        <v>#DIV/0!</v>
      </c>
      <c r="E133" s="82" t="e">
        <f>'JRD single trials'!V59</f>
        <v>#DIV/0!</v>
      </c>
      <c r="F133" s="82" t="e">
        <f>'JRD single trials'!W59</f>
        <v>#DIV/0!</v>
      </c>
      <c r="G133" s="82" t="e">
        <f>'JRD single trials'!X59</f>
        <v>#DIV/0!</v>
      </c>
      <c r="H133" s="82">
        <f>'JRD single trials'!Y59</f>
        <v>0</v>
      </c>
      <c r="I133" s="82" t="str">
        <f>'JRD single trials'!Z59</f>
        <v>Average</v>
      </c>
      <c r="J133" s="82" t="e">
        <f>'JRD single trials'!AA59</f>
        <v>#DIV/0!</v>
      </c>
      <c r="K133" s="82" t="e">
        <f>'JRD single trials'!AB59</f>
        <v>#DIV/0!</v>
      </c>
      <c r="L133" s="82" t="e">
        <f>'JRD single trials'!AC59</f>
        <v>#DIV/0!</v>
      </c>
      <c r="M133" s="82" t="e">
        <f>'JRD single trials'!AD59</f>
        <v>#DIV/0!</v>
      </c>
      <c r="N133" s="82"/>
      <c r="O133" s="82"/>
      <c r="P133" s="89"/>
      <c r="Q133" s="89"/>
      <c r="R133" s="82"/>
    </row>
    <row r="134" spans="1:53">
      <c r="A134" s="82" t="s">
        <v>173</v>
      </c>
      <c r="B134" s="82" t="e">
        <f>'JRD single trials'!S90</f>
        <v>#DIV/0!</v>
      </c>
      <c r="C134" s="82" t="e">
        <f>'JRD single trials'!T90</f>
        <v>#DIV/0!</v>
      </c>
      <c r="D134" s="82" t="e">
        <f>'JRD single trials'!U90</f>
        <v>#DIV/0!</v>
      </c>
      <c r="E134" s="82" t="e">
        <f>'JRD single trials'!V90</f>
        <v>#DIV/0!</v>
      </c>
      <c r="F134" s="82" t="e">
        <f>'JRD single trials'!W90</f>
        <v>#DIV/0!</v>
      </c>
      <c r="G134" s="82" t="e">
        <f>'JRD single trials'!X90</f>
        <v>#DIV/0!</v>
      </c>
      <c r="H134" s="82">
        <f>'JRD single trials'!Y90</f>
        <v>0</v>
      </c>
      <c r="I134" s="82" t="str">
        <f>'JRD single trials'!Z90</f>
        <v>Average</v>
      </c>
      <c r="J134" s="82" t="e">
        <f>'JRD single trials'!AA90</f>
        <v>#DIV/0!</v>
      </c>
      <c r="K134" s="82" t="e">
        <f>'JRD single trials'!AB90</f>
        <v>#DIV/0!</v>
      </c>
      <c r="L134" s="82" t="e">
        <f>'JRD single trials'!AC90</f>
        <v>#DIV/0!</v>
      </c>
      <c r="M134" s="82" t="e">
        <f>'JRD single trials'!AD90</f>
        <v>#DIV/0!</v>
      </c>
      <c r="N134" s="82"/>
      <c r="O134" s="82"/>
      <c r="P134" s="89"/>
      <c r="Q134" s="89"/>
      <c r="R134" s="82"/>
    </row>
    <row r="135" spans="1:53">
      <c r="A135" s="82"/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</row>
    <row r="139" spans="1:53" s="85" customFormat="1" ht="18.5">
      <c r="A139" s="84" t="s">
        <v>164</v>
      </c>
      <c r="P139" s="86"/>
      <c r="Q139" s="86"/>
      <c r="AH139" s="86"/>
      <c r="AI139" s="86"/>
      <c r="AZ139" s="86"/>
      <c r="BA139" s="86"/>
    </row>
    <row r="140" spans="1:53" s="85" customFormat="1" ht="18.5">
      <c r="A140" s="84" t="s">
        <v>20</v>
      </c>
      <c r="P140" s="86"/>
      <c r="Q140" s="86"/>
      <c r="S140" s="84" t="s">
        <v>148</v>
      </c>
      <c r="AH140" s="86"/>
      <c r="AI140" s="86"/>
      <c r="AK140" s="86"/>
      <c r="AL140" s="90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Z140" s="86"/>
      <c r="BA140" s="86"/>
    </row>
    <row r="141" spans="1:53" s="84" customFormat="1" ht="18.5">
      <c r="A141" s="84" t="s">
        <v>185</v>
      </c>
      <c r="P141" s="90"/>
      <c r="Q141" s="90"/>
      <c r="S141" s="84" t="s">
        <v>185</v>
      </c>
      <c r="AH141" s="90"/>
      <c r="AI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Z141" s="90"/>
      <c r="BA141" s="90"/>
    </row>
    <row r="142" spans="1:53">
      <c r="B142" s="98" t="s">
        <v>237</v>
      </c>
      <c r="C142" s="98" t="s">
        <v>238</v>
      </c>
      <c r="D142" s="98" t="s">
        <v>239</v>
      </c>
      <c r="E142" s="98" t="s">
        <v>240</v>
      </c>
      <c r="F142" s="98" t="s">
        <v>241</v>
      </c>
      <c r="G142" s="98" t="s">
        <v>242</v>
      </c>
      <c r="H142" s="98" t="s">
        <v>265</v>
      </c>
      <c r="I142" s="98" t="s">
        <v>266</v>
      </c>
      <c r="J142" s="98" t="s">
        <v>243</v>
      </c>
      <c r="K142" s="98" t="s">
        <v>244</v>
      </c>
      <c r="L142" s="98" t="s">
        <v>245</v>
      </c>
      <c r="M142" s="98" t="s">
        <v>246</v>
      </c>
      <c r="N142" s="98" t="s">
        <v>247</v>
      </c>
      <c r="O142" s="110" t="s">
        <v>248</v>
      </c>
      <c r="P142" s="88"/>
      <c r="Q142" s="88"/>
      <c r="T142" s="98" t="s">
        <v>237</v>
      </c>
      <c r="U142" s="98" t="s">
        <v>238</v>
      </c>
      <c r="V142" s="98" t="s">
        <v>239</v>
      </c>
      <c r="W142" s="98" t="s">
        <v>240</v>
      </c>
      <c r="X142" s="98" t="s">
        <v>241</v>
      </c>
      <c r="Y142" s="98" t="s">
        <v>242</v>
      </c>
      <c r="Z142" s="98" t="s">
        <v>265</v>
      </c>
      <c r="AA142" s="98" t="s">
        <v>266</v>
      </c>
      <c r="AB142" s="98" t="s">
        <v>243</v>
      </c>
      <c r="AC142" s="98" t="s">
        <v>244</v>
      </c>
      <c r="AD142" s="98" t="s">
        <v>245</v>
      </c>
      <c r="AE142" s="98" t="s">
        <v>246</v>
      </c>
      <c r="AF142" s="98" t="s">
        <v>247</v>
      </c>
      <c r="AG142" s="110" t="s">
        <v>248</v>
      </c>
      <c r="AH142" s="88"/>
      <c r="AI142" s="88"/>
      <c r="AK142" s="87"/>
      <c r="AL142" s="88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</row>
    <row r="143" spans="1:53">
      <c r="A143" s="82" t="s">
        <v>165</v>
      </c>
      <c r="B143" s="81">
        <f>Adaptation!B98</f>
        <v>0</v>
      </c>
      <c r="C143" s="81">
        <f>Adaptation!C98</f>
        <v>0</v>
      </c>
      <c r="D143" s="81">
        <f>Adaptation!D98</f>
        <v>0</v>
      </c>
      <c r="E143" s="81">
        <f>Adaptation!E98</f>
        <v>0</v>
      </c>
      <c r="F143" s="81">
        <f>Adaptation!F98</f>
        <v>0</v>
      </c>
      <c r="G143" s="81">
        <f>Adaptation!G98</f>
        <v>0</v>
      </c>
      <c r="H143" s="81">
        <f>Adaptation!H98</f>
        <v>0</v>
      </c>
      <c r="I143" s="81">
        <f>Adaptation!I98</f>
        <v>0</v>
      </c>
      <c r="J143" s="81">
        <f>Adaptation!J98</f>
        <v>0</v>
      </c>
      <c r="K143" s="81">
        <f>Adaptation!K98</f>
        <v>0</v>
      </c>
      <c r="L143" s="81">
        <f>Adaptation!L98</f>
        <v>0</v>
      </c>
      <c r="M143" s="81">
        <f>Adaptation!M98</f>
        <v>0</v>
      </c>
      <c r="S143" s="82" t="s">
        <v>165</v>
      </c>
      <c r="T143" s="81">
        <f>Adaptation!B32</f>
        <v>0</v>
      </c>
      <c r="U143" s="81">
        <f>Adaptation!C32</f>
        <v>0</v>
      </c>
      <c r="V143" s="81">
        <f>Adaptation!D32</f>
        <v>0</v>
      </c>
      <c r="W143" s="81">
        <f>Adaptation!E32</f>
        <v>0</v>
      </c>
      <c r="X143" s="81">
        <f>Adaptation!F32</f>
        <v>0</v>
      </c>
      <c r="Y143" s="81">
        <f>Adaptation!G32</f>
        <v>0</v>
      </c>
      <c r="Z143" s="81">
        <f>Adaptation!H32</f>
        <v>0</v>
      </c>
      <c r="AA143" s="81">
        <f>Adaptation!I32</f>
        <v>0</v>
      </c>
      <c r="AB143" s="81">
        <f>Adaptation!J32</f>
        <v>0</v>
      </c>
      <c r="AC143" s="81">
        <f>Adaptation!K32</f>
        <v>0</v>
      </c>
      <c r="AD143" s="81">
        <f>Adaptation!L32</f>
        <v>0</v>
      </c>
      <c r="AE143" s="81">
        <f>Adaptation!M32</f>
        <v>0</v>
      </c>
      <c r="AK143" s="89"/>
      <c r="AL143" s="87"/>
      <c r="AM143" s="87"/>
      <c r="AN143" s="87"/>
      <c r="AO143" s="87"/>
      <c r="AP143" s="87"/>
      <c r="AQ143" s="87"/>
      <c r="AR143" s="87"/>
      <c r="AS143" s="87"/>
      <c r="AT143" s="87"/>
      <c r="AU143" s="87"/>
      <c r="AV143" s="87"/>
      <c r="AW143" s="87"/>
    </row>
    <row r="144" spans="1:53">
      <c r="A144" s="82" t="s">
        <v>86</v>
      </c>
      <c r="B144" s="81">
        <f>Adaptation!B130</f>
        <v>0</v>
      </c>
      <c r="C144" s="81">
        <f>Adaptation!C130</f>
        <v>0</v>
      </c>
      <c r="D144" s="81">
        <f>Adaptation!D130</f>
        <v>0</v>
      </c>
      <c r="E144" s="81">
        <f>Adaptation!E130</f>
        <v>0</v>
      </c>
      <c r="F144" s="81">
        <f>Adaptation!F130</f>
        <v>0</v>
      </c>
      <c r="G144" s="81">
        <f>Adaptation!G130</f>
        <v>0</v>
      </c>
      <c r="H144" s="81">
        <f>Adaptation!H130</f>
        <v>0</v>
      </c>
      <c r="I144" s="81">
        <f>Adaptation!I130</f>
        <v>0</v>
      </c>
      <c r="J144" s="81">
        <f>Adaptation!J130</f>
        <v>0</v>
      </c>
      <c r="K144" s="81">
        <f>Adaptation!K130</f>
        <v>0</v>
      </c>
      <c r="L144" s="81">
        <f>Adaptation!L130</f>
        <v>0</v>
      </c>
      <c r="M144" s="81">
        <f>Adaptation!M130</f>
        <v>0</v>
      </c>
      <c r="S144" s="82" t="s">
        <v>86</v>
      </c>
      <c r="T144" s="81">
        <f>Adaptation!B64</f>
        <v>0</v>
      </c>
      <c r="U144" s="81">
        <f>Adaptation!C64</f>
        <v>0</v>
      </c>
      <c r="V144" s="81">
        <f>Adaptation!D64</f>
        <v>0</v>
      </c>
      <c r="W144" s="81">
        <f>Adaptation!E64</f>
        <v>0</v>
      </c>
      <c r="X144" s="81">
        <f>Adaptation!F64</f>
        <v>0</v>
      </c>
      <c r="Y144" s="81">
        <f>Adaptation!G64</f>
        <v>0</v>
      </c>
      <c r="Z144" s="81">
        <f>Adaptation!H64</f>
        <v>0</v>
      </c>
      <c r="AA144" s="81">
        <f>Adaptation!I64</f>
        <v>0</v>
      </c>
      <c r="AB144" s="81">
        <f>Adaptation!J64</f>
        <v>0</v>
      </c>
      <c r="AC144" s="81">
        <f>Adaptation!K64</f>
        <v>0</v>
      </c>
      <c r="AD144" s="81">
        <f>Adaptation!L64</f>
        <v>0</v>
      </c>
      <c r="AE144" s="81">
        <f>Adaptation!M64</f>
        <v>0</v>
      </c>
      <c r="AK144" s="89"/>
      <c r="AL144" s="87"/>
      <c r="AM144" s="87"/>
      <c r="AN144" s="87"/>
      <c r="AO144" s="87"/>
      <c r="AP144" s="87"/>
      <c r="AQ144" s="87"/>
      <c r="AR144" s="87"/>
      <c r="AS144" s="87"/>
      <c r="AT144" s="87"/>
      <c r="AU144" s="87"/>
      <c r="AV144" s="87"/>
      <c r="AW144" s="87"/>
    </row>
    <row r="145" spans="1:53">
      <c r="A145" s="82"/>
      <c r="S145" s="82"/>
      <c r="AK145" s="89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</row>
    <row r="146" spans="1:53" ht="18.5">
      <c r="A146" s="84" t="s">
        <v>184</v>
      </c>
      <c r="S146" s="84" t="s">
        <v>184</v>
      </c>
      <c r="AK146" s="89"/>
      <c r="AL146" s="90"/>
      <c r="AM146" s="87"/>
      <c r="AN146" s="87"/>
      <c r="AO146" s="87"/>
      <c r="AP146" s="87"/>
      <c r="AQ146" s="87"/>
      <c r="AR146" s="87"/>
      <c r="AS146" s="87"/>
      <c r="AT146" s="87"/>
      <c r="AU146" s="87"/>
      <c r="AV146" s="87"/>
      <c r="AW146" s="87"/>
    </row>
    <row r="147" spans="1:53">
      <c r="B147" s="98" t="s">
        <v>237</v>
      </c>
      <c r="C147" s="98" t="s">
        <v>238</v>
      </c>
      <c r="D147" s="98" t="s">
        <v>239</v>
      </c>
      <c r="E147" s="98" t="s">
        <v>240</v>
      </c>
      <c r="F147" s="98" t="s">
        <v>241</v>
      </c>
      <c r="G147" s="98" t="s">
        <v>242</v>
      </c>
      <c r="H147" s="98" t="s">
        <v>265</v>
      </c>
      <c r="I147" s="98" t="s">
        <v>266</v>
      </c>
      <c r="J147" s="98" t="s">
        <v>243</v>
      </c>
      <c r="K147" s="98" t="s">
        <v>244</v>
      </c>
      <c r="L147" s="98" t="s">
        <v>245</v>
      </c>
      <c r="M147" s="98" t="s">
        <v>246</v>
      </c>
      <c r="N147" s="98" t="s">
        <v>247</v>
      </c>
      <c r="O147" s="110" t="s">
        <v>248</v>
      </c>
      <c r="P147" s="88"/>
      <c r="Q147" s="88"/>
      <c r="T147" s="98" t="s">
        <v>237</v>
      </c>
      <c r="U147" s="98" t="s">
        <v>238</v>
      </c>
      <c r="V147" s="98" t="s">
        <v>239</v>
      </c>
      <c r="W147" s="98" t="s">
        <v>240</v>
      </c>
      <c r="X147" s="98" t="s">
        <v>241</v>
      </c>
      <c r="Y147" s="98" t="s">
        <v>242</v>
      </c>
      <c r="Z147" s="98" t="s">
        <v>265</v>
      </c>
      <c r="AA147" s="98" t="s">
        <v>266</v>
      </c>
      <c r="AB147" s="98" t="s">
        <v>243</v>
      </c>
      <c r="AC147" s="98" t="s">
        <v>244</v>
      </c>
      <c r="AD147" s="98" t="s">
        <v>245</v>
      </c>
      <c r="AE147" s="98" t="s">
        <v>246</v>
      </c>
      <c r="AF147" s="98" t="s">
        <v>247</v>
      </c>
      <c r="AG147" s="110" t="s">
        <v>248</v>
      </c>
      <c r="AH147" s="88"/>
      <c r="AI147" s="88"/>
      <c r="AK147" s="87"/>
      <c r="AL147" s="88"/>
      <c r="AM147" s="88"/>
      <c r="AN147" s="88"/>
      <c r="AO147" s="88"/>
      <c r="AP147" s="88"/>
      <c r="AQ147" s="88"/>
      <c r="AR147" s="88"/>
      <c r="AS147" s="88"/>
      <c r="AT147" s="88"/>
      <c r="AU147" s="88"/>
      <c r="AV147" s="88"/>
      <c r="AW147" s="88"/>
    </row>
    <row r="148" spans="1:53" s="82" customFormat="1">
      <c r="A148" s="82" t="s">
        <v>165</v>
      </c>
      <c r="B148" s="82" t="e">
        <f>Adaptation!B97</f>
        <v>#DIV/0!</v>
      </c>
      <c r="C148" s="82" t="e">
        <f>Adaptation!C97</f>
        <v>#DIV/0!</v>
      </c>
      <c r="D148" s="82" t="e">
        <f>Adaptation!D97</f>
        <v>#DIV/0!</v>
      </c>
      <c r="E148" s="82" t="e">
        <f>Adaptation!E97</f>
        <v>#DIV/0!</v>
      </c>
      <c r="F148" s="82" t="e">
        <f>Adaptation!F97</f>
        <v>#DIV/0!</v>
      </c>
      <c r="G148" s="82" t="e">
        <f>Adaptation!G97</f>
        <v>#DIV/0!</v>
      </c>
      <c r="H148" s="82">
        <f>Adaptation!H97</f>
        <v>0</v>
      </c>
      <c r="I148" s="82">
        <f>Adaptation!I97</f>
        <v>0</v>
      </c>
      <c r="J148" s="82">
        <f>Adaptation!J97</f>
        <v>0</v>
      </c>
      <c r="K148" s="82">
        <f>Adaptation!K97</f>
        <v>0</v>
      </c>
      <c r="L148" s="82">
        <f>Adaptation!L97</f>
        <v>0</v>
      </c>
      <c r="M148" s="82">
        <f>Adaptation!M97</f>
        <v>0</v>
      </c>
      <c r="P148" s="89"/>
      <c r="Q148" s="89"/>
      <c r="S148" s="82" t="s">
        <v>165</v>
      </c>
      <c r="T148" s="82" t="e">
        <f>Adaptation!B31</f>
        <v>#DIV/0!</v>
      </c>
      <c r="U148" s="82" t="e">
        <f>Adaptation!C31</f>
        <v>#DIV/0!</v>
      </c>
      <c r="V148" s="82" t="e">
        <f>Adaptation!D31</f>
        <v>#DIV/0!</v>
      </c>
      <c r="W148" s="82" t="e">
        <f>Adaptation!E31</f>
        <v>#DIV/0!</v>
      </c>
      <c r="X148" s="82" t="e">
        <f>Adaptation!F31</f>
        <v>#DIV/0!</v>
      </c>
      <c r="Y148" s="82" t="e">
        <f>Adaptation!G31</f>
        <v>#DIV/0!</v>
      </c>
      <c r="Z148" s="82">
        <f>Adaptation!H31</f>
        <v>0</v>
      </c>
      <c r="AA148" s="82">
        <f>Adaptation!I31</f>
        <v>0</v>
      </c>
      <c r="AB148" s="82">
        <f>Adaptation!J31</f>
        <v>0</v>
      </c>
      <c r="AC148" s="82">
        <f>Adaptation!K31</f>
        <v>0</v>
      </c>
      <c r="AD148" s="82">
        <f>Adaptation!L31</f>
        <v>0</v>
      </c>
      <c r="AE148" s="82">
        <f>Adaptation!M31</f>
        <v>0</v>
      </c>
      <c r="AH148" s="89"/>
      <c r="AI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Z148" s="89"/>
      <c r="BA148" s="89"/>
    </row>
    <row r="149" spans="1:53" s="82" customFormat="1">
      <c r="A149" s="82" t="s">
        <v>86</v>
      </c>
      <c r="B149" s="82" t="e">
        <f>Adaptation!B129</f>
        <v>#DIV/0!</v>
      </c>
      <c r="C149" s="82" t="e">
        <f>Adaptation!C129</f>
        <v>#DIV/0!</v>
      </c>
      <c r="D149" s="82" t="e">
        <f>Adaptation!D129</f>
        <v>#DIV/0!</v>
      </c>
      <c r="E149" s="82" t="e">
        <f>Adaptation!E129</f>
        <v>#DIV/0!</v>
      </c>
      <c r="F149" s="82" t="e">
        <f>Adaptation!F129</f>
        <v>#DIV/0!</v>
      </c>
      <c r="G149" s="82" t="e">
        <f>Adaptation!G129</f>
        <v>#DIV/0!</v>
      </c>
      <c r="H149" s="82">
        <f>Adaptation!H129</f>
        <v>0</v>
      </c>
      <c r="I149" s="82">
        <f>Adaptation!I129</f>
        <v>0</v>
      </c>
      <c r="J149" s="82">
        <f>Adaptation!J129</f>
        <v>0</v>
      </c>
      <c r="K149" s="82">
        <f>Adaptation!K129</f>
        <v>0</v>
      </c>
      <c r="L149" s="82">
        <f>Adaptation!L129</f>
        <v>0</v>
      </c>
      <c r="M149" s="82">
        <f>Adaptation!M129</f>
        <v>0</v>
      </c>
      <c r="P149" s="89"/>
      <c r="Q149" s="89"/>
      <c r="S149" s="82" t="s">
        <v>86</v>
      </c>
      <c r="T149" s="82" t="e">
        <f>Adaptation!B63</f>
        <v>#DIV/0!</v>
      </c>
      <c r="U149" s="82" t="e">
        <f>Adaptation!C63</f>
        <v>#DIV/0!</v>
      </c>
      <c r="V149" s="82" t="e">
        <f>Adaptation!D63</f>
        <v>#DIV/0!</v>
      </c>
      <c r="W149" s="82" t="e">
        <f>Adaptation!E63</f>
        <v>#DIV/0!</v>
      </c>
      <c r="X149" s="82" t="e">
        <f>Adaptation!F63</f>
        <v>#DIV/0!</v>
      </c>
      <c r="Y149" s="82" t="e">
        <f>Adaptation!G63</f>
        <v>#DIV/0!</v>
      </c>
      <c r="Z149" s="82">
        <f>Adaptation!H63</f>
        <v>0</v>
      </c>
      <c r="AA149" s="82">
        <f>Adaptation!I63</f>
        <v>0</v>
      </c>
      <c r="AB149" s="82">
        <f>Adaptation!J63</f>
        <v>0</v>
      </c>
      <c r="AC149" s="82">
        <f>Adaptation!K63</f>
        <v>0</v>
      </c>
      <c r="AD149" s="82">
        <f>Adaptation!L63</f>
        <v>0</v>
      </c>
      <c r="AE149" s="82">
        <f>Adaptation!M63</f>
        <v>0</v>
      </c>
      <c r="AH149" s="89"/>
      <c r="AI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Z149" s="89"/>
      <c r="BA149" s="89"/>
    </row>
    <row r="150" spans="1:53">
      <c r="AK150" s="87"/>
      <c r="AL150" s="87"/>
      <c r="AM150" s="87"/>
      <c r="AN150" s="87"/>
      <c r="AO150" s="87"/>
      <c r="AP150" s="87"/>
      <c r="AQ150" s="87"/>
      <c r="AR150" s="87"/>
      <c r="AS150" s="87"/>
      <c r="AT150" s="87"/>
      <c r="AU150" s="87"/>
      <c r="AV150" s="87"/>
      <c r="AW150" s="87"/>
    </row>
    <row r="151" spans="1:53">
      <c r="AK151" s="87"/>
      <c r="AL151" s="87"/>
      <c r="AM151" s="87"/>
      <c r="AN151" s="87"/>
      <c r="AO151" s="87"/>
      <c r="AP151" s="87"/>
      <c r="AQ151" s="87"/>
      <c r="AR151" s="87"/>
      <c r="AS151" s="87"/>
      <c r="AT151" s="87"/>
      <c r="AU151" s="87"/>
      <c r="AV151" s="87"/>
      <c r="AW151" s="87"/>
    </row>
    <row r="152" spans="1:53"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</row>
    <row r="153" spans="1:53" ht="18.5">
      <c r="A153" s="84" t="s">
        <v>169</v>
      </c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</row>
    <row r="154" spans="1:53" s="85" customFormat="1" ht="18.5">
      <c r="A154" s="84" t="s">
        <v>20</v>
      </c>
      <c r="P154" s="86"/>
      <c r="Q154" s="86"/>
      <c r="S154" s="84" t="s">
        <v>147</v>
      </c>
      <c r="AH154" s="86"/>
      <c r="AI154" s="86"/>
      <c r="AK154" s="84" t="s">
        <v>148</v>
      </c>
      <c r="AZ154" s="86"/>
      <c r="BA154" s="86"/>
    </row>
    <row r="155" spans="1:53">
      <c r="B155" s="98" t="s">
        <v>237</v>
      </c>
      <c r="C155" s="98" t="s">
        <v>238</v>
      </c>
      <c r="D155" s="98" t="s">
        <v>239</v>
      </c>
      <c r="E155" s="98" t="s">
        <v>240</v>
      </c>
      <c r="F155" s="98" t="s">
        <v>241</v>
      </c>
      <c r="G155" s="98" t="s">
        <v>242</v>
      </c>
      <c r="H155" s="98" t="s">
        <v>265</v>
      </c>
      <c r="I155" s="98" t="s">
        <v>266</v>
      </c>
      <c r="J155" s="98" t="s">
        <v>243</v>
      </c>
      <c r="K155" s="98" t="s">
        <v>244</v>
      </c>
      <c r="L155" s="98" t="s">
        <v>245</v>
      </c>
      <c r="M155" s="98" t="s">
        <v>246</v>
      </c>
      <c r="N155" s="98" t="s">
        <v>247</v>
      </c>
      <c r="O155" s="110" t="s">
        <v>248</v>
      </c>
      <c r="P155" s="88"/>
      <c r="Q155" s="88"/>
      <c r="T155" s="98" t="s">
        <v>237</v>
      </c>
      <c r="U155" s="98" t="s">
        <v>238</v>
      </c>
      <c r="V155" s="98" t="s">
        <v>239</v>
      </c>
      <c r="W155" s="98" t="s">
        <v>240</v>
      </c>
      <c r="X155" s="98" t="s">
        <v>241</v>
      </c>
      <c r="Y155" s="98" t="s">
        <v>242</v>
      </c>
      <c r="Z155" s="98" t="s">
        <v>265</v>
      </c>
      <c r="AA155" s="98" t="s">
        <v>266</v>
      </c>
      <c r="AB155" s="98" t="s">
        <v>243</v>
      </c>
      <c r="AC155" s="98" t="s">
        <v>244</v>
      </c>
      <c r="AD155" s="98" t="s">
        <v>245</v>
      </c>
      <c r="AE155" s="98" t="s">
        <v>246</v>
      </c>
      <c r="AF155" s="98" t="s">
        <v>247</v>
      </c>
      <c r="AG155" s="110" t="s">
        <v>248</v>
      </c>
      <c r="AH155" s="88"/>
      <c r="AI155" s="88"/>
      <c r="AL155" s="98" t="s">
        <v>237</v>
      </c>
      <c r="AM155" s="98" t="s">
        <v>238</v>
      </c>
      <c r="AN155" s="98" t="s">
        <v>239</v>
      </c>
      <c r="AO155" s="98" t="s">
        <v>240</v>
      </c>
      <c r="AP155" s="98" t="s">
        <v>241</v>
      </c>
      <c r="AQ155" s="98" t="s">
        <v>242</v>
      </c>
      <c r="AR155" s="98" t="s">
        <v>265</v>
      </c>
      <c r="AS155" s="98" t="s">
        <v>266</v>
      </c>
      <c r="AT155" s="98" t="s">
        <v>243</v>
      </c>
      <c r="AU155" s="98" t="s">
        <v>244</v>
      </c>
      <c r="AV155" s="98" t="s">
        <v>245</v>
      </c>
      <c r="AW155" s="98" t="s">
        <v>246</v>
      </c>
      <c r="AX155" s="98" t="s">
        <v>247</v>
      </c>
      <c r="AY155" s="110" t="s">
        <v>248</v>
      </c>
      <c r="AZ155" s="88"/>
      <c r="BA155" s="88"/>
    </row>
    <row r="156" spans="1:53">
      <c r="A156" s="81" t="s">
        <v>121</v>
      </c>
      <c r="B156" s="81">
        <f>'Neural distances'!B34</f>
        <v>0</v>
      </c>
      <c r="C156" s="81">
        <f>'Neural distances'!C34</f>
        <v>0</v>
      </c>
      <c r="D156" s="81">
        <f>'Neural distances'!D34</f>
        <v>0</v>
      </c>
      <c r="E156" s="81">
        <f>'Neural distances'!E34</f>
        <v>0</v>
      </c>
      <c r="F156" s="81">
        <f>'Neural distances'!F34</f>
        <v>0</v>
      </c>
      <c r="G156" s="81">
        <f>'Neural distances'!G34</f>
        <v>0</v>
      </c>
      <c r="H156" s="81">
        <f>'Neural distances'!H34</f>
        <v>0</v>
      </c>
      <c r="I156" s="81">
        <f>'Neural distances'!I34</f>
        <v>0</v>
      </c>
      <c r="J156" s="81">
        <f>'Neural distances'!J34</f>
        <v>0</v>
      </c>
      <c r="K156" s="81">
        <f>'Neural distances'!K34</f>
        <v>0</v>
      </c>
      <c r="L156" s="81">
        <f>'Neural distances'!L34</f>
        <v>0</v>
      </c>
      <c r="M156" s="81">
        <f>'Neural distances'!M34</f>
        <v>0</v>
      </c>
      <c r="S156" s="81" t="s">
        <v>121</v>
      </c>
      <c r="T156" s="81">
        <f>'Neural distances'!B73</f>
        <v>0</v>
      </c>
      <c r="U156" s="81">
        <f>'Neural distances'!C73</f>
        <v>0</v>
      </c>
      <c r="V156" s="81">
        <f>'Neural distances'!D73</f>
        <v>0</v>
      </c>
      <c r="W156" s="81">
        <f>'Neural distances'!E73</f>
        <v>0</v>
      </c>
      <c r="X156" s="81">
        <f>'Neural distances'!F73</f>
        <v>0</v>
      </c>
      <c r="Y156" s="81">
        <f>'Neural distances'!G73</f>
        <v>0</v>
      </c>
      <c r="Z156" s="81">
        <f>'Neural distances'!H73</f>
        <v>0</v>
      </c>
      <c r="AA156" s="81">
        <f>'Neural distances'!I73</f>
        <v>0</v>
      </c>
      <c r="AB156" s="81">
        <f>'Neural distances'!J73</f>
        <v>0</v>
      </c>
      <c r="AC156" s="81">
        <f>'Neural distances'!K73</f>
        <v>0</v>
      </c>
      <c r="AD156" s="81">
        <f>'Neural distances'!L73</f>
        <v>0</v>
      </c>
      <c r="AE156" s="81">
        <f>'Neural distances'!M73</f>
        <v>0</v>
      </c>
      <c r="AK156" s="81" t="s">
        <v>121</v>
      </c>
      <c r="AL156" s="81">
        <f>'Neural distances'!B112</f>
        <v>0</v>
      </c>
      <c r="AM156" s="81">
        <f>'Neural distances'!C112</f>
        <v>0</v>
      </c>
      <c r="AN156" s="81">
        <f>'Neural distances'!D112</f>
        <v>0</v>
      </c>
      <c r="AO156" s="81">
        <f>'Neural distances'!E112</f>
        <v>0</v>
      </c>
      <c r="AP156" s="81">
        <f>'Neural distances'!F112</f>
        <v>0</v>
      </c>
      <c r="AQ156" s="81">
        <f>'Neural distances'!G112</f>
        <v>0</v>
      </c>
      <c r="AR156" s="81">
        <f>'Neural distances'!H112</f>
        <v>0</v>
      </c>
      <c r="AS156" s="81">
        <f>'Neural distances'!I112</f>
        <v>0</v>
      </c>
      <c r="AT156" s="81">
        <f>'Neural distances'!J112</f>
        <v>0</v>
      </c>
      <c r="AU156" s="81">
        <f>'Neural distances'!K112</f>
        <v>0</v>
      </c>
      <c r="AV156" s="81">
        <f>'Neural distances'!L112</f>
        <v>0</v>
      </c>
      <c r="AW156" s="81">
        <f>'Neural distances'!M112</f>
        <v>0</v>
      </c>
    </row>
    <row r="157" spans="1:53">
      <c r="A157" s="81" t="s">
        <v>123</v>
      </c>
      <c r="B157" s="81">
        <f>'Neural distances'!B35</f>
        <v>0</v>
      </c>
      <c r="C157" s="81">
        <f>'Neural distances'!C35</f>
        <v>0</v>
      </c>
      <c r="D157" s="81">
        <f>'Neural distances'!D35</f>
        <v>0</v>
      </c>
      <c r="E157" s="81">
        <f>'Neural distances'!E35</f>
        <v>0</v>
      </c>
      <c r="F157" s="81">
        <f>'Neural distances'!F35</f>
        <v>0</v>
      </c>
      <c r="G157" s="81">
        <f>'Neural distances'!G35</f>
        <v>0</v>
      </c>
      <c r="H157" s="81">
        <f>'Neural distances'!H35</f>
        <v>0</v>
      </c>
      <c r="I157" s="81">
        <f>'Neural distances'!I35</f>
        <v>0</v>
      </c>
      <c r="J157" s="81">
        <f>'Neural distances'!J35</f>
        <v>0</v>
      </c>
      <c r="K157" s="81">
        <f>'Neural distances'!K35</f>
        <v>0</v>
      </c>
      <c r="L157" s="81">
        <f>'Neural distances'!L35</f>
        <v>0</v>
      </c>
      <c r="M157" s="81">
        <f>'Neural distances'!M35</f>
        <v>0</v>
      </c>
      <c r="S157" s="81" t="s">
        <v>123</v>
      </c>
      <c r="T157" s="81">
        <f>'Neural distances'!B74</f>
        <v>0</v>
      </c>
      <c r="U157" s="81">
        <f>'Neural distances'!C74</f>
        <v>0</v>
      </c>
      <c r="V157" s="81">
        <f>'Neural distances'!D74</f>
        <v>0</v>
      </c>
      <c r="W157" s="81">
        <f>'Neural distances'!E74</f>
        <v>0</v>
      </c>
      <c r="X157" s="81">
        <f>'Neural distances'!F74</f>
        <v>0</v>
      </c>
      <c r="Y157" s="81">
        <f>'Neural distances'!G74</f>
        <v>0</v>
      </c>
      <c r="Z157" s="81">
        <f>'Neural distances'!H74</f>
        <v>0</v>
      </c>
      <c r="AA157" s="81">
        <f>'Neural distances'!I74</f>
        <v>0</v>
      </c>
      <c r="AB157" s="81">
        <f>'Neural distances'!J74</f>
        <v>0</v>
      </c>
      <c r="AC157" s="81">
        <f>'Neural distances'!K74</f>
        <v>0</v>
      </c>
      <c r="AD157" s="81">
        <f>'Neural distances'!L74</f>
        <v>0</v>
      </c>
      <c r="AE157" s="81">
        <f>'Neural distances'!M74</f>
        <v>0</v>
      </c>
      <c r="AK157" s="81" t="s">
        <v>123</v>
      </c>
      <c r="AL157" s="81">
        <f>'Neural distances'!B113</f>
        <v>0</v>
      </c>
      <c r="AM157" s="81">
        <f>'Neural distances'!C113</f>
        <v>0</v>
      </c>
      <c r="AN157" s="81">
        <f>'Neural distances'!D113</f>
        <v>0</v>
      </c>
      <c r="AO157" s="81">
        <f>'Neural distances'!E113</f>
        <v>0</v>
      </c>
      <c r="AP157" s="81">
        <f>'Neural distances'!F113</f>
        <v>0</v>
      </c>
      <c r="AQ157" s="81">
        <f>'Neural distances'!G113</f>
        <v>0</v>
      </c>
      <c r="AR157" s="81">
        <f>'Neural distances'!H113</f>
        <v>0</v>
      </c>
      <c r="AS157" s="81">
        <f>'Neural distances'!I113</f>
        <v>0</v>
      </c>
      <c r="AT157" s="81">
        <f>'Neural distances'!J113</f>
        <v>0</v>
      </c>
      <c r="AU157" s="81">
        <f>'Neural distances'!K113</f>
        <v>0</v>
      </c>
      <c r="AV157" s="81">
        <f>'Neural distances'!L113</f>
        <v>0</v>
      </c>
      <c r="AW157" s="81">
        <f>'Neural distances'!M113</f>
        <v>0</v>
      </c>
    </row>
    <row r="158" spans="1:53">
      <c r="A158" s="81" t="s">
        <v>124</v>
      </c>
      <c r="B158" s="81">
        <f>'Neural distances'!B36</f>
        <v>0</v>
      </c>
      <c r="C158" s="81">
        <f>'Neural distances'!C36</f>
        <v>0</v>
      </c>
      <c r="D158" s="81">
        <f>'Neural distances'!D36</f>
        <v>0</v>
      </c>
      <c r="E158" s="81">
        <f>'Neural distances'!E36</f>
        <v>0</v>
      </c>
      <c r="F158" s="81">
        <f>'Neural distances'!F36</f>
        <v>0</v>
      </c>
      <c r="G158" s="81">
        <f>'Neural distances'!G36</f>
        <v>0</v>
      </c>
      <c r="H158" s="81">
        <f>'Neural distances'!H36</f>
        <v>0</v>
      </c>
      <c r="I158" s="81">
        <f>'Neural distances'!I36</f>
        <v>0</v>
      </c>
      <c r="J158" s="81">
        <f>'Neural distances'!J36</f>
        <v>0</v>
      </c>
      <c r="K158" s="81">
        <f>'Neural distances'!K36</f>
        <v>0</v>
      </c>
      <c r="L158" s="81">
        <f>'Neural distances'!L36</f>
        <v>0</v>
      </c>
      <c r="M158" s="81">
        <f>'Neural distances'!M36</f>
        <v>0</v>
      </c>
      <c r="S158" s="81" t="s">
        <v>124</v>
      </c>
      <c r="T158" s="81">
        <f>'Neural distances'!B75</f>
        <v>0</v>
      </c>
      <c r="U158" s="81">
        <f>'Neural distances'!C75</f>
        <v>0</v>
      </c>
      <c r="V158" s="81">
        <f>'Neural distances'!D75</f>
        <v>0</v>
      </c>
      <c r="W158" s="81">
        <f>'Neural distances'!E75</f>
        <v>0</v>
      </c>
      <c r="X158" s="81">
        <f>'Neural distances'!F75</f>
        <v>0</v>
      </c>
      <c r="Y158" s="81">
        <f>'Neural distances'!G75</f>
        <v>0</v>
      </c>
      <c r="Z158" s="81">
        <f>'Neural distances'!H75</f>
        <v>0</v>
      </c>
      <c r="AA158" s="81">
        <f>'Neural distances'!I75</f>
        <v>0</v>
      </c>
      <c r="AB158" s="81">
        <f>'Neural distances'!J75</f>
        <v>0</v>
      </c>
      <c r="AC158" s="81">
        <f>'Neural distances'!K75</f>
        <v>0</v>
      </c>
      <c r="AD158" s="81">
        <f>'Neural distances'!L75</f>
        <v>0</v>
      </c>
      <c r="AE158" s="81">
        <f>'Neural distances'!M75</f>
        <v>0</v>
      </c>
      <c r="AK158" s="81" t="s">
        <v>124</v>
      </c>
      <c r="AL158" s="81">
        <f>'Neural distances'!B114</f>
        <v>0</v>
      </c>
      <c r="AM158" s="81">
        <f>'Neural distances'!C114</f>
        <v>0</v>
      </c>
      <c r="AN158" s="81">
        <f>'Neural distances'!D114</f>
        <v>0</v>
      </c>
      <c r="AO158" s="81">
        <f>'Neural distances'!E114</f>
        <v>0</v>
      </c>
      <c r="AP158" s="81">
        <f>'Neural distances'!F114</f>
        <v>0</v>
      </c>
      <c r="AQ158" s="81">
        <f>'Neural distances'!G114</f>
        <v>0</v>
      </c>
      <c r="AR158" s="81">
        <f>'Neural distances'!H114</f>
        <v>0</v>
      </c>
      <c r="AS158" s="81">
        <f>'Neural distances'!I114</f>
        <v>0</v>
      </c>
      <c r="AT158" s="81">
        <f>'Neural distances'!J114</f>
        <v>0</v>
      </c>
      <c r="AU158" s="81">
        <f>'Neural distances'!K114</f>
        <v>0</v>
      </c>
      <c r="AV158" s="81">
        <f>'Neural distances'!L114</f>
        <v>0</v>
      </c>
      <c r="AW158" s="81">
        <f>'Neural distances'!M114</f>
        <v>0</v>
      </c>
    </row>
    <row r="159" spans="1:53">
      <c r="A159" s="81" t="s">
        <v>125</v>
      </c>
      <c r="B159" s="81">
        <f>'Neural distances'!B37</f>
        <v>0</v>
      </c>
      <c r="C159" s="81">
        <f>'Neural distances'!C37</f>
        <v>0</v>
      </c>
      <c r="D159" s="81">
        <f>'Neural distances'!D37</f>
        <v>0</v>
      </c>
      <c r="E159" s="81">
        <f>'Neural distances'!E37</f>
        <v>0</v>
      </c>
      <c r="F159" s="81">
        <f>'Neural distances'!F37</f>
        <v>0</v>
      </c>
      <c r="G159" s="81">
        <f>'Neural distances'!G37</f>
        <v>0</v>
      </c>
      <c r="H159" s="81">
        <f>'Neural distances'!H37</f>
        <v>0</v>
      </c>
      <c r="I159" s="81">
        <f>'Neural distances'!I37</f>
        <v>0</v>
      </c>
      <c r="J159" s="81">
        <f>'Neural distances'!J37</f>
        <v>0</v>
      </c>
      <c r="K159" s="81">
        <f>'Neural distances'!K37</f>
        <v>0</v>
      </c>
      <c r="L159" s="81">
        <f>'Neural distances'!L37</f>
        <v>0</v>
      </c>
      <c r="M159" s="81">
        <f>'Neural distances'!M37</f>
        <v>0</v>
      </c>
      <c r="S159" s="81" t="s">
        <v>125</v>
      </c>
      <c r="T159" s="81">
        <f>'Neural distances'!B76</f>
        <v>0</v>
      </c>
      <c r="U159" s="81">
        <f>'Neural distances'!C76</f>
        <v>0</v>
      </c>
      <c r="V159" s="81">
        <f>'Neural distances'!D76</f>
        <v>0</v>
      </c>
      <c r="W159" s="81">
        <f>'Neural distances'!E76</f>
        <v>0</v>
      </c>
      <c r="X159" s="81">
        <f>'Neural distances'!F76</f>
        <v>0</v>
      </c>
      <c r="Y159" s="81">
        <f>'Neural distances'!G76</f>
        <v>0</v>
      </c>
      <c r="Z159" s="81">
        <f>'Neural distances'!H76</f>
        <v>0</v>
      </c>
      <c r="AA159" s="81">
        <f>'Neural distances'!I76</f>
        <v>0</v>
      </c>
      <c r="AB159" s="81">
        <f>'Neural distances'!J76</f>
        <v>0</v>
      </c>
      <c r="AC159" s="81">
        <f>'Neural distances'!K76</f>
        <v>0</v>
      </c>
      <c r="AD159" s="81">
        <f>'Neural distances'!L76</f>
        <v>0</v>
      </c>
      <c r="AE159" s="81">
        <f>'Neural distances'!M76</f>
        <v>0</v>
      </c>
      <c r="AK159" s="81" t="s">
        <v>125</v>
      </c>
      <c r="AL159" s="81">
        <f>'Neural distances'!B115</f>
        <v>0</v>
      </c>
      <c r="AM159" s="81">
        <f>'Neural distances'!C115</f>
        <v>0</v>
      </c>
      <c r="AN159" s="81">
        <f>'Neural distances'!D115</f>
        <v>0</v>
      </c>
      <c r="AO159" s="81">
        <f>'Neural distances'!E115</f>
        <v>0</v>
      </c>
      <c r="AP159" s="81">
        <f>'Neural distances'!F115</f>
        <v>0</v>
      </c>
      <c r="AQ159" s="81">
        <f>'Neural distances'!G115</f>
        <v>0</v>
      </c>
      <c r="AR159" s="81">
        <f>'Neural distances'!H115</f>
        <v>0</v>
      </c>
      <c r="AS159" s="81">
        <f>'Neural distances'!I115</f>
        <v>0</v>
      </c>
      <c r="AT159" s="81">
        <f>'Neural distances'!J115</f>
        <v>0</v>
      </c>
      <c r="AU159" s="81">
        <f>'Neural distances'!K115</f>
        <v>0</v>
      </c>
      <c r="AV159" s="81">
        <f>'Neural distances'!L115</f>
        <v>0</v>
      </c>
      <c r="AW159" s="81">
        <f>'Neural distances'!M115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8249-ACD9-B74B-B5D1-56DE7409D56D}">
  <dimension ref="A1:A59"/>
  <sheetViews>
    <sheetView zoomScale="20" zoomScaleNormal="20" workbookViewId="0">
      <selection activeCell="AB24" sqref="AB24"/>
    </sheetView>
  </sheetViews>
  <sheetFormatPr defaultColWidth="10.6640625" defaultRowHeight="15.5"/>
  <sheetData>
    <row r="1" spans="1:1">
      <c r="A1" s="18" t="s">
        <v>133</v>
      </c>
    </row>
    <row r="59" spans="1:1">
      <c r="A59" s="18" t="s">
        <v>134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631-FAD7-8940-977D-C4B61736EC05}">
  <dimension ref="A1:AB58"/>
  <sheetViews>
    <sheetView zoomScale="24" zoomScaleNormal="24" workbookViewId="0">
      <selection activeCell="Y77" sqref="Y77"/>
    </sheetView>
  </sheetViews>
  <sheetFormatPr defaultColWidth="10.6640625" defaultRowHeight="15.5"/>
  <sheetData>
    <row r="1" spans="1:28">
      <c r="A1" t="s">
        <v>20</v>
      </c>
    </row>
    <row r="2" spans="1:28">
      <c r="A2" t="s">
        <v>192</v>
      </c>
      <c r="J2" t="s">
        <v>193</v>
      </c>
      <c r="S2" t="s">
        <v>196</v>
      </c>
      <c r="AB2" t="s">
        <v>197</v>
      </c>
    </row>
    <row r="30" spans="1:19">
      <c r="A30" t="s">
        <v>195</v>
      </c>
      <c r="J30" t="s">
        <v>195</v>
      </c>
      <c r="S30" t="s">
        <v>195</v>
      </c>
    </row>
    <row r="58" spans="1:1">
      <c r="A58" t="s">
        <v>194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4BB4-A8FD-2E49-91B9-162EC3FA2934}">
  <dimension ref="A1:AW351"/>
  <sheetViews>
    <sheetView topLeftCell="P212" zoomScale="39" zoomScaleNormal="93" workbookViewId="0">
      <selection activeCell="AW259" sqref="AR259:AW259"/>
    </sheetView>
  </sheetViews>
  <sheetFormatPr defaultColWidth="10.83203125" defaultRowHeight="15.5"/>
  <cols>
    <col min="1" max="1" width="10.83203125" style="4"/>
    <col min="2" max="2" width="12.1640625" style="4" bestFit="1" customWidth="1"/>
    <col min="3" max="3" width="9.5" style="4" bestFit="1" customWidth="1"/>
    <col min="4" max="6" width="13" style="4" bestFit="1" customWidth="1"/>
    <col min="7" max="7" width="13.33203125" style="4" bestFit="1" customWidth="1"/>
    <col min="8" max="8" width="14" style="4" bestFit="1" customWidth="1"/>
    <col min="9" max="9" width="12.1640625" style="4" customWidth="1"/>
    <col min="10" max="10" width="9.5" style="4" customWidth="1"/>
    <col min="11" max="12" width="13" style="4" customWidth="1"/>
    <col min="13" max="13" width="13.33203125" style="4" customWidth="1"/>
    <col min="14" max="14" width="14" style="4" customWidth="1"/>
    <col min="15" max="33" width="10.83203125" style="4" customWidth="1"/>
    <col min="34" max="43" width="10.83203125" style="4"/>
    <col min="44" max="49" width="10.83203125" style="4" customWidth="1"/>
    <col min="50" max="16384" width="10.83203125" style="4"/>
  </cols>
  <sheetData>
    <row r="1" spans="1:29">
      <c r="A1" s="4" t="s">
        <v>7</v>
      </c>
    </row>
    <row r="2" spans="1:29">
      <c r="A2" s="4" t="s">
        <v>10</v>
      </c>
    </row>
    <row r="3" spans="1:29">
      <c r="Q3" s="63" t="s">
        <v>190</v>
      </c>
      <c r="X3" s="63" t="s">
        <v>191</v>
      </c>
    </row>
    <row r="4" spans="1:29">
      <c r="A4" s="4" t="s">
        <v>160</v>
      </c>
      <c r="I4" s="4" t="s">
        <v>14</v>
      </c>
      <c r="Q4" s="62" t="s">
        <v>14</v>
      </c>
      <c r="X4" s="62" t="s">
        <v>14</v>
      </c>
    </row>
    <row r="5" spans="1:29">
      <c r="A5" s="2"/>
      <c r="B5" s="5" t="s">
        <v>182</v>
      </c>
      <c r="C5" s="5" t="s">
        <v>183</v>
      </c>
      <c r="D5" s="5" t="s">
        <v>114</v>
      </c>
      <c r="E5" s="5" t="s">
        <v>115</v>
      </c>
      <c r="F5" s="5" t="s">
        <v>116</v>
      </c>
      <c r="G5" s="5" t="s">
        <v>117</v>
      </c>
      <c r="I5" s="5" t="s">
        <v>182</v>
      </c>
      <c r="J5" s="5" t="s">
        <v>183</v>
      </c>
      <c r="K5" s="5" t="s">
        <v>114</v>
      </c>
      <c r="L5" s="5" t="s">
        <v>115</v>
      </c>
      <c r="M5" s="5" t="s">
        <v>116</v>
      </c>
      <c r="N5" s="5" t="s">
        <v>117</v>
      </c>
      <c r="Q5" s="5" t="s">
        <v>182</v>
      </c>
      <c r="R5" s="5" t="s">
        <v>183</v>
      </c>
      <c r="S5" s="5" t="s">
        <v>114</v>
      </c>
      <c r="T5" s="5" t="s">
        <v>115</v>
      </c>
      <c r="U5" s="5" t="s">
        <v>116</v>
      </c>
      <c r="V5" s="5" t="s">
        <v>117</v>
      </c>
      <c r="X5" s="5" t="s">
        <v>182</v>
      </c>
      <c r="Y5" s="5" t="s">
        <v>183</v>
      </c>
      <c r="Z5" s="5" t="s">
        <v>114</v>
      </c>
      <c r="AA5" s="5" t="s">
        <v>115</v>
      </c>
      <c r="AB5" s="5" t="s">
        <v>116</v>
      </c>
      <c r="AC5" s="5" t="s">
        <v>117</v>
      </c>
    </row>
    <row r="6" spans="1:29">
      <c r="A6" s="2" t="s">
        <v>23</v>
      </c>
      <c r="B6" s="2"/>
      <c r="C6" s="2"/>
      <c r="D6" s="1"/>
      <c r="E6" s="1"/>
      <c r="F6" s="1"/>
      <c r="G6" s="1"/>
    </row>
    <row r="7" spans="1:29">
      <c r="A7" s="2" t="s">
        <v>24</v>
      </c>
      <c r="B7" s="2"/>
      <c r="C7" s="2"/>
      <c r="D7" s="2"/>
      <c r="E7" s="2"/>
      <c r="F7" s="1"/>
      <c r="G7" s="1"/>
    </row>
    <row r="8" spans="1:29">
      <c r="A8" s="2" t="s">
        <v>25</v>
      </c>
      <c r="B8" s="2"/>
      <c r="C8" s="2"/>
      <c r="D8" s="1"/>
      <c r="E8" s="1"/>
      <c r="F8" s="1"/>
      <c r="G8" s="1"/>
    </row>
    <row r="9" spans="1:29">
      <c r="A9" s="2" t="s">
        <v>26</v>
      </c>
      <c r="B9" s="7"/>
      <c r="C9" s="7"/>
      <c r="D9" s="7"/>
      <c r="E9" s="7"/>
      <c r="F9" s="8"/>
      <c r="G9" s="8"/>
    </row>
    <row r="10" spans="1:29">
      <c r="A10" s="2" t="s">
        <v>27</v>
      </c>
      <c r="B10" s="7"/>
      <c r="C10" s="7"/>
      <c r="D10" s="9"/>
      <c r="E10" s="8"/>
      <c r="F10" s="8"/>
      <c r="G10" s="8"/>
    </row>
    <row r="11" spans="1:29">
      <c r="A11" s="2" t="s">
        <v>28</v>
      </c>
      <c r="B11" s="7"/>
      <c r="C11" s="7"/>
      <c r="D11" s="9"/>
      <c r="E11" s="8"/>
      <c r="F11" s="8"/>
      <c r="G11" s="8"/>
    </row>
    <row r="12" spans="1:29">
      <c r="A12" s="2" t="s">
        <v>29</v>
      </c>
      <c r="B12" s="7"/>
      <c r="C12" s="7"/>
      <c r="D12" s="7"/>
      <c r="E12" s="8"/>
      <c r="F12" s="7"/>
      <c r="G12" s="8"/>
    </row>
    <row r="13" spans="1:29">
      <c r="A13" s="2" t="s">
        <v>22</v>
      </c>
      <c r="B13" s="7"/>
      <c r="C13" s="7"/>
      <c r="D13" s="7"/>
      <c r="E13" s="8"/>
      <c r="F13" s="8"/>
      <c r="G13" s="8"/>
    </row>
    <row r="14" spans="1:29">
      <c r="A14" s="66" t="s">
        <v>45</v>
      </c>
      <c r="B14" s="7"/>
      <c r="C14" s="7"/>
      <c r="D14" s="8"/>
      <c r="E14" s="8"/>
      <c r="F14" s="8"/>
      <c r="G14" s="8"/>
    </row>
    <row r="15" spans="1:29">
      <c r="A15" s="2" t="s">
        <v>46</v>
      </c>
      <c r="B15" s="7"/>
      <c r="C15" s="8"/>
      <c r="D15" s="7"/>
      <c r="E15" s="8"/>
      <c r="F15" s="8"/>
      <c r="G15" s="8"/>
    </row>
    <row r="16" spans="1:29">
      <c r="A16" s="66" t="s">
        <v>47</v>
      </c>
      <c r="B16" s="7"/>
      <c r="C16" s="7"/>
      <c r="D16" s="7"/>
      <c r="E16" s="8"/>
      <c r="F16" s="9"/>
      <c r="G16" s="8"/>
    </row>
    <row r="17" spans="1:29">
      <c r="A17" s="2" t="s">
        <v>48</v>
      </c>
      <c r="B17" s="7"/>
      <c r="C17" s="7"/>
      <c r="D17" s="9"/>
      <c r="E17" s="7"/>
      <c r="F17" s="9"/>
      <c r="G17" s="8"/>
    </row>
    <row r="18" spans="1:29">
      <c r="A18" s="2" t="s">
        <v>49</v>
      </c>
      <c r="B18" s="8"/>
      <c r="C18" s="7"/>
      <c r="D18" s="8"/>
      <c r="E18" s="8"/>
      <c r="F18" s="8"/>
      <c r="G18" s="8"/>
    </row>
    <row r="19" spans="1:29">
      <c r="A19" s="66" t="s">
        <v>50</v>
      </c>
      <c r="B19" s="7"/>
      <c r="C19" s="7"/>
      <c r="D19" s="8"/>
      <c r="E19" s="8"/>
      <c r="F19" s="8"/>
      <c r="G19" s="8"/>
    </row>
    <row r="20" spans="1:29">
      <c r="A20" s="2" t="s">
        <v>51</v>
      </c>
      <c r="B20" s="7"/>
      <c r="C20" s="9"/>
      <c r="D20" s="7"/>
      <c r="E20" s="8"/>
      <c r="F20" s="8"/>
      <c r="G20" s="8"/>
    </row>
    <row r="21" spans="1:29">
      <c r="A21" s="66" t="s">
        <v>52</v>
      </c>
      <c r="B21" s="7"/>
      <c r="C21" s="7"/>
      <c r="D21" s="8"/>
      <c r="E21" s="7"/>
      <c r="F21" s="7"/>
      <c r="G21" s="8"/>
    </row>
    <row r="22" spans="1:29">
      <c r="A22" s="2" t="s">
        <v>53</v>
      </c>
      <c r="B22" s="7"/>
      <c r="C22" s="7"/>
      <c r="D22" s="7"/>
      <c r="E22" s="8"/>
      <c r="F22" s="7"/>
      <c r="G22" s="8"/>
    </row>
    <row r="23" spans="1:29">
      <c r="A23" s="66" t="s">
        <v>54</v>
      </c>
      <c r="B23" s="7"/>
      <c r="C23" s="7"/>
      <c r="D23" s="8"/>
      <c r="E23" s="8"/>
      <c r="F23" s="8"/>
      <c r="G23" s="8"/>
    </row>
    <row r="24" spans="1:29">
      <c r="A24" s="2" t="s">
        <v>55</v>
      </c>
      <c r="B24" s="7"/>
      <c r="C24" s="7"/>
      <c r="D24" s="7"/>
      <c r="E24" s="7"/>
      <c r="F24" s="9"/>
      <c r="G24" s="8"/>
    </row>
    <row r="25" spans="1:29">
      <c r="A25" s="2" t="s">
        <v>56</v>
      </c>
      <c r="B25" s="7"/>
      <c r="C25" s="9"/>
      <c r="D25" s="8"/>
      <c r="E25" s="8"/>
      <c r="F25" s="8"/>
      <c r="G25" s="8"/>
    </row>
    <row r="26" spans="1:29">
      <c r="A26" s="66" t="s">
        <v>57</v>
      </c>
      <c r="B26" s="7"/>
      <c r="C26" s="7"/>
      <c r="D26" s="7"/>
      <c r="E26" s="9"/>
      <c r="F26" s="8"/>
      <c r="G26" s="8"/>
    </row>
    <row r="27" spans="1:29">
      <c r="A27" s="2" t="s">
        <v>58</v>
      </c>
      <c r="B27" s="7"/>
      <c r="C27" s="7"/>
      <c r="D27" s="8"/>
      <c r="E27" s="7"/>
      <c r="F27" s="8"/>
      <c r="G27" s="8"/>
    </row>
    <row r="28" spans="1:29">
      <c r="A28" s="66" t="s">
        <v>59</v>
      </c>
      <c r="B28" s="7"/>
      <c r="C28" s="7"/>
      <c r="D28" s="7"/>
      <c r="E28" s="7"/>
      <c r="F28" s="8"/>
      <c r="G28" s="8"/>
    </row>
    <row r="29" spans="1:29" ht="16" thickBot="1">
      <c r="A29" s="66" t="s">
        <v>60</v>
      </c>
      <c r="B29" s="7"/>
      <c r="C29" s="7"/>
      <c r="D29" s="7"/>
      <c r="E29" s="8"/>
      <c r="F29" s="8"/>
      <c r="G29" s="8"/>
    </row>
    <row r="30" spans="1:29" ht="16" thickBot="1">
      <c r="A30" s="7"/>
      <c r="B30" s="7"/>
      <c r="C30" s="7"/>
      <c r="D30" s="7"/>
      <c r="E30" s="7"/>
      <c r="F30" s="7"/>
      <c r="G30" s="7"/>
      <c r="H30" s="67" t="s">
        <v>21</v>
      </c>
      <c r="I30" s="10" t="e">
        <f t="shared" ref="I30:N30" si="0">AVERAGE(I6:I29)</f>
        <v>#DIV/0!</v>
      </c>
      <c r="J30" s="10" t="e">
        <f t="shared" si="0"/>
        <v>#DIV/0!</v>
      </c>
      <c r="K30" s="10" t="e">
        <f t="shared" si="0"/>
        <v>#DIV/0!</v>
      </c>
      <c r="L30" s="10" t="e">
        <f t="shared" si="0"/>
        <v>#DIV/0!</v>
      </c>
      <c r="M30" s="10" t="e">
        <f t="shared" si="0"/>
        <v>#DIV/0!</v>
      </c>
      <c r="N30" s="10" t="e">
        <f t="shared" si="0"/>
        <v>#DIV/0!</v>
      </c>
      <c r="P30" s="67" t="s">
        <v>21</v>
      </c>
      <c r="Q30" s="10" t="e">
        <f t="shared" ref="Q30:V30" si="1">AVERAGE(Q6:Q29)</f>
        <v>#DIV/0!</v>
      </c>
      <c r="R30" s="10" t="e">
        <f t="shared" si="1"/>
        <v>#DIV/0!</v>
      </c>
      <c r="S30" s="10" t="e">
        <f t="shared" si="1"/>
        <v>#DIV/0!</v>
      </c>
      <c r="T30" s="10" t="e">
        <f t="shared" si="1"/>
        <v>#DIV/0!</v>
      </c>
      <c r="U30" s="10" t="e">
        <f t="shared" si="1"/>
        <v>#DIV/0!</v>
      </c>
      <c r="V30" s="10" t="e">
        <f t="shared" si="1"/>
        <v>#DIV/0!</v>
      </c>
      <c r="X30" s="10" t="e">
        <f t="shared" ref="X30:AC30" si="2">AVERAGE(X6:X29)</f>
        <v>#DIV/0!</v>
      </c>
      <c r="Y30" s="10" t="e">
        <f t="shared" si="2"/>
        <v>#DIV/0!</v>
      </c>
      <c r="Z30" s="10" t="e">
        <f t="shared" si="2"/>
        <v>#DIV/0!</v>
      </c>
      <c r="AA30" s="10" t="e">
        <f t="shared" si="2"/>
        <v>#DIV/0!</v>
      </c>
      <c r="AB30" s="10" t="e">
        <f t="shared" si="2"/>
        <v>#DIV/0!</v>
      </c>
      <c r="AC30" s="10" t="e">
        <f t="shared" si="2"/>
        <v>#DIV/0!</v>
      </c>
    </row>
    <row r="31" spans="1:29" ht="16" thickBot="1">
      <c r="A31" s="7"/>
      <c r="B31" s="7"/>
      <c r="C31" s="7"/>
      <c r="D31" s="7"/>
      <c r="E31" s="7"/>
      <c r="F31" s="7"/>
      <c r="G31" s="7"/>
      <c r="H31" s="67" t="s">
        <v>30</v>
      </c>
      <c r="I31" s="10"/>
      <c r="J31" s="10"/>
      <c r="K31" s="14"/>
      <c r="L31" s="14"/>
      <c r="M31" s="14"/>
      <c r="N31" s="14"/>
      <c r="P31" s="67" t="s">
        <v>30</v>
      </c>
      <c r="Q31" s="10"/>
      <c r="R31" s="10"/>
      <c r="S31" s="10"/>
      <c r="T31" s="10"/>
      <c r="U31" s="10"/>
      <c r="V31" s="10"/>
      <c r="X31" s="10"/>
      <c r="Y31" s="10"/>
      <c r="Z31" s="10"/>
      <c r="AA31" s="16"/>
      <c r="AB31" s="10"/>
      <c r="AC31" s="16"/>
    </row>
    <row r="32" spans="1:29" ht="16" thickBot="1">
      <c r="A32" s="7"/>
      <c r="B32" s="7"/>
      <c r="C32" s="7"/>
      <c r="D32" s="7"/>
      <c r="E32" s="7"/>
      <c r="F32" s="7"/>
      <c r="G32" s="7"/>
      <c r="H32" s="67" t="s">
        <v>104</v>
      </c>
      <c r="I32" s="10"/>
      <c r="J32" s="16"/>
      <c r="K32" s="14"/>
      <c r="L32" s="14"/>
      <c r="M32" s="14"/>
      <c r="N32" s="14"/>
    </row>
    <row r="33" spans="1:14" ht="16" thickBot="1">
      <c r="A33" s="7"/>
      <c r="B33" s="7"/>
      <c r="C33" s="7"/>
      <c r="D33" s="7"/>
      <c r="E33" s="7"/>
      <c r="F33" s="7"/>
      <c r="G33" s="7"/>
      <c r="H33" s="68" t="s">
        <v>107</v>
      </c>
      <c r="I33" s="12"/>
      <c r="J33" s="12"/>
      <c r="K33" s="13"/>
      <c r="L33" s="13"/>
      <c r="M33" s="13"/>
      <c r="N33" s="13"/>
    </row>
    <row r="34" spans="1:14" ht="16" thickBot="1">
      <c r="H34" s="67" t="s">
        <v>105</v>
      </c>
      <c r="I34" s="10"/>
      <c r="J34" s="10"/>
      <c r="K34" s="14"/>
      <c r="L34" s="14"/>
      <c r="M34" s="14"/>
      <c r="N34" s="14"/>
    </row>
    <row r="35" spans="1:14" ht="16" thickBot="1">
      <c r="H35" s="68" t="s">
        <v>108</v>
      </c>
      <c r="I35" s="12"/>
      <c r="J35" s="12"/>
      <c r="K35" s="13"/>
      <c r="L35" s="13"/>
      <c r="M35" s="13"/>
      <c r="N35" s="13"/>
    </row>
    <row r="36" spans="1:14" hidden="1">
      <c r="A36" s="4" t="s">
        <v>11</v>
      </c>
    </row>
    <row r="37" spans="1:14" hidden="1">
      <c r="A37" s="2"/>
      <c r="B37" s="2" t="s">
        <v>8</v>
      </c>
      <c r="C37" s="2" t="s">
        <v>9</v>
      </c>
      <c r="D37" s="2" t="s">
        <v>0</v>
      </c>
      <c r="E37" s="2" t="s">
        <v>1</v>
      </c>
      <c r="F37" s="2" t="s">
        <v>2</v>
      </c>
      <c r="G37" s="2" t="s">
        <v>16</v>
      </c>
      <c r="I37" s="2"/>
      <c r="J37" s="2"/>
      <c r="K37" s="2"/>
      <c r="L37" s="2"/>
      <c r="M37" s="2"/>
      <c r="N37" s="2"/>
    </row>
    <row r="38" spans="1:14" hidden="1">
      <c r="A38" s="2" t="s">
        <v>23</v>
      </c>
      <c r="B38" s="2"/>
      <c r="C38" s="2"/>
      <c r="D38" s="2"/>
      <c r="E38" s="2"/>
      <c r="F38" s="2"/>
      <c r="G38" s="2"/>
    </row>
    <row r="39" spans="1:14" hidden="1">
      <c r="A39" s="2" t="s">
        <v>24</v>
      </c>
      <c r="B39" s="2"/>
      <c r="C39" s="2"/>
      <c r="D39" s="2"/>
      <c r="E39" s="2"/>
      <c r="F39" s="2"/>
      <c r="G39" s="2"/>
    </row>
    <row r="40" spans="1:14" hidden="1">
      <c r="A40" s="2" t="s">
        <v>25</v>
      </c>
      <c r="B40" s="2"/>
      <c r="C40" s="2"/>
      <c r="D40" s="2"/>
      <c r="E40" s="2"/>
      <c r="F40" s="2"/>
      <c r="G40" s="2"/>
    </row>
    <row r="41" spans="1:14" hidden="1">
      <c r="A41" s="2" t="s">
        <v>26</v>
      </c>
    </row>
    <row r="42" spans="1:14" hidden="1">
      <c r="A42" s="2" t="s">
        <v>27</v>
      </c>
    </row>
    <row r="43" spans="1:14" hidden="1">
      <c r="A43" s="2" t="s">
        <v>28</v>
      </c>
    </row>
    <row r="44" spans="1:14" hidden="1">
      <c r="A44" s="2" t="s">
        <v>29</v>
      </c>
    </row>
    <row r="45" spans="1:14" hidden="1">
      <c r="A45" s="2" t="s">
        <v>22</v>
      </c>
    </row>
    <row r="46" spans="1:14" hidden="1">
      <c r="A46" s="66" t="s">
        <v>45</v>
      </c>
      <c r="B46" s="7"/>
      <c r="C46" s="7"/>
      <c r="D46" s="7"/>
      <c r="E46" s="7"/>
      <c r="F46" s="7"/>
      <c r="G46" s="7"/>
    </row>
    <row r="47" spans="1:14" hidden="1">
      <c r="A47" s="2" t="s">
        <v>46</v>
      </c>
      <c r="B47" s="7"/>
      <c r="C47" s="7"/>
      <c r="D47" s="7"/>
      <c r="E47" s="7"/>
      <c r="F47" s="7"/>
      <c r="G47" s="7"/>
    </row>
    <row r="48" spans="1:14" hidden="1">
      <c r="A48" s="66" t="s">
        <v>47</v>
      </c>
      <c r="B48" s="7"/>
      <c r="C48" s="7"/>
      <c r="D48" s="7"/>
      <c r="E48" s="7"/>
      <c r="F48" s="7"/>
      <c r="G48" s="7"/>
    </row>
    <row r="49" spans="1:14" hidden="1">
      <c r="A49" s="2" t="s">
        <v>48</v>
      </c>
      <c r="B49" s="7"/>
      <c r="C49" s="7"/>
      <c r="D49" s="7"/>
      <c r="E49" s="7"/>
      <c r="F49" s="7"/>
      <c r="G49" s="7"/>
    </row>
    <row r="50" spans="1:14" hidden="1">
      <c r="A50" s="2" t="s">
        <v>49</v>
      </c>
      <c r="B50" s="7"/>
      <c r="C50" s="7"/>
      <c r="D50" s="7"/>
      <c r="E50" s="7"/>
      <c r="F50" s="7"/>
      <c r="G50" s="7"/>
    </row>
    <row r="51" spans="1:14" hidden="1">
      <c r="A51" s="66" t="s">
        <v>50</v>
      </c>
      <c r="B51" s="7"/>
      <c r="C51" s="7"/>
      <c r="D51" s="7"/>
      <c r="E51" s="7"/>
      <c r="F51" s="7"/>
      <c r="G51" s="7"/>
    </row>
    <row r="52" spans="1:14" hidden="1">
      <c r="A52" s="2" t="s">
        <v>51</v>
      </c>
      <c r="B52" s="7"/>
      <c r="C52" s="7"/>
      <c r="D52" s="7"/>
      <c r="E52" s="7"/>
      <c r="F52" s="7"/>
      <c r="G52" s="7"/>
    </row>
    <row r="53" spans="1:14" hidden="1">
      <c r="A53" s="66" t="s">
        <v>52</v>
      </c>
      <c r="B53" s="7"/>
      <c r="C53" s="7"/>
      <c r="D53" s="7"/>
      <c r="E53" s="7"/>
      <c r="F53" s="7"/>
      <c r="G53" s="7"/>
    </row>
    <row r="54" spans="1:14" hidden="1">
      <c r="A54" s="2" t="s">
        <v>53</v>
      </c>
      <c r="B54" s="7"/>
      <c r="C54" s="7"/>
      <c r="D54" s="7"/>
      <c r="E54" s="7"/>
      <c r="F54" s="7"/>
      <c r="G54" s="7"/>
    </row>
    <row r="55" spans="1:14" hidden="1">
      <c r="A55" s="66" t="s">
        <v>54</v>
      </c>
      <c r="B55" s="7"/>
      <c r="C55" s="7"/>
      <c r="D55" s="7"/>
      <c r="E55" s="7"/>
      <c r="F55" s="7"/>
      <c r="G55" s="7"/>
    </row>
    <row r="56" spans="1:14" hidden="1">
      <c r="A56" s="2" t="s">
        <v>55</v>
      </c>
      <c r="B56" s="7"/>
      <c r="C56" s="7"/>
      <c r="D56" s="7"/>
      <c r="E56" s="7"/>
      <c r="F56" s="7"/>
      <c r="G56" s="7"/>
    </row>
    <row r="57" spans="1:14" hidden="1">
      <c r="A57" s="2" t="s">
        <v>56</v>
      </c>
      <c r="B57" s="7"/>
      <c r="C57" s="7"/>
      <c r="D57" s="7"/>
      <c r="E57" s="7"/>
      <c r="F57" s="7"/>
      <c r="G57" s="7"/>
    </row>
    <row r="58" spans="1:14" hidden="1">
      <c r="A58" s="66" t="s">
        <v>57</v>
      </c>
      <c r="B58" s="7"/>
      <c r="C58" s="7"/>
      <c r="D58" s="7"/>
      <c r="E58" s="7"/>
      <c r="F58" s="7"/>
      <c r="G58" s="7"/>
    </row>
    <row r="59" spans="1:14" hidden="1">
      <c r="A59" s="2" t="s">
        <v>58</v>
      </c>
      <c r="B59" s="7"/>
      <c r="C59" s="7"/>
      <c r="D59" s="7"/>
      <c r="E59" s="7"/>
      <c r="F59" s="7"/>
      <c r="G59" s="7"/>
    </row>
    <row r="60" spans="1:14" hidden="1">
      <c r="A60" s="66" t="s">
        <v>59</v>
      </c>
      <c r="B60" s="7"/>
      <c r="C60" s="7"/>
      <c r="D60" s="7"/>
      <c r="E60" s="7"/>
      <c r="F60" s="7"/>
      <c r="G60" s="7"/>
    </row>
    <row r="61" spans="1:14" ht="16" hidden="1" thickBot="1">
      <c r="A61" s="66" t="s">
        <v>60</v>
      </c>
      <c r="B61" s="7"/>
      <c r="C61" s="7"/>
      <c r="D61" s="7"/>
      <c r="E61" s="7"/>
      <c r="F61" s="7"/>
      <c r="G61" s="7"/>
    </row>
    <row r="62" spans="1:14" ht="16" hidden="1" thickBot="1">
      <c r="A62" s="7"/>
      <c r="H62" s="67" t="s">
        <v>21</v>
      </c>
      <c r="I62" s="10"/>
      <c r="J62" s="10"/>
      <c r="K62" s="10"/>
      <c r="L62" s="10"/>
      <c r="M62" s="10"/>
      <c r="N62" s="10"/>
    </row>
    <row r="63" spans="1:14" ht="16" hidden="1" thickBot="1">
      <c r="H63" s="67" t="s">
        <v>30</v>
      </c>
      <c r="I63" s="10"/>
      <c r="J63" s="10"/>
      <c r="K63" s="10"/>
      <c r="L63" s="10"/>
      <c r="M63" s="10"/>
      <c r="N63" s="10"/>
    </row>
    <row r="64" spans="1:14" ht="16" hidden="1" thickBot="1">
      <c r="H64" s="67" t="s">
        <v>104</v>
      </c>
      <c r="I64" s="10"/>
      <c r="J64" s="10"/>
      <c r="K64" s="10"/>
      <c r="L64" s="10"/>
      <c r="M64" s="10"/>
      <c r="N64" s="10"/>
    </row>
    <row r="65" spans="1:14" ht="16" hidden="1" thickBot="1">
      <c r="H65" s="67" t="s">
        <v>107</v>
      </c>
      <c r="I65" s="12"/>
      <c r="J65" s="12"/>
      <c r="K65" s="12"/>
      <c r="L65" s="12"/>
      <c r="M65" s="12"/>
      <c r="N65" s="12"/>
    </row>
    <row r="66" spans="1:14" ht="16" hidden="1" thickBot="1">
      <c r="H66" s="67" t="s">
        <v>105</v>
      </c>
      <c r="I66" s="10"/>
      <c r="J66" s="10"/>
      <c r="K66" s="10"/>
      <c r="L66" s="10"/>
      <c r="M66" s="10"/>
      <c r="N66" s="10"/>
    </row>
    <row r="67" spans="1:14" ht="16" hidden="1" thickBot="1">
      <c r="H67" s="67" t="s">
        <v>108</v>
      </c>
      <c r="I67" s="11"/>
      <c r="J67" s="11"/>
      <c r="K67" s="11"/>
      <c r="L67" s="11"/>
      <c r="M67" s="11"/>
      <c r="N67" s="11"/>
    </row>
    <row r="69" spans="1:14">
      <c r="A69" s="4" t="s">
        <v>15</v>
      </c>
    </row>
    <row r="70" spans="1:14">
      <c r="A70" s="4" t="s">
        <v>31</v>
      </c>
    </row>
    <row r="71" spans="1:14">
      <c r="A71" s="2"/>
      <c r="B71" s="5" t="s">
        <v>182</v>
      </c>
      <c r="C71" s="5" t="s">
        <v>183</v>
      </c>
      <c r="D71" s="5" t="s">
        <v>114</v>
      </c>
      <c r="E71" s="5" t="s">
        <v>115</v>
      </c>
      <c r="F71" s="5" t="s">
        <v>116</v>
      </c>
      <c r="G71" s="5" t="s">
        <v>117</v>
      </c>
      <c r="I71" s="5" t="s">
        <v>182</v>
      </c>
      <c r="J71" s="5" t="s">
        <v>183</v>
      </c>
      <c r="K71" s="5" t="s">
        <v>114</v>
      </c>
      <c r="L71" s="5" t="s">
        <v>115</v>
      </c>
      <c r="M71" s="5" t="s">
        <v>116</v>
      </c>
      <c r="N71" s="5" t="s">
        <v>117</v>
      </c>
    </row>
    <row r="72" spans="1:14">
      <c r="A72" s="2" t="s">
        <v>23</v>
      </c>
      <c r="B72" s="2"/>
      <c r="C72" s="2"/>
      <c r="D72" s="2"/>
      <c r="E72" s="2"/>
      <c r="F72" s="2"/>
      <c r="G72" s="2"/>
    </row>
    <row r="73" spans="1:14">
      <c r="A73" s="2" t="s">
        <v>24</v>
      </c>
      <c r="B73" s="2"/>
      <c r="C73" s="2"/>
      <c r="D73" s="2"/>
      <c r="E73" s="2"/>
      <c r="F73" s="2"/>
      <c r="G73" s="2"/>
    </row>
    <row r="74" spans="1:14">
      <c r="A74" s="2" t="s">
        <v>25</v>
      </c>
      <c r="B74" s="2"/>
      <c r="C74" s="2"/>
      <c r="D74" s="2"/>
      <c r="E74" s="2"/>
      <c r="F74" s="2"/>
      <c r="G74" s="2"/>
    </row>
    <row r="75" spans="1:14">
      <c r="A75" s="2" t="s">
        <v>26</v>
      </c>
      <c r="B75" s="7"/>
      <c r="C75" s="7"/>
      <c r="D75" s="7"/>
      <c r="E75" s="7"/>
      <c r="F75" s="7"/>
      <c r="G75" s="7"/>
    </row>
    <row r="76" spans="1:14">
      <c r="A76" s="2" t="s">
        <v>27</v>
      </c>
      <c r="B76" s="7"/>
      <c r="C76" s="7"/>
      <c r="D76" s="7"/>
      <c r="E76" s="7"/>
      <c r="F76" s="7"/>
      <c r="G76" s="9"/>
    </row>
    <row r="77" spans="1:14">
      <c r="A77" s="2" t="s">
        <v>28</v>
      </c>
      <c r="B77" s="7"/>
      <c r="C77" s="7"/>
      <c r="D77" s="7"/>
      <c r="E77" s="7"/>
      <c r="F77" s="7"/>
      <c r="G77" s="7"/>
    </row>
    <row r="78" spans="1:14">
      <c r="A78" s="2" t="s">
        <v>29</v>
      </c>
      <c r="B78" s="7"/>
      <c r="C78" s="7"/>
      <c r="D78" s="7"/>
      <c r="E78" s="7"/>
      <c r="F78" s="7"/>
      <c r="G78" s="7"/>
    </row>
    <row r="79" spans="1:14">
      <c r="A79" s="2" t="s">
        <v>22</v>
      </c>
      <c r="B79" s="7"/>
      <c r="C79" s="7"/>
      <c r="D79" s="7"/>
      <c r="E79" s="7"/>
      <c r="F79" s="7"/>
      <c r="G79" s="7"/>
    </row>
    <row r="80" spans="1:14">
      <c r="A80" s="66" t="s">
        <v>45</v>
      </c>
      <c r="B80" s="7"/>
      <c r="C80" s="7"/>
      <c r="D80" s="7"/>
      <c r="E80" s="7"/>
      <c r="F80" s="7"/>
      <c r="G80" s="7"/>
    </row>
    <row r="81" spans="1:22">
      <c r="A81" s="2" t="s">
        <v>46</v>
      </c>
      <c r="B81" s="7"/>
      <c r="C81" s="7"/>
      <c r="D81" s="7"/>
      <c r="E81" s="7"/>
      <c r="F81" s="7"/>
      <c r="G81" s="7"/>
    </row>
    <row r="82" spans="1:22">
      <c r="A82" s="66" t="s">
        <v>47</v>
      </c>
      <c r="B82" s="7"/>
      <c r="C82" s="7"/>
      <c r="D82" s="7"/>
      <c r="E82" s="7"/>
      <c r="F82" s="7"/>
      <c r="G82" s="7"/>
    </row>
    <row r="83" spans="1:22">
      <c r="A83" s="2" t="s">
        <v>48</v>
      </c>
      <c r="B83" s="7"/>
      <c r="C83" s="7"/>
      <c r="D83" s="7"/>
      <c r="E83" s="7"/>
      <c r="F83" s="7"/>
      <c r="G83" s="7"/>
    </row>
    <row r="84" spans="1:22">
      <c r="A84" s="2" t="s">
        <v>49</v>
      </c>
      <c r="B84" s="7"/>
      <c r="C84" s="8"/>
      <c r="D84" s="7"/>
      <c r="E84" s="7"/>
      <c r="F84" s="7"/>
      <c r="G84" s="7"/>
    </row>
    <row r="85" spans="1:22">
      <c r="A85" s="66" t="s">
        <v>50</v>
      </c>
      <c r="B85" s="7"/>
      <c r="C85" s="7"/>
      <c r="D85" s="7"/>
      <c r="E85" s="7"/>
      <c r="F85" s="7"/>
      <c r="G85" s="9"/>
    </row>
    <row r="86" spans="1:22">
      <c r="A86" s="2" t="s">
        <v>51</v>
      </c>
      <c r="B86" s="7"/>
      <c r="C86" s="7"/>
      <c r="D86" s="7"/>
      <c r="E86" s="9"/>
      <c r="F86" s="7"/>
      <c r="G86" s="7"/>
    </row>
    <row r="87" spans="1:22">
      <c r="A87" s="66" t="s">
        <v>52</v>
      </c>
      <c r="B87" s="7"/>
      <c r="C87" s="7"/>
      <c r="D87" s="8"/>
      <c r="E87" s="7"/>
      <c r="F87" s="7"/>
      <c r="G87" s="7"/>
    </row>
    <row r="88" spans="1:22">
      <c r="A88" s="2" t="s">
        <v>53</v>
      </c>
      <c r="B88" s="7"/>
      <c r="C88" s="7"/>
      <c r="D88" s="7"/>
      <c r="E88" s="7"/>
      <c r="F88" s="7"/>
      <c r="G88" s="7"/>
    </row>
    <row r="89" spans="1:22">
      <c r="A89" s="66" t="s">
        <v>54</v>
      </c>
      <c r="B89" s="7"/>
      <c r="C89" s="7"/>
      <c r="D89" s="7"/>
      <c r="E89" s="7"/>
      <c r="F89" s="7"/>
      <c r="G89" s="7"/>
    </row>
    <row r="90" spans="1:22">
      <c r="A90" s="2" t="s">
        <v>55</v>
      </c>
      <c r="B90" s="7"/>
      <c r="C90" s="7"/>
      <c r="D90" s="7"/>
      <c r="E90" s="7"/>
      <c r="F90" s="7"/>
      <c r="G90" s="7"/>
    </row>
    <row r="91" spans="1:22">
      <c r="A91" s="2" t="s">
        <v>56</v>
      </c>
      <c r="B91" s="7"/>
      <c r="C91" s="7"/>
      <c r="D91" s="7"/>
      <c r="E91" s="7"/>
      <c r="F91" s="7"/>
      <c r="G91" s="7"/>
    </row>
    <row r="92" spans="1:22">
      <c r="A92" s="66" t="s">
        <v>57</v>
      </c>
      <c r="B92" s="8"/>
      <c r="C92" s="7"/>
      <c r="D92" s="7"/>
      <c r="E92" s="7"/>
      <c r="F92" s="7"/>
      <c r="G92" s="9"/>
    </row>
    <row r="93" spans="1:22">
      <c r="A93" s="2" t="s">
        <v>58</v>
      </c>
      <c r="B93" s="7"/>
      <c r="C93" s="7"/>
      <c r="D93" s="7"/>
      <c r="E93" s="7"/>
      <c r="F93" s="7"/>
      <c r="G93" s="7"/>
    </row>
    <row r="94" spans="1:22">
      <c r="A94" s="66" t="s">
        <v>59</v>
      </c>
      <c r="B94" s="7"/>
      <c r="C94" s="7"/>
      <c r="D94" s="7"/>
      <c r="E94" s="7"/>
      <c r="F94" s="7"/>
      <c r="G94" s="7"/>
    </row>
    <row r="95" spans="1:22" ht="16" thickBot="1">
      <c r="A95" s="66" t="s">
        <v>60</v>
      </c>
      <c r="B95" s="8"/>
      <c r="C95" s="7"/>
      <c r="D95" s="9"/>
      <c r="E95" s="7"/>
      <c r="F95" s="7"/>
      <c r="G95" s="7"/>
    </row>
    <row r="96" spans="1:22" ht="16" thickBot="1">
      <c r="A96" s="7"/>
      <c r="B96" s="7"/>
      <c r="C96" s="7"/>
      <c r="D96" s="7"/>
      <c r="E96" s="7"/>
      <c r="F96" s="7"/>
      <c r="G96" s="7"/>
      <c r="H96" s="67" t="s">
        <v>21</v>
      </c>
      <c r="I96" s="10" t="e">
        <f t="shared" ref="I96:N96" si="3">AVERAGE(I72:I95)</f>
        <v>#DIV/0!</v>
      </c>
      <c r="J96" s="10" t="e">
        <f t="shared" si="3"/>
        <v>#DIV/0!</v>
      </c>
      <c r="K96" s="10" t="e">
        <f t="shared" si="3"/>
        <v>#DIV/0!</v>
      </c>
      <c r="L96" s="10" t="e">
        <f t="shared" si="3"/>
        <v>#DIV/0!</v>
      </c>
      <c r="M96" s="10" t="e">
        <f t="shared" si="3"/>
        <v>#DIV/0!</v>
      </c>
      <c r="N96" s="10" t="e">
        <f t="shared" si="3"/>
        <v>#DIV/0!</v>
      </c>
      <c r="P96" s="4" t="s">
        <v>113</v>
      </c>
      <c r="Q96" s="4" t="e">
        <f t="shared" ref="Q96:V96" si="4">STDEV(I72:I95)/SQRT(24)</f>
        <v>#DIV/0!</v>
      </c>
      <c r="R96" s="4" t="e">
        <f t="shared" si="4"/>
        <v>#DIV/0!</v>
      </c>
      <c r="S96" s="4" t="e">
        <f t="shared" si="4"/>
        <v>#DIV/0!</v>
      </c>
      <c r="T96" s="4" t="e">
        <f t="shared" si="4"/>
        <v>#DIV/0!</v>
      </c>
      <c r="U96" s="4" t="e">
        <f t="shared" si="4"/>
        <v>#DIV/0!</v>
      </c>
      <c r="V96" s="4" t="e">
        <f t="shared" si="4"/>
        <v>#DIV/0!</v>
      </c>
    </row>
    <row r="97" spans="1:33" ht="16" thickBot="1">
      <c r="H97" s="67" t="s">
        <v>30</v>
      </c>
      <c r="I97" s="10"/>
      <c r="J97" s="10"/>
      <c r="K97" s="10"/>
      <c r="L97" s="10"/>
      <c r="M97" s="10"/>
      <c r="N97" s="10"/>
      <c r="Q97" s="5" t="s">
        <v>182</v>
      </c>
      <c r="R97" s="5" t="s">
        <v>183</v>
      </c>
      <c r="S97" s="5" t="s">
        <v>114</v>
      </c>
      <c r="T97" s="5" t="s">
        <v>115</v>
      </c>
      <c r="U97" s="5" t="s">
        <v>116</v>
      </c>
      <c r="V97" s="5" t="s">
        <v>117</v>
      </c>
    </row>
    <row r="98" spans="1:33" ht="16" thickBot="1">
      <c r="H98" s="67" t="s">
        <v>104</v>
      </c>
      <c r="I98" s="10"/>
      <c r="J98" s="10"/>
      <c r="K98" s="10"/>
      <c r="L98" s="10"/>
      <c r="M98" s="10"/>
      <c r="N98" s="16"/>
      <c r="P98" s="4" t="s">
        <v>120</v>
      </c>
      <c r="Q98" s="4" t="e">
        <f t="shared" ref="Q98:V98" si="5">AVERAGE(I72:I73,I76:I77,I79,I81:I83,I85,I88,I90,I95)</f>
        <v>#DIV/0!</v>
      </c>
      <c r="R98" s="4" t="e">
        <f t="shared" si="5"/>
        <v>#DIV/0!</v>
      </c>
      <c r="S98" s="4" t="e">
        <f t="shared" si="5"/>
        <v>#DIV/0!</v>
      </c>
      <c r="T98" s="4" t="e">
        <f t="shared" si="5"/>
        <v>#DIV/0!</v>
      </c>
      <c r="U98" s="4" t="e">
        <f t="shared" si="5"/>
        <v>#DIV/0!</v>
      </c>
      <c r="V98" s="4" t="e">
        <f t="shared" si="5"/>
        <v>#DIV/0!</v>
      </c>
      <c r="W98" s="4" t="s">
        <v>119</v>
      </c>
      <c r="AB98" s="4" t="e">
        <f t="shared" ref="AB98:AG98" si="6">STDEV(I72:I73,I76:I77,I79,I81:I83,I85,I88,I90,I95)/SQRT(24)</f>
        <v>#DIV/0!</v>
      </c>
      <c r="AC98" s="4" t="e">
        <f t="shared" si="6"/>
        <v>#DIV/0!</v>
      </c>
      <c r="AD98" s="4" t="e">
        <f t="shared" si="6"/>
        <v>#DIV/0!</v>
      </c>
      <c r="AE98" s="4" t="e">
        <f t="shared" si="6"/>
        <v>#DIV/0!</v>
      </c>
      <c r="AF98" s="4" t="e">
        <f t="shared" si="6"/>
        <v>#DIV/0!</v>
      </c>
      <c r="AG98" s="4" t="e">
        <f t="shared" si="6"/>
        <v>#DIV/0!</v>
      </c>
    </row>
    <row r="99" spans="1:33" ht="16" thickBot="1">
      <c r="H99" s="67" t="s">
        <v>107</v>
      </c>
      <c r="I99" s="13"/>
      <c r="J99" s="12"/>
      <c r="K99" s="12"/>
      <c r="L99" s="12"/>
      <c r="M99" s="12"/>
      <c r="N99" s="12"/>
      <c r="Q99" s="5" t="s">
        <v>182</v>
      </c>
      <c r="R99" s="5" t="s">
        <v>183</v>
      </c>
      <c r="S99" s="5" t="s">
        <v>114</v>
      </c>
      <c r="T99" s="5" t="s">
        <v>115</v>
      </c>
      <c r="U99" s="5" t="s">
        <v>116</v>
      </c>
      <c r="V99" s="5" t="s">
        <v>117</v>
      </c>
    </row>
    <row r="100" spans="1:33" ht="16" thickBot="1">
      <c r="H100" s="67" t="s">
        <v>105</v>
      </c>
      <c r="I100" s="10"/>
      <c r="J100" s="10"/>
      <c r="K100" s="10"/>
      <c r="L100" s="10"/>
      <c r="M100" s="10"/>
      <c r="N100" s="10"/>
      <c r="P100" s="4" t="s">
        <v>118</v>
      </c>
      <c r="Q100" s="4" t="e">
        <f t="shared" ref="Q100:V100" si="7">AVERAGE(I73:I74,I77:I79,I82:I84,I86,I91,I94:I95)</f>
        <v>#DIV/0!</v>
      </c>
      <c r="R100" s="4" t="e">
        <f t="shared" si="7"/>
        <v>#DIV/0!</v>
      </c>
      <c r="S100" s="4" t="e">
        <f t="shared" si="7"/>
        <v>#DIV/0!</v>
      </c>
      <c r="T100" s="4" t="e">
        <f t="shared" si="7"/>
        <v>#DIV/0!</v>
      </c>
      <c r="U100" s="4" t="e">
        <f t="shared" si="7"/>
        <v>#DIV/0!</v>
      </c>
      <c r="V100" s="4" t="e">
        <f t="shared" si="7"/>
        <v>#DIV/0!</v>
      </c>
      <c r="W100" s="4" t="s">
        <v>119</v>
      </c>
      <c r="AB100" s="4" t="e">
        <f t="shared" ref="AB100:AG100" si="8">STDEV(I73:I74,I77:I79,I82:I84,I86,I91,I94:I95)/SQRT(24)</f>
        <v>#DIV/0!</v>
      </c>
      <c r="AC100" s="4" t="e">
        <f t="shared" si="8"/>
        <v>#DIV/0!</v>
      </c>
      <c r="AD100" s="4" t="e">
        <f t="shared" si="8"/>
        <v>#DIV/0!</v>
      </c>
      <c r="AE100" s="4" t="e">
        <f t="shared" si="8"/>
        <v>#DIV/0!</v>
      </c>
      <c r="AF100" s="4" t="e">
        <f t="shared" si="8"/>
        <v>#DIV/0!</v>
      </c>
      <c r="AG100" s="4" t="e">
        <f t="shared" si="8"/>
        <v>#DIV/0!</v>
      </c>
    </row>
    <row r="101" spans="1:33" ht="16" thickBot="1">
      <c r="A101" s="4" t="s">
        <v>32</v>
      </c>
      <c r="H101" s="67" t="s">
        <v>108</v>
      </c>
      <c r="I101" s="17"/>
      <c r="J101" s="12"/>
      <c r="K101" s="12"/>
      <c r="L101" s="12"/>
      <c r="M101" s="12"/>
      <c r="N101" s="12"/>
    </row>
    <row r="102" spans="1:33">
      <c r="A102" s="2"/>
      <c r="B102" s="5" t="s">
        <v>182</v>
      </c>
      <c r="C102" s="5" t="s">
        <v>183</v>
      </c>
      <c r="D102" s="5" t="s">
        <v>114</v>
      </c>
      <c r="E102" s="5" t="s">
        <v>115</v>
      </c>
      <c r="F102" s="5" t="s">
        <v>116</v>
      </c>
      <c r="G102" s="5" t="s">
        <v>117</v>
      </c>
      <c r="I102" s="5" t="s">
        <v>182</v>
      </c>
      <c r="J102" s="5" t="s">
        <v>183</v>
      </c>
      <c r="K102" s="5" t="s">
        <v>114</v>
      </c>
      <c r="L102" s="5" t="s">
        <v>115</v>
      </c>
      <c r="M102" s="5" t="s">
        <v>116</v>
      </c>
      <c r="N102" s="5" t="s">
        <v>117</v>
      </c>
    </row>
    <row r="103" spans="1:33">
      <c r="A103" s="2" t="s">
        <v>23</v>
      </c>
      <c r="B103" s="2"/>
      <c r="C103" s="2"/>
      <c r="D103" s="2"/>
      <c r="E103" s="2"/>
      <c r="F103" s="2"/>
      <c r="G103" s="2"/>
    </row>
    <row r="104" spans="1:33">
      <c r="A104" s="2" t="s">
        <v>24</v>
      </c>
      <c r="B104" s="1"/>
      <c r="C104" s="2"/>
      <c r="D104" s="2"/>
      <c r="E104" s="2"/>
      <c r="F104" s="2"/>
      <c r="G104" s="2"/>
    </row>
    <row r="105" spans="1:33">
      <c r="A105" s="2" t="s">
        <v>25</v>
      </c>
      <c r="B105" s="2"/>
      <c r="C105" s="2"/>
      <c r="D105" s="2"/>
      <c r="E105" s="2"/>
      <c r="F105" s="2"/>
      <c r="G105" s="2"/>
    </row>
    <row r="106" spans="1:33">
      <c r="A106" s="2" t="s">
        <v>26</v>
      </c>
      <c r="E106" s="19"/>
    </row>
    <row r="107" spans="1:33">
      <c r="A107" s="2" t="s">
        <v>27</v>
      </c>
    </row>
    <row r="108" spans="1:33">
      <c r="A108" s="2" t="s">
        <v>28</v>
      </c>
      <c r="F108" s="19"/>
    </row>
    <row r="109" spans="1:33">
      <c r="A109" s="2" t="s">
        <v>29</v>
      </c>
    </row>
    <row r="110" spans="1:33">
      <c r="A110" s="2" t="s">
        <v>22</v>
      </c>
      <c r="D110" s="56"/>
      <c r="F110" s="19"/>
    </row>
    <row r="111" spans="1:33">
      <c r="A111" s="66" t="s">
        <v>45</v>
      </c>
      <c r="B111" s="9"/>
      <c r="C111" s="8"/>
      <c r="D111" s="7"/>
      <c r="E111" s="7"/>
      <c r="F111" s="7"/>
      <c r="G111" s="7"/>
    </row>
    <row r="112" spans="1:33">
      <c r="A112" s="2" t="s">
        <v>46</v>
      </c>
      <c r="B112" s="7"/>
      <c r="C112" s="7"/>
      <c r="D112" s="7"/>
      <c r="E112" s="7"/>
      <c r="F112" s="7"/>
      <c r="G112" s="7"/>
    </row>
    <row r="113" spans="1:22">
      <c r="A113" s="66" t="s">
        <v>47</v>
      </c>
      <c r="B113" s="7"/>
      <c r="C113" s="7"/>
      <c r="D113" s="7"/>
      <c r="E113" s="7"/>
      <c r="F113" s="7"/>
      <c r="G113" s="7"/>
    </row>
    <row r="114" spans="1:22">
      <c r="A114" s="2" t="s">
        <v>48</v>
      </c>
      <c r="B114" s="7"/>
      <c r="C114" s="7"/>
      <c r="D114" s="7"/>
      <c r="E114" s="7"/>
      <c r="F114" s="7"/>
      <c r="G114" s="7"/>
    </row>
    <row r="115" spans="1:22">
      <c r="A115" s="2" t="s">
        <v>49</v>
      </c>
      <c r="B115" s="7"/>
      <c r="C115" s="7"/>
      <c r="D115" s="7"/>
      <c r="E115" s="7"/>
      <c r="F115" s="7"/>
      <c r="G115" s="7"/>
    </row>
    <row r="116" spans="1:22">
      <c r="A116" s="66" t="s">
        <v>50</v>
      </c>
      <c r="B116" s="7"/>
      <c r="C116" s="7"/>
      <c r="D116" s="7"/>
      <c r="E116" s="9"/>
      <c r="F116" s="7"/>
      <c r="G116" s="7"/>
    </row>
    <row r="117" spans="1:22">
      <c r="A117" s="2" t="s">
        <v>51</v>
      </c>
      <c r="B117" s="7"/>
      <c r="C117" s="7"/>
      <c r="D117" s="7"/>
      <c r="E117" s="7"/>
      <c r="F117" s="7"/>
      <c r="G117" s="7"/>
    </row>
    <row r="118" spans="1:22">
      <c r="A118" s="66" t="s">
        <v>52</v>
      </c>
      <c r="B118" s="7"/>
      <c r="C118" s="7"/>
      <c r="D118" s="7"/>
      <c r="E118" s="7"/>
      <c r="F118" s="8"/>
      <c r="G118" s="7"/>
    </row>
    <row r="119" spans="1:22">
      <c r="A119" s="2" t="s">
        <v>53</v>
      </c>
      <c r="B119" s="7"/>
      <c r="C119" s="7"/>
      <c r="D119" s="7"/>
      <c r="E119" s="7"/>
      <c r="F119" s="7"/>
      <c r="G119" s="7"/>
    </row>
    <row r="120" spans="1:22">
      <c r="A120" s="66" t="s">
        <v>54</v>
      </c>
      <c r="B120" s="7"/>
      <c r="C120" s="7"/>
      <c r="D120" s="7"/>
      <c r="E120" s="7"/>
      <c r="F120" s="7"/>
      <c r="G120" s="7"/>
    </row>
    <row r="121" spans="1:22">
      <c r="A121" s="2" t="s">
        <v>55</v>
      </c>
      <c r="B121" s="7"/>
      <c r="C121" s="7"/>
      <c r="D121" s="7"/>
      <c r="E121" s="7"/>
      <c r="F121" s="7"/>
      <c r="G121" s="7"/>
    </row>
    <row r="122" spans="1:22">
      <c r="A122" s="2" t="s">
        <v>56</v>
      </c>
      <c r="B122" s="7"/>
      <c r="C122" s="7"/>
      <c r="D122" s="7"/>
      <c r="E122" s="7"/>
      <c r="F122" s="7"/>
      <c r="G122" s="7"/>
    </row>
    <row r="123" spans="1:22">
      <c r="A123" s="66" t="s">
        <v>57</v>
      </c>
      <c r="B123" s="8"/>
      <c r="C123" s="7"/>
      <c r="D123" s="7"/>
      <c r="E123" s="7"/>
      <c r="F123" s="7"/>
      <c r="G123" s="9"/>
    </row>
    <row r="124" spans="1:22">
      <c r="A124" s="2" t="s">
        <v>58</v>
      </c>
      <c r="B124" s="7"/>
      <c r="C124" s="7"/>
      <c r="D124" s="7"/>
      <c r="E124" s="7"/>
      <c r="F124" s="7"/>
      <c r="G124" s="7"/>
    </row>
    <row r="125" spans="1:22">
      <c r="A125" s="66" t="s">
        <v>59</v>
      </c>
      <c r="B125" s="9"/>
      <c r="C125" s="7"/>
      <c r="D125" s="7"/>
      <c r="E125" s="7"/>
      <c r="F125" s="7"/>
      <c r="G125" s="7"/>
    </row>
    <row r="126" spans="1:22" ht="16" thickBot="1">
      <c r="A126" s="66" t="s">
        <v>60</v>
      </c>
      <c r="B126" s="7"/>
      <c r="C126" s="7"/>
      <c r="D126" s="8"/>
      <c r="E126" s="8"/>
      <c r="F126" s="7"/>
      <c r="G126" s="7"/>
    </row>
    <row r="127" spans="1:22" ht="16" thickBot="1">
      <c r="A127" s="7"/>
      <c r="H127" s="67" t="s">
        <v>21</v>
      </c>
      <c r="I127" s="10" t="e">
        <f t="shared" ref="I127:N127" si="9">AVERAGE(I103:I126)</f>
        <v>#DIV/0!</v>
      </c>
      <c r="J127" s="10" t="e">
        <f t="shared" si="9"/>
        <v>#DIV/0!</v>
      </c>
      <c r="K127" s="10" t="e">
        <f t="shared" si="9"/>
        <v>#DIV/0!</v>
      </c>
      <c r="L127" s="10" t="e">
        <f t="shared" si="9"/>
        <v>#DIV/0!</v>
      </c>
      <c r="M127" s="10" t="e">
        <f t="shared" si="9"/>
        <v>#DIV/0!</v>
      </c>
      <c r="N127" s="10" t="e">
        <f t="shared" si="9"/>
        <v>#DIV/0!</v>
      </c>
      <c r="P127" s="4" t="s">
        <v>113</v>
      </c>
      <c r="Q127" s="4" t="e">
        <f t="shared" ref="Q127:V127" si="10">STDEV(I103:I126)/SQRT(24)</f>
        <v>#DIV/0!</v>
      </c>
      <c r="R127" s="4" t="e">
        <f t="shared" si="10"/>
        <v>#DIV/0!</v>
      </c>
      <c r="S127" s="4" t="e">
        <f t="shared" si="10"/>
        <v>#DIV/0!</v>
      </c>
      <c r="T127" s="4" t="e">
        <f t="shared" si="10"/>
        <v>#DIV/0!</v>
      </c>
      <c r="U127" s="4" t="e">
        <f t="shared" si="10"/>
        <v>#DIV/0!</v>
      </c>
      <c r="V127" s="4" t="e">
        <f t="shared" si="10"/>
        <v>#DIV/0!</v>
      </c>
    </row>
    <row r="128" spans="1:22" ht="16" thickBot="1">
      <c r="H128" s="67" t="s">
        <v>30</v>
      </c>
      <c r="I128" s="10"/>
      <c r="J128" s="10"/>
      <c r="K128" s="10"/>
      <c r="L128" s="10"/>
      <c r="M128" s="10"/>
      <c r="N128" s="10"/>
      <c r="Q128" s="5" t="s">
        <v>182</v>
      </c>
      <c r="R128" s="5" t="s">
        <v>183</v>
      </c>
      <c r="S128" s="5" t="s">
        <v>114</v>
      </c>
      <c r="T128" s="5" t="s">
        <v>115</v>
      </c>
      <c r="U128" s="5" t="s">
        <v>116</v>
      </c>
      <c r="V128" s="5" t="s">
        <v>117</v>
      </c>
    </row>
    <row r="129" spans="1:33" ht="16" thickBot="1">
      <c r="H129" s="67" t="s">
        <v>104</v>
      </c>
      <c r="I129" s="10"/>
      <c r="J129" s="10"/>
      <c r="K129" s="10"/>
      <c r="L129" s="10"/>
      <c r="M129" s="10"/>
      <c r="N129" s="10"/>
      <c r="P129" s="4" t="s">
        <v>120</v>
      </c>
      <c r="Q129" s="4" t="e">
        <f t="shared" ref="Q129:V129" si="11">AVERAGE(I103:I104,I107:I108,I110,I112:I114,I116,I119,I121,I126)</f>
        <v>#DIV/0!</v>
      </c>
      <c r="R129" s="4" t="e">
        <f t="shared" si="11"/>
        <v>#DIV/0!</v>
      </c>
      <c r="S129" s="4" t="e">
        <f t="shared" si="11"/>
        <v>#DIV/0!</v>
      </c>
      <c r="T129" s="4" t="e">
        <f t="shared" si="11"/>
        <v>#DIV/0!</v>
      </c>
      <c r="U129" s="4" t="e">
        <f t="shared" si="11"/>
        <v>#DIV/0!</v>
      </c>
      <c r="V129" s="4" t="e">
        <f t="shared" si="11"/>
        <v>#DIV/0!</v>
      </c>
      <c r="W129" s="4" t="s">
        <v>119</v>
      </c>
      <c r="AB129" s="4" t="e">
        <f t="shared" ref="AB129:AG129" si="12">STDEV(I103:I104,I107:I108,I110,I112:I114,I116,I119,I121,I126)/SQRT(24)</f>
        <v>#DIV/0!</v>
      </c>
      <c r="AC129" s="4" t="e">
        <f t="shared" si="12"/>
        <v>#DIV/0!</v>
      </c>
      <c r="AD129" s="4" t="e">
        <f t="shared" si="12"/>
        <v>#DIV/0!</v>
      </c>
      <c r="AE129" s="4" t="e">
        <f t="shared" si="12"/>
        <v>#DIV/0!</v>
      </c>
      <c r="AF129" s="4" t="e">
        <f t="shared" si="12"/>
        <v>#DIV/0!</v>
      </c>
      <c r="AG129" s="4" t="e">
        <f t="shared" si="12"/>
        <v>#DIV/0!</v>
      </c>
    </row>
    <row r="130" spans="1:33" ht="16" thickBot="1">
      <c r="H130" s="67" t="s">
        <v>107</v>
      </c>
      <c r="I130" s="13"/>
      <c r="J130" s="12"/>
      <c r="K130" s="12"/>
      <c r="L130" s="12"/>
      <c r="M130" s="12"/>
      <c r="N130" s="12"/>
      <c r="Q130" s="5" t="s">
        <v>182</v>
      </c>
      <c r="R130" s="5" t="s">
        <v>183</v>
      </c>
      <c r="S130" s="5" t="s">
        <v>114</v>
      </c>
      <c r="T130" s="5" t="s">
        <v>115</v>
      </c>
      <c r="U130" s="5" t="s">
        <v>116</v>
      </c>
      <c r="V130" s="5" t="s">
        <v>117</v>
      </c>
    </row>
    <row r="131" spans="1:33" ht="16" thickBot="1">
      <c r="H131" s="67" t="s">
        <v>105</v>
      </c>
      <c r="I131" s="10"/>
      <c r="J131" s="10"/>
      <c r="K131" s="10"/>
      <c r="L131" s="10"/>
      <c r="M131" s="10"/>
      <c r="N131" s="10"/>
      <c r="P131" s="4" t="s">
        <v>118</v>
      </c>
      <c r="Q131" s="4" t="e">
        <f t="shared" ref="Q131:V131" si="13">AVERAGE(I104:I105,I108:I110,I113:I115,I117,I122,I125:I126)</f>
        <v>#DIV/0!</v>
      </c>
      <c r="R131" s="4" t="e">
        <f t="shared" si="13"/>
        <v>#DIV/0!</v>
      </c>
      <c r="S131" s="4" t="e">
        <f t="shared" si="13"/>
        <v>#DIV/0!</v>
      </c>
      <c r="T131" s="4" t="e">
        <f t="shared" si="13"/>
        <v>#DIV/0!</v>
      </c>
      <c r="U131" s="4" t="e">
        <f t="shared" si="13"/>
        <v>#DIV/0!</v>
      </c>
      <c r="V131" s="4" t="e">
        <f t="shared" si="13"/>
        <v>#DIV/0!</v>
      </c>
      <c r="W131" s="4" t="s">
        <v>119</v>
      </c>
      <c r="AB131" s="4" t="e">
        <f t="shared" ref="AB131:AG131" si="14">STDEV(I104:I105,I108:I110,I113:I115,I117,I122,I125:I126)/SQRT(24)</f>
        <v>#DIV/0!</v>
      </c>
      <c r="AC131" s="4" t="e">
        <f t="shared" si="14"/>
        <v>#DIV/0!</v>
      </c>
      <c r="AD131" s="4" t="e">
        <f t="shared" si="14"/>
        <v>#DIV/0!</v>
      </c>
      <c r="AE131" s="4" t="e">
        <f t="shared" si="14"/>
        <v>#DIV/0!</v>
      </c>
      <c r="AF131" s="4" t="e">
        <f t="shared" si="14"/>
        <v>#DIV/0!</v>
      </c>
      <c r="AG131" s="4" t="e">
        <f t="shared" si="14"/>
        <v>#DIV/0!</v>
      </c>
    </row>
    <row r="132" spans="1:33" ht="16" thickBot="1">
      <c r="A132" s="4" t="s">
        <v>34</v>
      </c>
      <c r="H132" s="67" t="s">
        <v>108</v>
      </c>
      <c r="I132" s="12"/>
      <c r="J132" s="12"/>
      <c r="K132" s="12"/>
      <c r="L132" s="12"/>
      <c r="M132" s="12"/>
      <c r="N132" s="12"/>
    </row>
    <row r="133" spans="1:33">
      <c r="A133" s="2"/>
      <c r="B133" s="5" t="s">
        <v>182</v>
      </c>
      <c r="C133" s="5" t="s">
        <v>183</v>
      </c>
      <c r="D133" s="5" t="s">
        <v>114</v>
      </c>
      <c r="E133" s="5" t="s">
        <v>115</v>
      </c>
      <c r="F133" s="5" t="s">
        <v>116</v>
      </c>
      <c r="G133" s="5" t="s">
        <v>117</v>
      </c>
      <c r="I133" s="5" t="s">
        <v>182</v>
      </c>
      <c r="J133" s="5" t="s">
        <v>183</v>
      </c>
      <c r="K133" s="5" t="s">
        <v>114</v>
      </c>
      <c r="L133" s="5" t="s">
        <v>115</v>
      </c>
      <c r="M133" s="5" t="s">
        <v>116</v>
      </c>
      <c r="N133" s="5" t="s">
        <v>117</v>
      </c>
    </row>
    <row r="134" spans="1:33">
      <c r="A134" s="2" t="s">
        <v>23</v>
      </c>
      <c r="B134" s="2"/>
      <c r="C134" s="2"/>
      <c r="D134" s="2"/>
      <c r="E134" s="2"/>
      <c r="F134" s="2"/>
      <c r="G134" s="2"/>
    </row>
    <row r="135" spans="1:33">
      <c r="A135" s="2" t="s">
        <v>24</v>
      </c>
      <c r="B135" s="2"/>
      <c r="C135" s="2"/>
      <c r="D135" s="2"/>
      <c r="E135" s="2"/>
      <c r="F135" s="2"/>
      <c r="G135" s="2"/>
    </row>
    <row r="136" spans="1:33">
      <c r="A136" s="2" t="s">
        <v>25</v>
      </c>
      <c r="B136" s="2"/>
      <c r="C136" s="2"/>
      <c r="D136" s="2"/>
      <c r="E136" s="2"/>
      <c r="F136" s="2"/>
      <c r="G136" s="2"/>
    </row>
    <row r="137" spans="1:33">
      <c r="A137" s="2" t="s">
        <v>26</v>
      </c>
    </row>
    <row r="138" spans="1:33">
      <c r="A138" s="2" t="s">
        <v>27</v>
      </c>
      <c r="G138" s="19"/>
    </row>
    <row r="139" spans="1:33">
      <c r="A139" s="2" t="s">
        <v>28</v>
      </c>
      <c r="F139" s="56"/>
    </row>
    <row r="140" spans="1:33">
      <c r="A140" s="2" t="s">
        <v>29</v>
      </c>
    </row>
    <row r="141" spans="1:33">
      <c r="A141" s="2" t="s">
        <v>22</v>
      </c>
      <c r="B141" s="56"/>
      <c r="C141" s="19"/>
    </row>
    <row r="142" spans="1:33">
      <c r="A142" s="66" t="s">
        <v>45</v>
      </c>
      <c r="B142" s="9"/>
      <c r="C142" s="7"/>
      <c r="D142" s="7"/>
      <c r="E142" s="7"/>
      <c r="F142" s="7"/>
      <c r="G142" s="7"/>
    </row>
    <row r="143" spans="1:33">
      <c r="A143" s="2" t="s">
        <v>46</v>
      </c>
      <c r="B143" s="7"/>
      <c r="C143" s="9"/>
      <c r="D143" s="7"/>
      <c r="E143" s="7"/>
      <c r="F143" s="7"/>
      <c r="G143" s="7"/>
    </row>
    <row r="144" spans="1:33">
      <c r="A144" s="66" t="s">
        <v>47</v>
      </c>
      <c r="B144" s="7"/>
      <c r="C144" s="7"/>
      <c r="D144" s="7"/>
      <c r="E144" s="7"/>
      <c r="F144" s="9"/>
      <c r="G144" s="7"/>
    </row>
    <row r="145" spans="1:33">
      <c r="A145" s="2" t="s">
        <v>48</v>
      </c>
      <c r="B145" s="7"/>
      <c r="C145" s="7"/>
      <c r="D145" s="7"/>
      <c r="E145" s="7"/>
      <c r="F145" s="7"/>
      <c r="G145" s="7"/>
    </row>
    <row r="146" spans="1:33">
      <c r="A146" s="2" t="s">
        <v>49</v>
      </c>
      <c r="B146" s="7"/>
      <c r="C146" s="8"/>
      <c r="D146" s="7"/>
      <c r="E146" s="9"/>
      <c r="F146" s="7"/>
      <c r="G146" s="7"/>
    </row>
    <row r="147" spans="1:33">
      <c r="A147" s="66" t="s">
        <v>50</v>
      </c>
      <c r="B147" s="7"/>
      <c r="C147" s="7"/>
      <c r="D147" s="7"/>
      <c r="E147" s="7"/>
      <c r="F147" s="7"/>
      <c r="G147" s="7"/>
    </row>
    <row r="148" spans="1:33">
      <c r="A148" s="2" t="s">
        <v>51</v>
      </c>
      <c r="B148" s="9"/>
      <c r="C148" s="8"/>
      <c r="D148" s="8"/>
      <c r="E148" s="9"/>
      <c r="F148" s="7"/>
      <c r="G148" s="7"/>
    </row>
    <row r="149" spans="1:33">
      <c r="A149" s="66" t="s">
        <v>52</v>
      </c>
      <c r="B149" s="7"/>
      <c r="C149" s="7"/>
      <c r="D149" s="9"/>
      <c r="E149" s="7"/>
      <c r="F149" s="7"/>
      <c r="G149" s="7"/>
    </row>
    <row r="150" spans="1:33">
      <c r="A150" s="2" t="s">
        <v>53</v>
      </c>
      <c r="B150" s="7"/>
      <c r="C150" s="7"/>
      <c r="D150" s="7"/>
      <c r="E150" s="7"/>
      <c r="F150" s="7"/>
      <c r="G150" s="7"/>
    </row>
    <row r="151" spans="1:33">
      <c r="A151" s="66" t="s">
        <v>54</v>
      </c>
      <c r="B151" s="9"/>
      <c r="C151" s="7"/>
      <c r="D151" s="7"/>
      <c r="E151" s="7"/>
      <c r="F151" s="7"/>
      <c r="G151" s="7"/>
    </row>
    <row r="152" spans="1:33">
      <c r="A152" s="2" t="s">
        <v>55</v>
      </c>
      <c r="B152" s="7"/>
      <c r="C152" s="7"/>
      <c r="D152" s="7"/>
      <c r="E152" s="7"/>
      <c r="F152" s="7"/>
      <c r="G152" s="7"/>
    </row>
    <row r="153" spans="1:33">
      <c r="A153" s="2" t="s">
        <v>56</v>
      </c>
      <c r="B153" s="7"/>
      <c r="C153" s="7"/>
      <c r="D153" s="7"/>
      <c r="E153" s="7"/>
      <c r="F153" s="7"/>
      <c r="G153" s="7"/>
    </row>
    <row r="154" spans="1:33">
      <c r="A154" s="66" t="s">
        <v>57</v>
      </c>
      <c r="B154" s="9"/>
      <c r="C154" s="7"/>
      <c r="D154" s="7"/>
      <c r="E154" s="7"/>
      <c r="F154" s="7"/>
      <c r="G154" s="8"/>
    </row>
    <row r="155" spans="1:33">
      <c r="A155" s="2" t="s">
        <v>58</v>
      </c>
      <c r="B155" s="7"/>
      <c r="C155" s="7"/>
      <c r="D155" s="7"/>
      <c r="E155" s="7"/>
      <c r="F155" s="7"/>
      <c r="G155" s="7"/>
    </row>
    <row r="156" spans="1:33">
      <c r="A156" s="66" t="s">
        <v>59</v>
      </c>
      <c r="B156" s="7"/>
      <c r="C156" s="8"/>
      <c r="D156" s="7"/>
      <c r="E156" s="9"/>
      <c r="F156" s="7"/>
      <c r="G156" s="7"/>
    </row>
    <row r="157" spans="1:33" ht="16" thickBot="1">
      <c r="A157" s="66" t="s">
        <v>60</v>
      </c>
      <c r="B157" s="7"/>
      <c r="C157" s="7"/>
      <c r="D157" s="7"/>
      <c r="E157" s="7"/>
      <c r="F157" s="7"/>
      <c r="G157" s="7"/>
    </row>
    <row r="158" spans="1:33" ht="16" thickBot="1">
      <c r="A158" s="7"/>
      <c r="H158" s="67" t="s">
        <v>21</v>
      </c>
      <c r="I158" s="10" t="e">
        <f t="shared" ref="I158:N158" si="15">AVERAGE(I134:I157)</f>
        <v>#DIV/0!</v>
      </c>
      <c r="J158" s="10" t="e">
        <f t="shared" si="15"/>
        <v>#DIV/0!</v>
      </c>
      <c r="K158" s="10" t="e">
        <f t="shared" si="15"/>
        <v>#DIV/0!</v>
      </c>
      <c r="L158" s="10" t="e">
        <f t="shared" si="15"/>
        <v>#DIV/0!</v>
      </c>
      <c r="M158" s="10" t="e">
        <f t="shared" si="15"/>
        <v>#DIV/0!</v>
      </c>
      <c r="N158" s="10" t="e">
        <f t="shared" si="15"/>
        <v>#DIV/0!</v>
      </c>
      <c r="P158" s="4" t="s">
        <v>113</v>
      </c>
      <c r="Q158" s="4" t="e">
        <f t="shared" ref="Q158:V158" si="16">STDEV(I134:I157)/SQRT(24)</f>
        <v>#DIV/0!</v>
      </c>
      <c r="R158" s="4" t="e">
        <f t="shared" si="16"/>
        <v>#DIV/0!</v>
      </c>
      <c r="S158" s="4" t="e">
        <f t="shared" si="16"/>
        <v>#DIV/0!</v>
      </c>
      <c r="T158" s="4" t="e">
        <f t="shared" si="16"/>
        <v>#DIV/0!</v>
      </c>
      <c r="U158" s="4" t="e">
        <f t="shared" si="16"/>
        <v>#DIV/0!</v>
      </c>
      <c r="V158" s="4" t="e">
        <f t="shared" si="16"/>
        <v>#DIV/0!</v>
      </c>
    </row>
    <row r="159" spans="1:33" ht="16" thickBot="1">
      <c r="H159" s="67" t="s">
        <v>30</v>
      </c>
      <c r="I159" s="10"/>
      <c r="J159" s="10"/>
      <c r="K159" s="10"/>
      <c r="L159" s="10"/>
      <c r="M159" s="10"/>
      <c r="N159" s="10"/>
      <c r="Q159" s="5" t="s">
        <v>182</v>
      </c>
      <c r="R159" s="5" t="s">
        <v>183</v>
      </c>
      <c r="S159" s="5" t="s">
        <v>114</v>
      </c>
      <c r="T159" s="5" t="s">
        <v>115</v>
      </c>
      <c r="U159" s="5" t="s">
        <v>116</v>
      </c>
      <c r="V159" s="5" t="s">
        <v>117</v>
      </c>
    </row>
    <row r="160" spans="1:33" ht="16" thickBot="1">
      <c r="H160" s="67" t="s">
        <v>104</v>
      </c>
      <c r="I160" s="10"/>
      <c r="J160" s="10"/>
      <c r="K160" s="10"/>
      <c r="L160" s="10"/>
      <c r="M160" s="10"/>
      <c r="N160" s="10"/>
      <c r="P160" s="4" t="s">
        <v>120</v>
      </c>
      <c r="Q160" s="4" t="e">
        <f t="shared" ref="Q160:V160" si="17">AVERAGE(I134:I135,I138:I139,I141,I143:I145,I147,I150,I152,I157)</f>
        <v>#DIV/0!</v>
      </c>
      <c r="R160" s="4" t="e">
        <f t="shared" si="17"/>
        <v>#DIV/0!</v>
      </c>
      <c r="S160" s="4" t="e">
        <f t="shared" si="17"/>
        <v>#DIV/0!</v>
      </c>
      <c r="T160" s="4" t="e">
        <f t="shared" si="17"/>
        <v>#DIV/0!</v>
      </c>
      <c r="U160" s="4" t="e">
        <f t="shared" si="17"/>
        <v>#DIV/0!</v>
      </c>
      <c r="V160" s="4" t="e">
        <f t="shared" si="17"/>
        <v>#DIV/0!</v>
      </c>
      <c r="W160" s="4" t="s">
        <v>119</v>
      </c>
      <c r="AB160" s="4" t="e">
        <f t="shared" ref="AB160:AG160" si="18">STDEV(I134:I135,I138:I139,I141,I143:I145,I147,I150,I152,I157)/SQRT(24)</f>
        <v>#DIV/0!</v>
      </c>
      <c r="AC160" s="4" t="e">
        <f t="shared" si="18"/>
        <v>#DIV/0!</v>
      </c>
      <c r="AD160" s="4" t="e">
        <f t="shared" si="18"/>
        <v>#DIV/0!</v>
      </c>
      <c r="AE160" s="4" t="e">
        <f t="shared" si="18"/>
        <v>#DIV/0!</v>
      </c>
      <c r="AF160" s="4" t="e">
        <f t="shared" si="18"/>
        <v>#DIV/0!</v>
      </c>
      <c r="AG160" s="4" t="e">
        <f t="shared" si="18"/>
        <v>#DIV/0!</v>
      </c>
    </row>
    <row r="161" spans="1:33" ht="16" thickBot="1">
      <c r="H161" s="67" t="s">
        <v>107</v>
      </c>
      <c r="I161" s="13"/>
      <c r="J161" s="12"/>
      <c r="K161" s="12"/>
      <c r="L161" s="12"/>
      <c r="M161" s="12"/>
      <c r="N161" s="12"/>
      <c r="Q161" s="5" t="s">
        <v>182</v>
      </c>
      <c r="R161" s="5" t="s">
        <v>183</v>
      </c>
      <c r="S161" s="5" t="s">
        <v>114</v>
      </c>
      <c r="T161" s="5" t="s">
        <v>115</v>
      </c>
      <c r="U161" s="5" t="s">
        <v>116</v>
      </c>
      <c r="V161" s="5" t="s">
        <v>117</v>
      </c>
    </row>
    <row r="162" spans="1:33" ht="16" thickBot="1">
      <c r="H162" s="67" t="s">
        <v>105</v>
      </c>
      <c r="I162" s="10"/>
      <c r="J162" s="10"/>
      <c r="K162" s="14"/>
      <c r="L162" s="14"/>
      <c r="M162" s="10"/>
      <c r="N162" s="10"/>
      <c r="P162" s="4" t="s">
        <v>118</v>
      </c>
      <c r="Q162" s="4" t="e">
        <f t="shared" ref="Q162:V162" si="19">AVERAGE(I135:I136,I139:I141,I144:I146,I148,I153,I156:I157)</f>
        <v>#DIV/0!</v>
      </c>
      <c r="R162" s="4" t="e">
        <f t="shared" si="19"/>
        <v>#DIV/0!</v>
      </c>
      <c r="S162" s="4" t="e">
        <f t="shared" si="19"/>
        <v>#DIV/0!</v>
      </c>
      <c r="T162" s="4" t="e">
        <f t="shared" si="19"/>
        <v>#DIV/0!</v>
      </c>
      <c r="U162" s="4" t="e">
        <f t="shared" si="19"/>
        <v>#DIV/0!</v>
      </c>
      <c r="V162" s="4" t="e">
        <f t="shared" si="19"/>
        <v>#DIV/0!</v>
      </c>
      <c r="W162" s="4" t="s">
        <v>119</v>
      </c>
      <c r="AB162" s="4" t="e">
        <f t="shared" ref="AB162:AG162" si="20">STDEV(I135:I136,I139:I141,I144:I146,I148,I153,I156:I157)/SQRT(24)</f>
        <v>#DIV/0!</v>
      </c>
      <c r="AC162" s="4" t="e">
        <f t="shared" si="20"/>
        <v>#DIV/0!</v>
      </c>
      <c r="AD162" s="4" t="e">
        <f t="shared" si="20"/>
        <v>#DIV/0!</v>
      </c>
      <c r="AE162" s="4" t="e">
        <f t="shared" si="20"/>
        <v>#DIV/0!</v>
      </c>
      <c r="AF162" s="4" t="e">
        <f t="shared" si="20"/>
        <v>#DIV/0!</v>
      </c>
      <c r="AG162" s="4" t="e">
        <f t="shared" si="20"/>
        <v>#DIV/0!</v>
      </c>
    </row>
    <row r="163" spans="1:33" ht="16" thickBot="1">
      <c r="H163" s="67" t="s">
        <v>108</v>
      </c>
      <c r="I163" s="12"/>
      <c r="J163" s="12"/>
      <c r="K163" s="12"/>
      <c r="L163" s="12"/>
      <c r="M163" s="12"/>
      <c r="N163" s="12"/>
    </row>
    <row r="164" spans="1:33">
      <c r="A164" s="69" t="s">
        <v>12</v>
      </c>
      <c r="B164" s="69"/>
      <c r="C164" s="69"/>
    </row>
    <row r="165" spans="1:33">
      <c r="A165" s="2"/>
      <c r="B165" s="5" t="s">
        <v>182</v>
      </c>
      <c r="C165" s="5" t="s">
        <v>183</v>
      </c>
      <c r="D165" s="5" t="s">
        <v>114</v>
      </c>
      <c r="E165" s="5" t="s">
        <v>115</v>
      </c>
      <c r="F165" s="5" t="s">
        <v>116</v>
      </c>
      <c r="G165" s="5" t="s">
        <v>117</v>
      </c>
      <c r="I165" s="5" t="s">
        <v>182</v>
      </c>
      <c r="J165" s="5" t="s">
        <v>183</v>
      </c>
      <c r="K165" s="5" t="s">
        <v>114</v>
      </c>
      <c r="L165" s="5" t="s">
        <v>115</v>
      </c>
      <c r="M165" s="5" t="s">
        <v>116</v>
      </c>
      <c r="N165" s="5" t="s">
        <v>117</v>
      </c>
    </row>
    <row r="166" spans="1:33">
      <c r="A166" s="2" t="s">
        <v>23</v>
      </c>
      <c r="B166" s="2"/>
      <c r="C166" s="2"/>
      <c r="D166" s="2"/>
      <c r="E166" s="2"/>
      <c r="F166" s="2"/>
      <c r="G166" s="2"/>
    </row>
    <row r="167" spans="1:33">
      <c r="A167" s="2" t="s">
        <v>24</v>
      </c>
      <c r="B167" s="2"/>
      <c r="C167" s="2"/>
      <c r="D167" s="2"/>
      <c r="E167" s="2"/>
      <c r="F167" s="2"/>
      <c r="G167" s="2"/>
    </row>
    <row r="168" spans="1:33">
      <c r="A168" s="2" t="s">
        <v>25</v>
      </c>
      <c r="B168" s="2"/>
      <c r="C168" s="2"/>
      <c r="D168" s="2"/>
      <c r="E168" s="2"/>
      <c r="F168" s="2"/>
      <c r="G168" s="2"/>
    </row>
    <row r="169" spans="1:33">
      <c r="A169" s="2" t="s">
        <v>26</v>
      </c>
      <c r="B169" s="9"/>
      <c r="C169" s="7"/>
      <c r="D169" s="9"/>
      <c r="E169" s="7"/>
      <c r="F169" s="7"/>
      <c r="G169" s="7"/>
    </row>
    <row r="170" spans="1:33">
      <c r="A170" s="2" t="s">
        <v>27</v>
      </c>
      <c r="B170" s="7"/>
      <c r="C170" s="7"/>
      <c r="D170" s="7"/>
      <c r="E170" s="7"/>
      <c r="F170" s="7"/>
      <c r="G170" s="7"/>
    </row>
    <row r="171" spans="1:33">
      <c r="A171" s="2" t="s">
        <v>28</v>
      </c>
      <c r="B171" s="7"/>
      <c r="C171" s="8"/>
      <c r="D171" s="7"/>
      <c r="E171" s="7"/>
      <c r="F171" s="7"/>
      <c r="G171" s="7"/>
    </row>
    <row r="172" spans="1:33">
      <c r="A172" s="2" t="s">
        <v>29</v>
      </c>
      <c r="B172" s="7"/>
      <c r="C172" s="7"/>
      <c r="D172" s="7"/>
      <c r="E172" s="7"/>
      <c r="F172" s="7"/>
      <c r="G172" s="7"/>
    </row>
    <row r="173" spans="1:33">
      <c r="A173" s="2" t="s">
        <v>22</v>
      </c>
      <c r="B173" s="7"/>
      <c r="C173" s="7"/>
      <c r="D173" s="9"/>
      <c r="E173" s="7"/>
      <c r="F173" s="9"/>
      <c r="G173" s="7"/>
    </row>
    <row r="174" spans="1:33">
      <c r="A174" s="66" t="s">
        <v>45</v>
      </c>
      <c r="B174" s="7"/>
      <c r="C174" s="7"/>
      <c r="D174" s="7"/>
      <c r="E174" s="7"/>
      <c r="F174" s="7"/>
      <c r="G174" s="7"/>
    </row>
    <row r="175" spans="1:33">
      <c r="A175" s="2" t="s">
        <v>46</v>
      </c>
      <c r="B175" s="7"/>
      <c r="C175" s="7"/>
      <c r="D175" s="7"/>
      <c r="E175" s="7"/>
      <c r="F175" s="7"/>
      <c r="G175" s="7"/>
    </row>
    <row r="176" spans="1:33">
      <c r="A176" s="66" t="s">
        <v>47</v>
      </c>
      <c r="B176" s="7"/>
      <c r="C176" s="7"/>
      <c r="D176" s="7"/>
      <c r="E176" s="9"/>
      <c r="F176" s="7"/>
      <c r="G176" s="8"/>
    </row>
    <row r="177" spans="1:33">
      <c r="A177" s="2" t="s">
        <v>48</v>
      </c>
      <c r="B177" s="7"/>
      <c r="C177" s="7"/>
      <c r="D177" s="7"/>
      <c r="E177" s="7"/>
      <c r="F177" s="7"/>
      <c r="G177" s="7"/>
    </row>
    <row r="178" spans="1:33">
      <c r="A178" s="2" t="s">
        <v>49</v>
      </c>
      <c r="B178" s="7"/>
      <c r="C178" s="7"/>
      <c r="D178" s="7"/>
      <c r="E178" s="7"/>
      <c r="F178" s="7"/>
      <c r="G178" s="7"/>
    </row>
    <row r="179" spans="1:33">
      <c r="A179" s="66" t="s">
        <v>50</v>
      </c>
      <c r="B179" s="7"/>
      <c r="C179" s="7"/>
      <c r="D179" s="7"/>
      <c r="E179" s="9"/>
      <c r="F179" s="7"/>
      <c r="G179" s="7"/>
    </row>
    <row r="180" spans="1:33">
      <c r="A180" s="2" t="s">
        <v>51</v>
      </c>
      <c r="B180" s="7"/>
      <c r="C180" s="7"/>
      <c r="D180" s="7"/>
      <c r="E180" s="7"/>
      <c r="F180" s="7"/>
      <c r="G180" s="7"/>
    </row>
    <row r="181" spans="1:33">
      <c r="A181" s="66" t="s">
        <v>52</v>
      </c>
      <c r="B181" s="7"/>
      <c r="C181" s="7"/>
      <c r="D181" s="7"/>
      <c r="E181" s="7"/>
      <c r="F181" s="7"/>
      <c r="G181" s="7"/>
    </row>
    <row r="182" spans="1:33">
      <c r="A182" s="2" t="s">
        <v>53</v>
      </c>
      <c r="B182" s="7"/>
      <c r="C182" s="7"/>
      <c r="D182" s="7"/>
      <c r="E182" s="7"/>
      <c r="F182" s="7"/>
      <c r="G182" s="7"/>
    </row>
    <row r="183" spans="1:33">
      <c r="A183" s="66" t="s">
        <v>54</v>
      </c>
      <c r="B183" s="7"/>
      <c r="C183" s="9"/>
      <c r="D183" s="7"/>
      <c r="E183" s="7"/>
      <c r="F183" s="7"/>
      <c r="G183" s="8"/>
    </row>
    <row r="184" spans="1:33">
      <c r="A184" s="2" t="s">
        <v>55</v>
      </c>
      <c r="B184" s="7"/>
      <c r="C184" s="7"/>
      <c r="D184" s="7"/>
      <c r="E184" s="7"/>
      <c r="F184" s="7"/>
      <c r="G184" s="7"/>
    </row>
    <row r="185" spans="1:33">
      <c r="A185" s="2" t="s">
        <v>56</v>
      </c>
      <c r="B185" s="7"/>
      <c r="C185" s="7"/>
      <c r="D185" s="7"/>
      <c r="E185" s="7"/>
      <c r="F185" s="7"/>
      <c r="G185" s="7"/>
    </row>
    <row r="186" spans="1:33">
      <c r="A186" s="66" t="s">
        <v>57</v>
      </c>
      <c r="B186" s="7"/>
      <c r="C186" s="7"/>
      <c r="D186" s="7"/>
      <c r="E186" s="7"/>
      <c r="F186" s="9"/>
      <c r="G186" s="7"/>
    </row>
    <row r="187" spans="1:33">
      <c r="A187" s="2" t="s">
        <v>58</v>
      </c>
      <c r="B187" s="7"/>
      <c r="C187" s="7"/>
      <c r="D187" s="7"/>
      <c r="E187" s="7"/>
      <c r="F187" s="8"/>
      <c r="G187" s="8"/>
    </row>
    <row r="188" spans="1:33">
      <c r="A188" s="66" t="s">
        <v>59</v>
      </c>
      <c r="B188" s="7"/>
      <c r="C188" s="7"/>
      <c r="D188" s="7"/>
      <c r="E188" s="7"/>
      <c r="F188" s="7"/>
      <c r="G188" s="7"/>
    </row>
    <row r="189" spans="1:33" ht="16" thickBot="1">
      <c r="A189" s="66" t="s">
        <v>60</v>
      </c>
      <c r="B189" s="7"/>
      <c r="C189" s="7"/>
      <c r="D189" s="7"/>
      <c r="E189" s="7"/>
      <c r="F189" s="9"/>
      <c r="G189" s="7"/>
    </row>
    <row r="190" spans="1:33" ht="16" thickBot="1">
      <c r="A190" s="7"/>
      <c r="B190" s="7"/>
      <c r="C190" s="7"/>
      <c r="D190" s="7"/>
      <c r="E190" s="7"/>
      <c r="F190" s="7"/>
      <c r="G190" s="7"/>
      <c r="H190" s="67" t="s">
        <v>21</v>
      </c>
      <c r="I190" s="10" t="e">
        <f t="shared" ref="I190:N190" si="21">AVERAGE(I166:I189)</f>
        <v>#DIV/0!</v>
      </c>
      <c r="J190" s="10" t="e">
        <f t="shared" si="21"/>
        <v>#DIV/0!</v>
      </c>
      <c r="K190" s="10" t="e">
        <f t="shared" si="21"/>
        <v>#DIV/0!</v>
      </c>
      <c r="L190" s="10" t="e">
        <f t="shared" si="21"/>
        <v>#DIV/0!</v>
      </c>
      <c r="M190" s="10" t="e">
        <f t="shared" si="21"/>
        <v>#DIV/0!</v>
      </c>
      <c r="N190" s="10" t="e">
        <f t="shared" si="21"/>
        <v>#DIV/0!</v>
      </c>
      <c r="P190" s="4" t="s">
        <v>113</v>
      </c>
      <c r="Q190" s="4" t="e">
        <f t="shared" ref="Q190:V190" si="22">STDEV(I166:I189)/SQRT(24)</f>
        <v>#DIV/0!</v>
      </c>
      <c r="R190" s="4" t="e">
        <f t="shared" si="22"/>
        <v>#DIV/0!</v>
      </c>
      <c r="S190" s="4" t="e">
        <f t="shared" si="22"/>
        <v>#DIV/0!</v>
      </c>
      <c r="T190" s="4" t="e">
        <f t="shared" si="22"/>
        <v>#DIV/0!</v>
      </c>
      <c r="U190" s="4" t="e">
        <f t="shared" si="22"/>
        <v>#DIV/0!</v>
      </c>
      <c r="V190" s="4" t="e">
        <f t="shared" si="22"/>
        <v>#DIV/0!</v>
      </c>
    </row>
    <row r="191" spans="1:33" ht="16" thickBot="1">
      <c r="B191" s="69"/>
      <c r="C191" s="69"/>
      <c r="H191" s="67" t="s">
        <v>30</v>
      </c>
      <c r="I191" s="10"/>
      <c r="J191" s="10"/>
      <c r="K191" s="16"/>
      <c r="L191" s="10"/>
      <c r="M191" s="14"/>
      <c r="N191" s="14"/>
      <c r="Q191" s="5" t="s">
        <v>182</v>
      </c>
      <c r="R191" s="5" t="s">
        <v>183</v>
      </c>
      <c r="S191" s="5" t="s">
        <v>114</v>
      </c>
      <c r="T191" s="5" t="s">
        <v>115</v>
      </c>
      <c r="U191" s="5" t="s">
        <v>116</v>
      </c>
      <c r="V191" s="5" t="s">
        <v>117</v>
      </c>
    </row>
    <row r="192" spans="1:33" ht="16" thickBot="1">
      <c r="B192" s="69"/>
      <c r="C192" s="69"/>
      <c r="H192" s="67" t="s">
        <v>104</v>
      </c>
      <c r="I192" s="10"/>
      <c r="J192" s="10"/>
      <c r="K192" s="10"/>
      <c r="L192" s="16"/>
      <c r="M192" s="14"/>
      <c r="N192" s="14"/>
      <c r="P192" s="4" t="s">
        <v>120</v>
      </c>
      <c r="Q192" s="4" t="e">
        <f t="shared" ref="Q192:V192" si="23">AVERAGE(I166:I167,I170:I171,I173,I175:I177,I179,I182,I184,I189)</f>
        <v>#DIV/0!</v>
      </c>
      <c r="R192" s="4" t="e">
        <f t="shared" si="23"/>
        <v>#DIV/0!</v>
      </c>
      <c r="S192" s="4" t="e">
        <f t="shared" si="23"/>
        <v>#DIV/0!</v>
      </c>
      <c r="T192" s="4" t="e">
        <f t="shared" si="23"/>
        <v>#DIV/0!</v>
      </c>
      <c r="U192" s="4" t="e">
        <f t="shared" si="23"/>
        <v>#DIV/0!</v>
      </c>
      <c r="V192" s="4" t="e">
        <f t="shared" si="23"/>
        <v>#DIV/0!</v>
      </c>
      <c r="W192" s="4" t="s">
        <v>119</v>
      </c>
      <c r="AB192" s="4" t="e">
        <f t="shared" ref="AB192:AG192" si="24">STDEV(I166:I167,I170:I171,I173,I175:I177,I179,I182,I184,I189)/SQRT(24)</f>
        <v>#DIV/0!</v>
      </c>
      <c r="AC192" s="4" t="e">
        <f t="shared" si="24"/>
        <v>#DIV/0!</v>
      </c>
      <c r="AD192" s="4" t="e">
        <f t="shared" si="24"/>
        <v>#DIV/0!</v>
      </c>
      <c r="AE192" s="4" t="e">
        <f t="shared" si="24"/>
        <v>#DIV/0!</v>
      </c>
      <c r="AF192" s="4" t="e">
        <f t="shared" si="24"/>
        <v>#DIV/0!</v>
      </c>
      <c r="AG192" s="4" t="e">
        <f t="shared" si="24"/>
        <v>#DIV/0!</v>
      </c>
    </row>
    <row r="193" spans="1:33" ht="16" thickBot="1">
      <c r="B193" s="69"/>
      <c r="C193" s="69"/>
      <c r="H193" s="67" t="s">
        <v>107</v>
      </c>
      <c r="I193" s="12"/>
      <c r="J193" s="12"/>
      <c r="K193" s="13"/>
      <c r="L193" s="12"/>
      <c r="M193" s="17"/>
      <c r="N193" s="12"/>
      <c r="Q193" s="5" t="s">
        <v>182</v>
      </c>
      <c r="R193" s="5" t="s">
        <v>183</v>
      </c>
      <c r="S193" s="5" t="s">
        <v>114</v>
      </c>
      <c r="T193" s="5" t="s">
        <v>115</v>
      </c>
      <c r="U193" s="5" t="s">
        <v>116</v>
      </c>
      <c r="V193" s="5" t="s">
        <v>117</v>
      </c>
    </row>
    <row r="194" spans="1:33" ht="16" thickBot="1">
      <c r="B194" s="69"/>
      <c r="C194" s="69"/>
      <c r="H194" s="67" t="s">
        <v>105</v>
      </c>
      <c r="I194" s="10"/>
      <c r="J194" s="10"/>
      <c r="K194" s="14"/>
      <c r="L194" s="14"/>
      <c r="M194" s="14"/>
      <c r="N194" s="10"/>
      <c r="P194" s="4" t="s">
        <v>118</v>
      </c>
      <c r="Q194" s="4" t="e">
        <f t="shared" ref="Q194:V194" si="25">AVERAGE(I167:I168,I171:I173,I176:I178,I180,I185,I188:I189)</f>
        <v>#DIV/0!</v>
      </c>
      <c r="R194" s="4" t="e">
        <f t="shared" si="25"/>
        <v>#DIV/0!</v>
      </c>
      <c r="S194" s="4" t="e">
        <f t="shared" si="25"/>
        <v>#DIV/0!</v>
      </c>
      <c r="T194" s="4" t="e">
        <f t="shared" si="25"/>
        <v>#DIV/0!</v>
      </c>
      <c r="U194" s="4" t="e">
        <f t="shared" si="25"/>
        <v>#DIV/0!</v>
      </c>
      <c r="V194" s="4" t="e">
        <f t="shared" si="25"/>
        <v>#DIV/0!</v>
      </c>
      <c r="W194" s="4" t="s">
        <v>119</v>
      </c>
      <c r="AB194" s="4" t="e">
        <f t="shared" ref="AB194:AG194" si="26">STDEV(I167:I168,I171:I173,I176:I178,I180,I185,I188:I189)/SQRT(24)</f>
        <v>#DIV/0!</v>
      </c>
      <c r="AC194" s="4" t="e">
        <f t="shared" si="26"/>
        <v>#DIV/0!</v>
      </c>
      <c r="AD194" s="4" t="e">
        <f t="shared" si="26"/>
        <v>#DIV/0!</v>
      </c>
      <c r="AE194" s="4" t="e">
        <f t="shared" si="26"/>
        <v>#DIV/0!</v>
      </c>
      <c r="AF194" s="4" t="e">
        <f t="shared" si="26"/>
        <v>#DIV/0!</v>
      </c>
      <c r="AG194" s="4" t="e">
        <f t="shared" si="26"/>
        <v>#DIV/0!</v>
      </c>
    </row>
    <row r="195" spans="1:33" ht="16" thickBot="1">
      <c r="A195" s="69" t="s">
        <v>13</v>
      </c>
      <c r="B195" s="69"/>
      <c r="C195" s="69"/>
      <c r="H195" s="67" t="s">
        <v>108</v>
      </c>
      <c r="I195" s="12"/>
      <c r="J195" s="12"/>
      <c r="K195" s="12"/>
      <c r="L195" s="12"/>
      <c r="M195" s="17"/>
      <c r="N195" s="17"/>
    </row>
    <row r="196" spans="1:33">
      <c r="A196" s="2"/>
      <c r="B196" s="5" t="s">
        <v>182</v>
      </c>
      <c r="C196" s="5" t="s">
        <v>183</v>
      </c>
      <c r="D196" s="5" t="s">
        <v>114</v>
      </c>
      <c r="E196" s="5" t="s">
        <v>115</v>
      </c>
      <c r="F196" s="5" t="s">
        <v>116</v>
      </c>
      <c r="G196" s="5" t="s">
        <v>117</v>
      </c>
      <c r="I196" s="5" t="s">
        <v>182</v>
      </c>
      <c r="J196" s="5" t="s">
        <v>183</v>
      </c>
      <c r="K196" s="5" t="s">
        <v>114</v>
      </c>
      <c r="L196" s="5" t="s">
        <v>115</v>
      </c>
      <c r="M196" s="5" t="s">
        <v>116</v>
      </c>
      <c r="N196" s="5" t="s">
        <v>117</v>
      </c>
    </row>
    <row r="197" spans="1:33">
      <c r="A197" s="2" t="s">
        <v>23</v>
      </c>
      <c r="B197" s="2"/>
      <c r="C197" s="2"/>
      <c r="D197" s="2"/>
      <c r="E197" s="2"/>
      <c r="F197" s="2"/>
      <c r="G197" s="2"/>
    </row>
    <row r="198" spans="1:33">
      <c r="A198" s="2" t="s">
        <v>24</v>
      </c>
      <c r="B198" s="2"/>
      <c r="C198" s="2"/>
      <c r="D198" s="2"/>
      <c r="E198" s="2"/>
      <c r="F198" s="2"/>
      <c r="G198" s="2"/>
    </row>
    <row r="199" spans="1:33">
      <c r="A199" s="2" t="s">
        <v>25</v>
      </c>
      <c r="B199" s="2"/>
      <c r="C199" s="2"/>
      <c r="D199" s="2"/>
      <c r="E199" s="2"/>
      <c r="F199" s="2"/>
      <c r="G199" s="2"/>
    </row>
    <row r="200" spans="1:33">
      <c r="A200" s="2" t="s">
        <v>26</v>
      </c>
      <c r="B200" s="56"/>
      <c r="D200" s="56"/>
    </row>
    <row r="201" spans="1:33">
      <c r="A201" s="2" t="s">
        <v>27</v>
      </c>
      <c r="G201" s="19"/>
    </row>
    <row r="202" spans="1:33">
      <c r="A202" s="2" t="s">
        <v>28</v>
      </c>
    </row>
    <row r="203" spans="1:33">
      <c r="A203" s="2" t="s">
        <v>29</v>
      </c>
      <c r="D203" s="19"/>
    </row>
    <row r="204" spans="1:33">
      <c r="A204" s="2" t="s">
        <v>22</v>
      </c>
    </row>
    <row r="205" spans="1:33">
      <c r="A205" s="66" t="s">
        <v>45</v>
      </c>
      <c r="B205" s="7"/>
      <c r="C205" s="7"/>
      <c r="D205" s="7"/>
      <c r="E205" s="7"/>
      <c r="F205" s="7"/>
      <c r="G205" s="7"/>
    </row>
    <row r="206" spans="1:33">
      <c r="A206" s="2" t="s">
        <v>46</v>
      </c>
      <c r="B206" s="7"/>
      <c r="C206" s="7"/>
      <c r="D206" s="7"/>
      <c r="E206" s="7"/>
      <c r="F206" s="7"/>
      <c r="G206" s="7"/>
    </row>
    <row r="207" spans="1:33">
      <c r="A207" s="66" t="s">
        <v>47</v>
      </c>
      <c r="B207" s="7"/>
      <c r="C207" s="7"/>
      <c r="D207" s="7"/>
      <c r="E207" s="7"/>
      <c r="F207" s="7"/>
      <c r="G207" s="7"/>
    </row>
    <row r="208" spans="1:33">
      <c r="A208" s="2" t="s">
        <v>48</v>
      </c>
      <c r="B208" s="7"/>
      <c r="C208" s="7"/>
      <c r="D208" s="7"/>
      <c r="E208" s="7"/>
      <c r="F208" s="7"/>
      <c r="G208" s="7"/>
    </row>
    <row r="209" spans="1:34">
      <c r="A209" s="2" t="s">
        <v>49</v>
      </c>
      <c r="B209" s="7"/>
      <c r="C209" s="7"/>
      <c r="D209" s="7"/>
      <c r="E209" s="7"/>
      <c r="F209" s="7"/>
      <c r="G209" s="7"/>
    </row>
    <row r="210" spans="1:34">
      <c r="A210" s="66" t="s">
        <v>50</v>
      </c>
      <c r="B210" s="7"/>
      <c r="C210" s="7"/>
      <c r="D210" s="7"/>
      <c r="E210" s="7"/>
      <c r="F210" s="7"/>
      <c r="G210" s="9"/>
    </row>
    <row r="211" spans="1:34">
      <c r="A211" s="2" t="s">
        <v>51</v>
      </c>
      <c r="B211" s="7"/>
      <c r="C211" s="7"/>
      <c r="D211" s="7"/>
      <c r="E211" s="7"/>
      <c r="F211" s="7"/>
      <c r="G211" s="7"/>
    </row>
    <row r="212" spans="1:34">
      <c r="A212" s="66" t="s">
        <v>52</v>
      </c>
      <c r="B212" s="7"/>
      <c r="C212" s="7"/>
      <c r="D212" s="7"/>
      <c r="E212" s="7"/>
      <c r="F212" s="7"/>
      <c r="G212" s="7"/>
    </row>
    <row r="213" spans="1:34">
      <c r="A213" s="2" t="s">
        <v>53</v>
      </c>
      <c r="B213" s="7"/>
      <c r="C213" s="7"/>
      <c r="D213" s="7"/>
      <c r="E213" s="7"/>
      <c r="F213" s="7"/>
      <c r="G213" s="7"/>
    </row>
    <row r="214" spans="1:34">
      <c r="A214" s="66" t="s">
        <v>54</v>
      </c>
      <c r="B214" s="7"/>
      <c r="C214" s="8"/>
      <c r="D214" s="7"/>
      <c r="E214" s="7"/>
      <c r="F214" s="7"/>
      <c r="G214" s="8"/>
    </row>
    <row r="215" spans="1:34">
      <c r="A215" s="2" t="s">
        <v>55</v>
      </c>
      <c r="B215" s="7"/>
      <c r="C215" s="7"/>
      <c r="D215" s="7"/>
      <c r="E215" s="7"/>
      <c r="F215" s="7"/>
      <c r="G215" s="8"/>
    </row>
    <row r="216" spans="1:34">
      <c r="A216" s="2" t="s">
        <v>56</v>
      </c>
      <c r="B216" s="7"/>
      <c r="C216" s="7"/>
      <c r="D216" s="7"/>
      <c r="E216" s="7"/>
      <c r="F216" s="7"/>
      <c r="G216" s="7"/>
    </row>
    <row r="217" spans="1:34">
      <c r="A217" s="66" t="s">
        <v>57</v>
      </c>
      <c r="B217" s="7"/>
      <c r="C217" s="7"/>
      <c r="D217" s="7"/>
      <c r="E217" s="7"/>
      <c r="F217" s="7"/>
      <c r="G217" s="7"/>
    </row>
    <row r="218" spans="1:34">
      <c r="A218" s="2" t="s">
        <v>58</v>
      </c>
      <c r="B218" s="7"/>
      <c r="C218" s="7"/>
      <c r="D218" s="7"/>
      <c r="E218" s="7"/>
      <c r="F218" s="8"/>
      <c r="G218" s="8"/>
    </row>
    <row r="219" spans="1:34">
      <c r="A219" s="66" t="s">
        <v>59</v>
      </c>
      <c r="B219" s="7"/>
      <c r="C219" s="7"/>
      <c r="D219" s="7"/>
      <c r="E219" s="7"/>
      <c r="F219" s="7"/>
      <c r="G219" s="7"/>
    </row>
    <row r="220" spans="1:34" ht="16" thickBot="1">
      <c r="A220" s="66" t="s">
        <v>60</v>
      </c>
      <c r="B220" s="7"/>
      <c r="C220" s="7"/>
      <c r="D220" s="7"/>
      <c r="E220" s="7"/>
      <c r="F220" s="7"/>
      <c r="G220" s="7"/>
    </row>
    <row r="221" spans="1:34" ht="16" thickBot="1">
      <c r="A221" s="7"/>
      <c r="H221" s="67" t="s">
        <v>21</v>
      </c>
      <c r="I221" s="10" t="e">
        <f t="shared" ref="I221:N221" si="27">AVERAGE(I197:I220)</f>
        <v>#DIV/0!</v>
      </c>
      <c r="J221" s="10" t="e">
        <f t="shared" si="27"/>
        <v>#DIV/0!</v>
      </c>
      <c r="K221" s="10" t="e">
        <f t="shared" si="27"/>
        <v>#DIV/0!</v>
      </c>
      <c r="L221" s="10" t="e">
        <f t="shared" si="27"/>
        <v>#DIV/0!</v>
      </c>
      <c r="M221" s="10" t="e">
        <f t="shared" si="27"/>
        <v>#DIV/0!</v>
      </c>
      <c r="N221" s="10" t="e">
        <f t="shared" si="27"/>
        <v>#DIV/0!</v>
      </c>
      <c r="P221" s="4" t="s">
        <v>113</v>
      </c>
      <c r="Q221" s="4" t="e">
        <f t="shared" ref="Q221:V221" si="28">STDEV(I197:I220)/SQRT(24)</f>
        <v>#DIV/0!</v>
      </c>
      <c r="R221" s="4" t="e">
        <f t="shared" si="28"/>
        <v>#DIV/0!</v>
      </c>
      <c r="S221" s="4" t="e">
        <f t="shared" si="28"/>
        <v>#DIV/0!</v>
      </c>
      <c r="T221" s="4" t="e">
        <f t="shared" si="28"/>
        <v>#DIV/0!</v>
      </c>
      <c r="U221" s="4" t="e">
        <f t="shared" si="28"/>
        <v>#DIV/0!</v>
      </c>
      <c r="V221" s="4" t="e">
        <f t="shared" si="28"/>
        <v>#DIV/0!</v>
      </c>
    </row>
    <row r="222" spans="1:34" ht="16" thickBot="1">
      <c r="H222" s="67" t="s">
        <v>30</v>
      </c>
      <c r="I222" s="10"/>
      <c r="J222" s="10"/>
      <c r="K222" s="10"/>
      <c r="L222" s="10"/>
      <c r="M222" s="10"/>
      <c r="N222" s="16"/>
      <c r="Q222" s="5" t="s">
        <v>182</v>
      </c>
      <c r="R222" s="5" t="s">
        <v>183</v>
      </c>
      <c r="S222" s="5" t="s">
        <v>114</v>
      </c>
      <c r="T222" s="5" t="s">
        <v>115</v>
      </c>
      <c r="U222" s="5" t="s">
        <v>116</v>
      </c>
      <c r="V222" s="5" t="s">
        <v>117</v>
      </c>
    </row>
    <row r="223" spans="1:34" ht="16" thickBot="1">
      <c r="H223" s="67" t="s">
        <v>104</v>
      </c>
      <c r="I223" s="10"/>
      <c r="J223" s="10"/>
      <c r="K223" s="10"/>
      <c r="L223" s="10"/>
      <c r="M223" s="10"/>
      <c r="N223" s="10"/>
      <c r="P223" s="4" t="s">
        <v>120</v>
      </c>
      <c r="Q223" s="4" t="e">
        <f t="shared" ref="Q223:V223" si="29">AVERAGE(I197:I198,I201:I202,I204,I206:I208,I210,I213,I215,I220)</f>
        <v>#DIV/0!</v>
      </c>
      <c r="R223" s="4" t="e">
        <f t="shared" si="29"/>
        <v>#DIV/0!</v>
      </c>
      <c r="S223" s="4" t="e">
        <f t="shared" si="29"/>
        <v>#DIV/0!</v>
      </c>
      <c r="T223" s="4" t="e">
        <f t="shared" si="29"/>
        <v>#DIV/0!</v>
      </c>
      <c r="U223" s="4" t="e">
        <f t="shared" si="29"/>
        <v>#DIV/0!</v>
      </c>
      <c r="V223" s="4" t="e">
        <f t="shared" si="29"/>
        <v>#DIV/0!</v>
      </c>
      <c r="W223" s="4" t="s">
        <v>119</v>
      </c>
      <c r="AB223" s="4" t="e">
        <f t="shared" ref="AB223:AG223" si="30">STDEV(I197:I198,I201:I202,I204,I206:I208,I210,I213,I215,I220)/SQRT(24)</f>
        <v>#DIV/0!</v>
      </c>
      <c r="AC223" s="4" t="e">
        <f t="shared" si="30"/>
        <v>#DIV/0!</v>
      </c>
      <c r="AD223" s="4" t="e">
        <f t="shared" si="30"/>
        <v>#DIV/0!</v>
      </c>
      <c r="AE223" s="4" t="e">
        <f t="shared" si="30"/>
        <v>#DIV/0!</v>
      </c>
      <c r="AF223" s="4" t="e">
        <f t="shared" si="30"/>
        <v>#DIV/0!</v>
      </c>
      <c r="AG223" s="4" t="e">
        <f t="shared" si="30"/>
        <v>#DIV/0!</v>
      </c>
      <c r="AH223" s="7"/>
    </row>
    <row r="224" spans="1:34" ht="16" thickBot="1">
      <c r="H224" s="67" t="s">
        <v>107</v>
      </c>
      <c r="I224" s="12"/>
      <c r="J224" s="12"/>
      <c r="K224" s="12"/>
      <c r="L224" s="12"/>
      <c r="M224" s="12"/>
      <c r="N224" s="12"/>
      <c r="Q224" s="5" t="s">
        <v>182</v>
      </c>
      <c r="R224" s="5" t="s">
        <v>183</v>
      </c>
      <c r="S224" s="5" t="s">
        <v>114</v>
      </c>
      <c r="T224" s="5" t="s">
        <v>115</v>
      </c>
      <c r="U224" s="5" t="s">
        <v>116</v>
      </c>
      <c r="V224" s="5" t="s">
        <v>117</v>
      </c>
      <c r="AH224" s="7"/>
    </row>
    <row r="225" spans="1:49" ht="16" thickBot="1">
      <c r="H225" s="67" t="s">
        <v>105</v>
      </c>
      <c r="I225" s="10"/>
      <c r="J225" s="10"/>
      <c r="K225" s="10"/>
      <c r="L225" s="14"/>
      <c r="M225" s="10"/>
      <c r="N225" s="10"/>
      <c r="P225" s="4" t="s">
        <v>118</v>
      </c>
      <c r="Q225" s="4" t="e">
        <f t="shared" ref="Q225:V225" si="31">AVERAGE(I198:I199,I202:I204,I207:I209,I211,I216,I219:I220)</f>
        <v>#DIV/0!</v>
      </c>
      <c r="R225" s="4" t="e">
        <f t="shared" si="31"/>
        <v>#DIV/0!</v>
      </c>
      <c r="S225" s="4" t="e">
        <f t="shared" si="31"/>
        <v>#DIV/0!</v>
      </c>
      <c r="T225" s="4" t="e">
        <f t="shared" si="31"/>
        <v>#DIV/0!</v>
      </c>
      <c r="U225" s="4" t="e">
        <f t="shared" si="31"/>
        <v>#DIV/0!</v>
      </c>
      <c r="V225" s="4" t="e">
        <f t="shared" si="31"/>
        <v>#DIV/0!</v>
      </c>
      <c r="W225" s="4" t="s">
        <v>119</v>
      </c>
      <c r="AB225" s="4" t="e">
        <f t="shared" ref="AB225:AG225" si="32">STDEV(I198:I199,I202:I204,I207:I209,I211,I216,I219:I220)/SQRT(24)</f>
        <v>#DIV/0!</v>
      </c>
      <c r="AC225" s="4" t="e">
        <f t="shared" si="32"/>
        <v>#DIV/0!</v>
      </c>
      <c r="AD225" s="4" t="e">
        <f t="shared" si="32"/>
        <v>#DIV/0!</v>
      </c>
      <c r="AE225" s="4" t="e">
        <f t="shared" si="32"/>
        <v>#DIV/0!</v>
      </c>
      <c r="AF225" s="4" t="e">
        <f t="shared" si="32"/>
        <v>#DIV/0!</v>
      </c>
      <c r="AG225" s="4" t="e">
        <f t="shared" si="32"/>
        <v>#DIV/0!</v>
      </c>
      <c r="AH225" s="7"/>
    </row>
    <row r="226" spans="1:49" ht="16" thickBot="1">
      <c r="A226" s="69" t="s">
        <v>33</v>
      </c>
      <c r="H226" s="67" t="s">
        <v>108</v>
      </c>
      <c r="I226" s="12"/>
      <c r="J226" s="12"/>
      <c r="K226" s="12"/>
      <c r="L226" s="12"/>
      <c r="M226" s="12"/>
      <c r="N226" s="17"/>
      <c r="AJ226" s="69" t="s">
        <v>62</v>
      </c>
      <c r="AQ226" s="67"/>
      <c r="AR226" s="4" t="s">
        <v>14</v>
      </c>
      <c r="AS226" s="10"/>
      <c r="AT226" s="10"/>
      <c r="AU226" s="10"/>
      <c r="AV226" s="10"/>
      <c r="AW226" s="10"/>
    </row>
    <row r="227" spans="1:49">
      <c r="A227" s="2"/>
      <c r="B227" s="5" t="s">
        <v>182</v>
      </c>
      <c r="C227" s="5" t="s">
        <v>183</v>
      </c>
      <c r="D227" s="5" t="s">
        <v>114</v>
      </c>
      <c r="E227" s="5" t="s">
        <v>115</v>
      </c>
      <c r="F227" s="5" t="s">
        <v>116</v>
      </c>
      <c r="G227" s="5" t="s">
        <v>117</v>
      </c>
      <c r="I227" s="5" t="s">
        <v>182</v>
      </c>
      <c r="J227" s="5" t="s">
        <v>183</v>
      </c>
      <c r="K227" s="5" t="s">
        <v>114</v>
      </c>
      <c r="L227" s="5" t="s">
        <v>115</v>
      </c>
      <c r="M227" s="5" t="s">
        <v>116</v>
      </c>
      <c r="N227" s="5" t="s">
        <v>117</v>
      </c>
      <c r="AJ227" s="2"/>
      <c r="AK227" s="2" t="s">
        <v>8</v>
      </c>
      <c r="AL227" s="2" t="s">
        <v>9</v>
      </c>
      <c r="AM227" s="2" t="s">
        <v>0</v>
      </c>
      <c r="AN227" s="2" t="s">
        <v>1</v>
      </c>
      <c r="AO227" s="2" t="s">
        <v>2</v>
      </c>
      <c r="AP227" s="2" t="s">
        <v>16</v>
      </c>
      <c r="AR227" s="2" t="s">
        <v>8</v>
      </c>
      <c r="AS227" s="2" t="s">
        <v>9</v>
      </c>
      <c r="AT227" s="2" t="s">
        <v>0</v>
      </c>
      <c r="AU227" s="2" t="s">
        <v>1</v>
      </c>
      <c r="AV227" s="2" t="s">
        <v>2</v>
      </c>
      <c r="AW227" s="2" t="s">
        <v>16</v>
      </c>
    </row>
    <row r="228" spans="1:49">
      <c r="A228" s="2" t="s">
        <v>23</v>
      </c>
      <c r="B228" s="2"/>
      <c r="C228" s="2"/>
      <c r="D228" s="71"/>
      <c r="E228" s="2"/>
      <c r="F228" s="1"/>
      <c r="G228" s="2"/>
      <c r="AJ228" s="2" t="s">
        <v>23</v>
      </c>
      <c r="AK228" s="2"/>
      <c r="AL228" s="2"/>
      <c r="AM228" s="2"/>
      <c r="AN228" s="2"/>
      <c r="AO228" s="1"/>
      <c r="AP228" s="2"/>
    </row>
    <row r="229" spans="1:49">
      <c r="A229" s="2" t="s">
        <v>24</v>
      </c>
      <c r="B229" s="2"/>
      <c r="C229" s="2"/>
      <c r="D229" s="2"/>
      <c r="E229" s="2"/>
      <c r="F229" s="2"/>
      <c r="G229" s="2"/>
      <c r="AJ229" s="2" t="s">
        <v>24</v>
      </c>
      <c r="AK229" s="2"/>
      <c r="AL229" s="2"/>
      <c r="AM229" s="2"/>
      <c r="AN229" s="2"/>
      <c r="AO229" s="2"/>
      <c r="AP229" s="2"/>
    </row>
    <row r="230" spans="1:49">
      <c r="A230" s="2" t="s">
        <v>25</v>
      </c>
      <c r="B230" s="2"/>
      <c r="C230" s="2"/>
      <c r="D230" s="2"/>
      <c r="E230" s="2"/>
      <c r="F230" s="2"/>
      <c r="G230" s="2"/>
      <c r="AJ230" s="2" t="s">
        <v>25</v>
      </c>
      <c r="AK230" s="2"/>
      <c r="AL230" s="2"/>
      <c r="AM230" s="2"/>
      <c r="AN230" s="2"/>
      <c r="AO230" s="2"/>
      <c r="AP230" s="2"/>
    </row>
    <row r="231" spans="1:49">
      <c r="A231" s="2" t="s">
        <v>26</v>
      </c>
      <c r="B231" s="2"/>
      <c r="C231" s="2"/>
      <c r="D231" s="2"/>
      <c r="E231" s="2"/>
      <c r="F231" s="2"/>
      <c r="G231" s="2"/>
      <c r="AJ231" s="2" t="s">
        <v>26</v>
      </c>
      <c r="AM231" s="56"/>
      <c r="AN231" s="56"/>
      <c r="AO231" s="19"/>
    </row>
    <row r="232" spans="1:49">
      <c r="A232" s="2" t="s">
        <v>27</v>
      </c>
      <c r="C232" s="19"/>
      <c r="AJ232" s="2" t="s">
        <v>27</v>
      </c>
      <c r="AN232" s="19"/>
    </row>
    <row r="233" spans="1:49">
      <c r="A233" s="2" t="s">
        <v>28</v>
      </c>
      <c r="B233" s="19"/>
      <c r="C233" s="19"/>
      <c r="D233" s="19"/>
      <c r="AJ233" s="2" t="s">
        <v>28</v>
      </c>
    </row>
    <row r="234" spans="1:49">
      <c r="A234" s="2" t="s">
        <v>29</v>
      </c>
      <c r="D234" s="56"/>
      <c r="E234" s="19"/>
      <c r="AJ234" s="2" t="s">
        <v>29</v>
      </c>
      <c r="AN234" s="56"/>
    </row>
    <row r="235" spans="1:49">
      <c r="A235" s="2" t="s">
        <v>22</v>
      </c>
      <c r="AJ235" s="2" t="s">
        <v>22</v>
      </c>
    </row>
    <row r="236" spans="1:49">
      <c r="A236" s="66" t="s">
        <v>45</v>
      </c>
      <c r="AJ236" s="66" t="s">
        <v>45</v>
      </c>
      <c r="AK236" s="7"/>
      <c r="AL236" s="7"/>
      <c r="AM236" s="7"/>
      <c r="AN236" s="7"/>
      <c r="AO236" s="7"/>
      <c r="AP236" s="7"/>
    </row>
    <row r="237" spans="1:49">
      <c r="A237" s="2" t="s">
        <v>46</v>
      </c>
      <c r="B237" s="7"/>
      <c r="C237" s="7"/>
      <c r="D237" s="7"/>
      <c r="E237" s="7"/>
      <c r="F237" s="7"/>
      <c r="G237" s="7"/>
      <c r="AJ237" s="2" t="s">
        <v>46</v>
      </c>
      <c r="AK237" s="7"/>
      <c r="AL237" s="7"/>
      <c r="AM237" s="7"/>
      <c r="AN237" s="7"/>
      <c r="AO237" s="7"/>
      <c r="AP237" s="7"/>
    </row>
    <row r="238" spans="1:49">
      <c r="A238" s="66" t="s">
        <v>47</v>
      </c>
      <c r="B238" s="7"/>
      <c r="C238" s="7"/>
      <c r="D238" s="7"/>
      <c r="E238" s="7"/>
      <c r="F238" s="7"/>
      <c r="G238" s="9"/>
      <c r="AJ238" s="66" t="s">
        <v>47</v>
      </c>
      <c r="AK238" s="7"/>
      <c r="AL238" s="7"/>
      <c r="AM238" s="7"/>
      <c r="AN238" s="9"/>
      <c r="AO238" s="7"/>
      <c r="AP238" s="7"/>
    </row>
    <row r="239" spans="1:49">
      <c r="A239" s="2" t="s">
        <v>48</v>
      </c>
      <c r="B239" s="7"/>
      <c r="C239" s="7"/>
      <c r="D239" s="7"/>
      <c r="E239" s="8"/>
      <c r="F239" s="7"/>
      <c r="G239" s="9"/>
      <c r="AJ239" s="2" t="s">
        <v>48</v>
      </c>
      <c r="AK239" s="7"/>
      <c r="AL239" s="7"/>
      <c r="AM239" s="7"/>
      <c r="AN239" s="7"/>
      <c r="AO239" s="7"/>
      <c r="AP239" s="7"/>
    </row>
    <row r="240" spans="1:49">
      <c r="A240" s="2" t="s">
        <v>49</v>
      </c>
      <c r="B240" s="7"/>
      <c r="C240" s="7"/>
      <c r="D240" s="7"/>
      <c r="E240" s="7"/>
      <c r="F240" s="7"/>
      <c r="G240" s="7"/>
      <c r="AJ240" s="2" t="s">
        <v>49</v>
      </c>
      <c r="AK240" s="7"/>
      <c r="AL240" s="7"/>
      <c r="AM240" s="7"/>
      <c r="AN240" s="7"/>
      <c r="AO240" s="7"/>
      <c r="AP240" s="7"/>
    </row>
    <row r="241" spans="1:49">
      <c r="A241" s="66" t="s">
        <v>50</v>
      </c>
      <c r="B241" s="7"/>
      <c r="C241" s="7"/>
      <c r="D241" s="7"/>
      <c r="E241" s="7"/>
      <c r="F241" s="7"/>
      <c r="G241" s="7"/>
      <c r="AJ241" s="66" t="s">
        <v>50</v>
      </c>
      <c r="AK241" s="7"/>
      <c r="AL241" s="7"/>
      <c r="AM241" s="7"/>
      <c r="AN241" s="7"/>
      <c r="AO241" s="7"/>
      <c r="AP241" s="7"/>
    </row>
    <row r="242" spans="1:49">
      <c r="A242" s="2" t="s">
        <v>51</v>
      </c>
      <c r="B242" s="7"/>
      <c r="C242" s="7"/>
      <c r="D242" s="7"/>
      <c r="E242" s="8"/>
      <c r="F242" s="7"/>
      <c r="G242" s="7"/>
      <c r="AJ242" s="2" t="s">
        <v>51</v>
      </c>
      <c r="AK242" s="7"/>
      <c r="AL242" s="7"/>
      <c r="AM242" s="7"/>
      <c r="AN242" s="7"/>
      <c r="AO242" s="7"/>
      <c r="AP242" s="7"/>
    </row>
    <row r="243" spans="1:49">
      <c r="A243" s="66" t="s">
        <v>52</v>
      </c>
      <c r="B243" s="7"/>
      <c r="C243" s="7"/>
      <c r="D243" s="7"/>
      <c r="E243" s="7"/>
      <c r="F243" s="7"/>
      <c r="G243" s="7"/>
      <c r="AJ243" s="66" t="s">
        <v>52</v>
      </c>
      <c r="AK243" s="7"/>
      <c r="AL243" s="7"/>
      <c r="AM243" s="7"/>
      <c r="AN243" s="7"/>
      <c r="AO243" s="7"/>
      <c r="AP243" s="7"/>
    </row>
    <row r="244" spans="1:49">
      <c r="A244" s="2" t="s">
        <v>53</v>
      </c>
      <c r="B244" s="7"/>
      <c r="C244" s="7"/>
      <c r="D244" s="7"/>
      <c r="E244" s="7"/>
      <c r="F244" s="7"/>
      <c r="G244" s="7"/>
      <c r="AJ244" s="2" t="s">
        <v>53</v>
      </c>
      <c r="AK244" s="7"/>
      <c r="AL244" s="7"/>
      <c r="AM244" s="7"/>
      <c r="AN244" s="7"/>
      <c r="AO244" s="7"/>
      <c r="AP244" s="7"/>
    </row>
    <row r="245" spans="1:49">
      <c r="A245" s="66" t="s">
        <v>54</v>
      </c>
      <c r="B245" s="7"/>
      <c r="C245" s="7"/>
      <c r="D245" s="7"/>
      <c r="E245" s="7"/>
      <c r="F245" s="7"/>
      <c r="G245" s="8"/>
      <c r="AJ245" s="66" t="s">
        <v>54</v>
      </c>
      <c r="AK245" s="7"/>
      <c r="AL245" s="8"/>
      <c r="AM245" s="7"/>
      <c r="AN245" s="7"/>
      <c r="AO245" s="7"/>
      <c r="AP245" s="8"/>
    </row>
    <row r="246" spans="1:49">
      <c r="A246" s="2" t="s">
        <v>55</v>
      </c>
      <c r="B246" s="7"/>
      <c r="C246" s="7"/>
      <c r="D246" s="7"/>
      <c r="E246" s="7"/>
      <c r="F246" s="7"/>
      <c r="G246" s="7"/>
      <c r="AJ246" s="2" t="s">
        <v>55</v>
      </c>
      <c r="AK246" s="7"/>
      <c r="AL246" s="7"/>
      <c r="AM246" s="7"/>
      <c r="AN246" s="7"/>
      <c r="AO246" s="7"/>
      <c r="AP246" s="9"/>
    </row>
    <row r="247" spans="1:49">
      <c r="A247" s="2" t="s">
        <v>56</v>
      </c>
      <c r="B247" s="7"/>
      <c r="C247" s="7"/>
      <c r="D247" s="7"/>
      <c r="E247" s="7"/>
      <c r="F247" s="7"/>
      <c r="G247" s="7"/>
      <c r="AJ247" s="2" t="s">
        <v>56</v>
      </c>
      <c r="AK247" s="7"/>
      <c r="AL247" s="7"/>
      <c r="AM247" s="7"/>
      <c r="AN247" s="7"/>
      <c r="AO247" s="7"/>
      <c r="AP247" s="7"/>
    </row>
    <row r="248" spans="1:49">
      <c r="A248" s="66" t="s">
        <v>57</v>
      </c>
      <c r="B248" s="7"/>
      <c r="C248" s="7"/>
      <c r="D248" s="7"/>
      <c r="E248" s="7"/>
      <c r="F248" s="7"/>
      <c r="G248" s="7"/>
      <c r="AJ248" s="66" t="s">
        <v>57</v>
      </c>
      <c r="AK248" s="7"/>
      <c r="AL248" s="9"/>
      <c r="AM248" s="7"/>
      <c r="AN248" s="7"/>
      <c r="AO248" s="7"/>
      <c r="AP248" s="7"/>
    </row>
    <row r="249" spans="1:49">
      <c r="A249" s="2" t="s">
        <v>58</v>
      </c>
      <c r="B249" s="7"/>
      <c r="C249" s="7"/>
      <c r="D249" s="8"/>
      <c r="E249" s="7"/>
      <c r="F249" s="8"/>
      <c r="G249" s="8"/>
      <c r="AJ249" s="2" t="s">
        <v>58</v>
      </c>
      <c r="AK249" s="7"/>
      <c r="AL249" s="7"/>
      <c r="AM249" s="8"/>
      <c r="AN249" s="8"/>
      <c r="AO249" s="8"/>
      <c r="AP249" s="8"/>
    </row>
    <row r="250" spans="1:49">
      <c r="A250" s="66" t="s">
        <v>59</v>
      </c>
      <c r="B250" s="7"/>
      <c r="C250" s="7"/>
      <c r="D250" s="8"/>
      <c r="E250" s="7"/>
      <c r="F250" s="7"/>
      <c r="G250" s="7"/>
      <c r="AJ250" s="66" t="s">
        <v>59</v>
      </c>
      <c r="AK250" s="7"/>
      <c r="AL250" s="7"/>
      <c r="AM250" s="7"/>
      <c r="AN250" s="7"/>
      <c r="AO250" s="7"/>
      <c r="AP250" s="7"/>
    </row>
    <row r="251" spans="1:49" ht="16" thickBot="1">
      <c r="A251" s="66" t="s">
        <v>60</v>
      </c>
      <c r="B251" s="7"/>
      <c r="C251" s="7"/>
      <c r="D251" s="7"/>
      <c r="E251" s="7"/>
      <c r="F251" s="7"/>
      <c r="G251" s="7"/>
      <c r="AJ251" s="66" t="s">
        <v>60</v>
      </c>
      <c r="AK251" s="7"/>
      <c r="AL251" s="7"/>
      <c r="AM251" s="7"/>
      <c r="AN251" s="7"/>
      <c r="AO251" s="8"/>
      <c r="AP251" s="7"/>
    </row>
    <row r="252" spans="1:49" ht="16" thickBot="1">
      <c r="A252" s="7"/>
      <c r="H252" s="67" t="s">
        <v>21</v>
      </c>
      <c r="I252" s="10" t="e">
        <f t="shared" ref="I252:N252" si="33">AVERAGE(I228:I251)</f>
        <v>#DIV/0!</v>
      </c>
      <c r="J252" s="10" t="e">
        <f t="shared" si="33"/>
        <v>#DIV/0!</v>
      </c>
      <c r="K252" s="10" t="e">
        <f t="shared" si="33"/>
        <v>#DIV/0!</v>
      </c>
      <c r="L252" s="10" t="e">
        <f t="shared" si="33"/>
        <v>#DIV/0!</v>
      </c>
      <c r="M252" s="10" t="e">
        <f t="shared" si="33"/>
        <v>#DIV/0!</v>
      </c>
      <c r="N252" s="10" t="e">
        <f t="shared" si="33"/>
        <v>#DIV/0!</v>
      </c>
      <c r="P252" s="4" t="s">
        <v>113</v>
      </c>
      <c r="Q252" s="4" t="e">
        <f t="shared" ref="Q252:V252" si="34">STDEV(I228:I251)/SQRT(24)</f>
        <v>#DIV/0!</v>
      </c>
      <c r="R252" s="4" t="e">
        <f t="shared" si="34"/>
        <v>#DIV/0!</v>
      </c>
      <c r="S252" s="4" t="e">
        <f t="shared" si="34"/>
        <v>#DIV/0!</v>
      </c>
      <c r="T252" s="4" t="e">
        <f t="shared" si="34"/>
        <v>#DIV/0!</v>
      </c>
      <c r="U252" s="4" t="e">
        <f t="shared" si="34"/>
        <v>#DIV/0!</v>
      </c>
      <c r="V252" s="4" t="e">
        <f t="shared" si="34"/>
        <v>#DIV/0!</v>
      </c>
      <c r="AJ252" s="7"/>
      <c r="AQ252" s="67" t="s">
        <v>21</v>
      </c>
      <c r="AR252" s="10" t="e">
        <f t="shared" ref="AR252:AW252" si="35">AVERAGE(AR228:AR251)</f>
        <v>#DIV/0!</v>
      </c>
      <c r="AS252" s="10" t="e">
        <f t="shared" si="35"/>
        <v>#DIV/0!</v>
      </c>
      <c r="AT252" s="10" t="e">
        <f t="shared" si="35"/>
        <v>#DIV/0!</v>
      </c>
      <c r="AU252" s="10" t="e">
        <f t="shared" si="35"/>
        <v>#DIV/0!</v>
      </c>
      <c r="AV252" s="10" t="e">
        <f t="shared" si="35"/>
        <v>#DIV/0!</v>
      </c>
      <c r="AW252" s="10" t="e">
        <f t="shared" si="35"/>
        <v>#DIV/0!</v>
      </c>
    </row>
    <row r="253" spans="1:49" ht="16" thickBot="1">
      <c r="H253" s="67" t="s">
        <v>30</v>
      </c>
      <c r="I253" s="10"/>
      <c r="J253" s="10"/>
      <c r="K253" s="10"/>
      <c r="L253" s="10"/>
      <c r="M253" s="16"/>
      <c r="N253" s="14"/>
      <c r="Q253" s="5" t="s">
        <v>182</v>
      </c>
      <c r="R253" s="5" t="s">
        <v>183</v>
      </c>
      <c r="S253" s="5" t="s">
        <v>114</v>
      </c>
      <c r="T253" s="5" t="s">
        <v>115</v>
      </c>
      <c r="U253" s="5" t="s">
        <v>116</v>
      </c>
      <c r="V253" s="5" t="s">
        <v>117</v>
      </c>
      <c r="AQ253" s="67" t="s">
        <v>30</v>
      </c>
      <c r="AR253" s="10"/>
      <c r="AS253" s="10"/>
      <c r="AT253" s="10"/>
      <c r="AU253" s="10"/>
      <c r="AV253" s="14"/>
      <c r="AW253" s="14"/>
    </row>
    <row r="254" spans="1:49" ht="16" thickBot="1">
      <c r="H254" s="67" t="s">
        <v>104</v>
      </c>
      <c r="I254" s="10"/>
      <c r="J254" s="10"/>
      <c r="K254" s="10"/>
      <c r="L254" s="10"/>
      <c r="M254" s="16"/>
      <c r="N254" s="16"/>
      <c r="P254" s="4" t="s">
        <v>120</v>
      </c>
      <c r="Q254" s="4" t="e">
        <f t="shared" ref="Q254:V254" si="36">AVERAGE(I228:I229,I232:I233,I235,I237:I239,I241,I244,I246,I251)</f>
        <v>#DIV/0!</v>
      </c>
      <c r="R254" s="4" t="e">
        <f t="shared" si="36"/>
        <v>#DIV/0!</v>
      </c>
      <c r="S254" s="4" t="e">
        <f t="shared" si="36"/>
        <v>#DIV/0!</v>
      </c>
      <c r="T254" s="4" t="e">
        <f t="shared" si="36"/>
        <v>#DIV/0!</v>
      </c>
      <c r="U254" s="4" t="e">
        <f t="shared" si="36"/>
        <v>#DIV/0!</v>
      </c>
      <c r="V254" s="4" t="e">
        <f t="shared" si="36"/>
        <v>#DIV/0!</v>
      </c>
      <c r="W254" s="4" t="s">
        <v>119</v>
      </c>
      <c r="AB254" s="4" t="e">
        <f t="shared" ref="AB254:AG254" si="37">STDEV(I228:I229,I232:I233,I235,I237:I239,I241,I244,I246,I251)/SQRT(24)</f>
        <v>#DIV/0!</v>
      </c>
      <c r="AC254" s="4" t="e">
        <f t="shared" si="37"/>
        <v>#DIV/0!</v>
      </c>
      <c r="AD254" s="4" t="e">
        <f t="shared" si="37"/>
        <v>#DIV/0!</v>
      </c>
      <c r="AE254" s="4" t="e">
        <f t="shared" si="37"/>
        <v>#DIV/0!</v>
      </c>
      <c r="AF254" s="4" t="e">
        <f t="shared" si="37"/>
        <v>#DIV/0!</v>
      </c>
      <c r="AG254" s="4" t="e">
        <f t="shared" si="37"/>
        <v>#DIV/0!</v>
      </c>
      <c r="AQ254" s="70"/>
      <c r="AR254" s="7"/>
      <c r="AS254" s="7"/>
      <c r="AT254" s="7"/>
      <c r="AU254" s="7"/>
      <c r="AV254" s="7"/>
      <c r="AW254" s="7"/>
    </row>
    <row r="255" spans="1:49" ht="16" thickBot="1">
      <c r="H255" s="67" t="s">
        <v>107</v>
      </c>
      <c r="I255" s="12"/>
      <c r="J255" s="12"/>
      <c r="K255" s="12"/>
      <c r="L255" s="12"/>
      <c r="M255" s="12"/>
      <c r="N255" s="12"/>
      <c r="Q255" s="5" t="s">
        <v>182</v>
      </c>
      <c r="R255" s="5" t="s">
        <v>183</v>
      </c>
      <c r="S255" s="5" t="s">
        <v>114</v>
      </c>
      <c r="T255" s="5" t="s">
        <v>115</v>
      </c>
      <c r="U255" s="5" t="s">
        <v>116</v>
      </c>
      <c r="V255" s="5" t="s">
        <v>117</v>
      </c>
      <c r="AQ255" s="70"/>
      <c r="AR255" s="7"/>
      <c r="AS255" s="7"/>
      <c r="AT255" s="7"/>
      <c r="AU255" s="7"/>
      <c r="AV255" s="7"/>
      <c r="AW255" s="7"/>
    </row>
    <row r="256" spans="1:49" ht="16" thickBot="1">
      <c r="H256" s="67" t="s">
        <v>105</v>
      </c>
      <c r="I256" s="10"/>
      <c r="J256" s="10"/>
      <c r="K256" s="10"/>
      <c r="L256" s="14"/>
      <c r="M256" s="10"/>
      <c r="N256" s="10"/>
      <c r="P256" s="4" t="s">
        <v>118</v>
      </c>
      <c r="Q256" s="4" t="e">
        <f t="shared" ref="Q256:V256" si="38">AVERAGE(I229:I230,I233:I235,I238:I240,I242,I247,I250:I251)</f>
        <v>#DIV/0!</v>
      </c>
      <c r="R256" s="4" t="e">
        <f t="shared" si="38"/>
        <v>#DIV/0!</v>
      </c>
      <c r="S256" s="4" t="e">
        <f t="shared" si="38"/>
        <v>#DIV/0!</v>
      </c>
      <c r="T256" s="4" t="e">
        <f t="shared" si="38"/>
        <v>#DIV/0!</v>
      </c>
      <c r="U256" s="4" t="e">
        <f t="shared" si="38"/>
        <v>#DIV/0!</v>
      </c>
      <c r="V256" s="4" t="e">
        <f t="shared" si="38"/>
        <v>#DIV/0!</v>
      </c>
      <c r="W256" s="4" t="s">
        <v>119</v>
      </c>
      <c r="AB256" s="4" t="e">
        <f t="shared" ref="AB256:AG256" si="39">STDEV(I229:I230,I233:I235,I238:I240,I242,I247,I250:I251)/SQRT(24)</f>
        <v>#DIV/0!</v>
      </c>
      <c r="AC256" s="4" t="e">
        <f t="shared" si="39"/>
        <v>#DIV/0!</v>
      </c>
      <c r="AD256" s="4" t="e">
        <f t="shared" si="39"/>
        <v>#DIV/0!</v>
      </c>
      <c r="AE256" s="4" t="e">
        <f t="shared" si="39"/>
        <v>#DIV/0!</v>
      </c>
      <c r="AF256" s="4" t="e">
        <f t="shared" si="39"/>
        <v>#DIV/0!</v>
      </c>
      <c r="AG256" s="4" t="e">
        <f t="shared" si="39"/>
        <v>#DIV/0!</v>
      </c>
    </row>
    <row r="257" spans="1:49" ht="16" thickBot="1">
      <c r="H257" s="67" t="s">
        <v>108</v>
      </c>
      <c r="I257" s="12"/>
      <c r="J257" s="12"/>
      <c r="K257" s="12"/>
      <c r="L257" s="12"/>
      <c r="M257" s="12"/>
      <c r="N257" s="12"/>
    </row>
    <row r="258" spans="1:49" ht="16" thickBot="1">
      <c r="A258" s="69" t="s">
        <v>100</v>
      </c>
      <c r="B258" s="69"/>
      <c r="C258" s="69"/>
      <c r="AP258" s="4" t="s">
        <v>98</v>
      </c>
    </row>
    <row r="259" spans="1:49" ht="16" thickBot="1">
      <c r="A259" s="2"/>
      <c r="B259" s="5" t="s">
        <v>182</v>
      </c>
      <c r="C259" s="5" t="s">
        <v>183</v>
      </c>
      <c r="D259" s="5" t="s">
        <v>114</v>
      </c>
      <c r="E259" s="5" t="s">
        <v>115</v>
      </c>
      <c r="F259" s="5" t="s">
        <v>116</v>
      </c>
      <c r="G259" s="5" t="s">
        <v>117</v>
      </c>
      <c r="I259" s="5" t="s">
        <v>182</v>
      </c>
      <c r="J259" s="5" t="s">
        <v>183</v>
      </c>
      <c r="K259" s="5" t="s">
        <v>114</v>
      </c>
      <c r="L259" s="5" t="s">
        <v>115</v>
      </c>
      <c r="M259" s="5" t="s">
        <v>116</v>
      </c>
      <c r="N259" s="5" t="s">
        <v>117</v>
      </c>
      <c r="AQ259" s="67" t="s">
        <v>30</v>
      </c>
      <c r="AR259" s="10"/>
      <c r="AS259" s="10"/>
      <c r="AT259" s="10"/>
      <c r="AU259" s="10"/>
      <c r="AV259" s="10"/>
      <c r="AW259" s="10"/>
    </row>
    <row r="260" spans="1:49">
      <c r="A260" s="2" t="s">
        <v>23</v>
      </c>
      <c r="B260" s="2"/>
      <c r="C260" s="2"/>
      <c r="D260" s="2"/>
      <c r="E260" s="2"/>
      <c r="F260" s="2"/>
      <c r="G260" s="2"/>
    </row>
    <row r="261" spans="1:49">
      <c r="A261" s="2" t="s">
        <v>24</v>
      </c>
      <c r="B261" s="2"/>
      <c r="C261" s="2"/>
      <c r="D261" s="2"/>
      <c r="E261" s="2"/>
      <c r="F261" s="2"/>
      <c r="G261" s="2"/>
    </row>
    <row r="262" spans="1:49">
      <c r="A262" s="2" t="s">
        <v>25</v>
      </c>
      <c r="B262" s="2"/>
      <c r="C262" s="2"/>
      <c r="D262" s="2"/>
      <c r="E262" s="2"/>
      <c r="F262" s="2"/>
      <c r="G262" s="2"/>
    </row>
    <row r="263" spans="1:49">
      <c r="A263" s="2" t="s">
        <v>26</v>
      </c>
      <c r="B263" s="7"/>
      <c r="C263" s="7"/>
      <c r="D263" s="7"/>
      <c r="E263" s="7"/>
      <c r="F263" s="7"/>
      <c r="G263" s="7"/>
    </row>
    <row r="264" spans="1:49">
      <c r="A264" s="2" t="s">
        <v>27</v>
      </c>
      <c r="B264" s="7"/>
      <c r="C264" s="7"/>
      <c r="D264" s="7"/>
      <c r="E264" s="7"/>
      <c r="F264" s="7"/>
      <c r="G264" s="7"/>
    </row>
    <row r="265" spans="1:49">
      <c r="A265" s="2" t="s">
        <v>28</v>
      </c>
      <c r="B265" s="7"/>
      <c r="C265" s="7"/>
      <c r="D265" s="7"/>
      <c r="E265" s="7"/>
      <c r="F265" s="7"/>
      <c r="G265" s="7"/>
    </row>
    <row r="266" spans="1:49">
      <c r="A266" s="2" t="s">
        <v>29</v>
      </c>
      <c r="B266" s="7"/>
      <c r="C266" s="7"/>
      <c r="D266" s="7"/>
      <c r="E266" s="7"/>
      <c r="F266" s="7"/>
      <c r="G266" s="7"/>
    </row>
    <row r="267" spans="1:49">
      <c r="A267" s="2" t="s">
        <v>22</v>
      </c>
      <c r="B267" s="7"/>
      <c r="C267" s="7"/>
      <c r="D267" s="7"/>
      <c r="E267" s="7"/>
      <c r="F267" s="7"/>
      <c r="G267" s="7"/>
    </row>
    <row r="268" spans="1:49">
      <c r="A268" s="66" t="s">
        <v>45</v>
      </c>
      <c r="B268" s="8"/>
      <c r="C268" s="9"/>
      <c r="D268" s="7"/>
      <c r="E268" s="7"/>
      <c r="F268" s="7"/>
      <c r="G268" s="7"/>
    </row>
    <row r="269" spans="1:49">
      <c r="A269" s="2" t="s">
        <v>46</v>
      </c>
      <c r="B269" s="7"/>
      <c r="C269" s="7"/>
      <c r="D269" s="7"/>
      <c r="E269" s="7"/>
      <c r="F269" s="7"/>
      <c r="G269" s="7"/>
    </row>
    <row r="270" spans="1:49">
      <c r="A270" s="66" t="s">
        <v>47</v>
      </c>
      <c r="B270" s="7"/>
      <c r="C270" s="7"/>
      <c r="D270" s="7"/>
      <c r="E270" s="7"/>
      <c r="F270" s="7"/>
      <c r="G270" s="7"/>
    </row>
    <row r="271" spans="1:49">
      <c r="A271" s="2" t="s">
        <v>48</v>
      </c>
      <c r="B271" s="7"/>
      <c r="C271" s="7"/>
      <c r="D271" s="7"/>
      <c r="E271" s="7"/>
      <c r="F271" s="7"/>
      <c r="G271" s="7"/>
    </row>
    <row r="272" spans="1:49">
      <c r="A272" s="2" t="s">
        <v>49</v>
      </c>
      <c r="B272" s="7"/>
      <c r="C272" s="8"/>
      <c r="D272" s="7"/>
      <c r="E272" s="9"/>
      <c r="F272" s="7"/>
      <c r="G272" s="7"/>
    </row>
    <row r="273" spans="1:14">
      <c r="A273" s="66" t="s">
        <v>50</v>
      </c>
      <c r="B273" s="7"/>
      <c r="C273" s="7"/>
      <c r="D273" s="7"/>
      <c r="E273" s="7"/>
      <c r="F273" s="7"/>
      <c r="G273" s="7"/>
    </row>
    <row r="274" spans="1:14">
      <c r="A274" s="2" t="s">
        <v>51</v>
      </c>
      <c r="B274" s="7"/>
      <c r="C274" s="7"/>
      <c r="D274" s="7"/>
      <c r="E274" s="7"/>
      <c r="F274" s="7"/>
      <c r="G274" s="7"/>
    </row>
    <row r="275" spans="1:14">
      <c r="A275" s="66" t="s">
        <v>52</v>
      </c>
      <c r="B275" s="7"/>
      <c r="C275" s="7"/>
      <c r="D275" s="7"/>
      <c r="E275" s="7"/>
      <c r="F275" s="7"/>
      <c r="G275" s="7"/>
    </row>
    <row r="276" spans="1:14">
      <c r="A276" s="2" t="s">
        <v>53</v>
      </c>
      <c r="B276" s="7"/>
      <c r="C276" s="7"/>
      <c r="D276" s="7"/>
      <c r="E276" s="7"/>
      <c r="F276" s="7"/>
      <c r="G276" s="7"/>
    </row>
    <row r="277" spans="1:14">
      <c r="A277" s="66" t="s">
        <v>54</v>
      </c>
      <c r="B277" s="7"/>
      <c r="C277" s="7"/>
      <c r="D277" s="7"/>
      <c r="E277" s="7"/>
      <c r="F277" s="7"/>
      <c r="G277" s="7"/>
    </row>
    <row r="278" spans="1:14">
      <c r="A278" s="2" t="s">
        <v>55</v>
      </c>
      <c r="B278" s="7"/>
      <c r="C278" s="7"/>
      <c r="D278" s="7"/>
      <c r="E278" s="7"/>
      <c r="F278" s="7"/>
      <c r="G278" s="7"/>
    </row>
    <row r="279" spans="1:14">
      <c r="A279" s="2" t="s">
        <v>56</v>
      </c>
      <c r="B279" s="7"/>
      <c r="C279" s="7"/>
      <c r="D279" s="7"/>
      <c r="E279" s="7"/>
      <c r="F279" s="7"/>
      <c r="G279" s="7"/>
    </row>
    <row r="280" spans="1:14">
      <c r="A280" s="66" t="s">
        <v>57</v>
      </c>
      <c r="B280" s="7"/>
      <c r="C280" s="7"/>
      <c r="D280" s="7"/>
      <c r="E280" s="7"/>
      <c r="F280" s="7"/>
      <c r="G280" s="8"/>
    </row>
    <row r="281" spans="1:14">
      <c r="A281" s="2" t="s">
        <v>58</v>
      </c>
      <c r="B281" s="7"/>
      <c r="C281" s="7"/>
      <c r="D281" s="7"/>
      <c r="E281" s="7"/>
      <c r="F281" s="7"/>
      <c r="G281" s="7"/>
    </row>
    <row r="282" spans="1:14">
      <c r="A282" s="66" t="s">
        <v>59</v>
      </c>
      <c r="B282" s="7"/>
      <c r="C282" s="7"/>
      <c r="D282" s="7"/>
      <c r="E282" s="7"/>
      <c r="F282" s="7"/>
      <c r="G282" s="7"/>
    </row>
    <row r="283" spans="1:14" ht="16" thickBot="1">
      <c r="A283" s="66" t="s">
        <v>60</v>
      </c>
      <c r="B283" s="8"/>
      <c r="C283" s="7"/>
      <c r="D283" s="7"/>
      <c r="E283" s="7"/>
      <c r="F283" s="7"/>
      <c r="G283" s="7"/>
    </row>
    <row r="284" spans="1:14" ht="16" thickBot="1">
      <c r="A284" s="7"/>
      <c r="B284" s="7"/>
      <c r="C284" s="7"/>
      <c r="D284" s="7"/>
      <c r="E284" s="7"/>
      <c r="F284" s="7"/>
      <c r="G284" s="7"/>
      <c r="H284" s="67" t="s">
        <v>21</v>
      </c>
      <c r="I284" s="10" t="e">
        <f t="shared" ref="I284:N284" si="40">AVERAGE(I260:I283)</f>
        <v>#DIV/0!</v>
      </c>
      <c r="J284" s="10" t="e">
        <f t="shared" si="40"/>
        <v>#DIV/0!</v>
      </c>
      <c r="K284" s="10" t="e">
        <f t="shared" si="40"/>
        <v>#DIV/0!</v>
      </c>
      <c r="L284" s="10" t="e">
        <f t="shared" si="40"/>
        <v>#DIV/0!</v>
      </c>
      <c r="M284" s="10" t="e">
        <f t="shared" si="40"/>
        <v>#DIV/0!</v>
      </c>
      <c r="N284" s="10" t="e">
        <f t="shared" si="40"/>
        <v>#DIV/0!</v>
      </c>
    </row>
    <row r="285" spans="1:14" ht="16" thickBot="1">
      <c r="B285" s="69"/>
      <c r="C285" s="69"/>
      <c r="H285" s="67" t="s">
        <v>30</v>
      </c>
      <c r="I285" s="10"/>
      <c r="J285" s="10"/>
      <c r="K285" s="10"/>
      <c r="L285" s="10"/>
      <c r="M285" s="10"/>
      <c r="N285" s="10"/>
    </row>
    <row r="286" spans="1:14" ht="16" thickBot="1">
      <c r="B286" s="69"/>
      <c r="C286" s="69"/>
      <c r="H286" s="67" t="s">
        <v>104</v>
      </c>
      <c r="I286" s="10"/>
      <c r="J286" s="10"/>
      <c r="K286" s="10"/>
      <c r="L286" s="10"/>
      <c r="M286" s="10"/>
      <c r="N286" s="10"/>
    </row>
    <row r="287" spans="1:14" ht="16" thickBot="1">
      <c r="B287" s="69"/>
      <c r="C287" s="69"/>
      <c r="H287" s="67" t="s">
        <v>107</v>
      </c>
      <c r="I287" s="17"/>
      <c r="J287" s="12"/>
      <c r="K287" s="12"/>
      <c r="L287" s="12"/>
      <c r="M287" s="12"/>
      <c r="N287" s="12"/>
    </row>
    <row r="288" spans="1:14" ht="16" thickBot="1">
      <c r="B288" s="69"/>
      <c r="C288" s="69"/>
      <c r="H288" s="67" t="s">
        <v>105</v>
      </c>
      <c r="I288" s="10"/>
      <c r="J288" s="10"/>
      <c r="K288" s="10"/>
      <c r="L288" s="10"/>
      <c r="M288" s="10"/>
      <c r="N288" s="10"/>
    </row>
    <row r="289" spans="1:14" ht="16" thickBot="1">
      <c r="A289" s="69" t="s">
        <v>101</v>
      </c>
      <c r="B289" s="69"/>
      <c r="C289" s="69"/>
      <c r="H289" s="67" t="s">
        <v>108</v>
      </c>
      <c r="I289" s="12"/>
      <c r="J289" s="12"/>
      <c r="K289" s="12"/>
      <c r="L289" s="12"/>
      <c r="M289" s="12"/>
      <c r="N289" s="12"/>
    </row>
    <row r="290" spans="1:14">
      <c r="A290" s="2"/>
      <c r="B290" s="5" t="s">
        <v>182</v>
      </c>
      <c r="C290" s="5" t="s">
        <v>183</v>
      </c>
      <c r="D290" s="5" t="s">
        <v>114</v>
      </c>
      <c r="E290" s="5" t="s">
        <v>115</v>
      </c>
      <c r="F290" s="5" t="s">
        <v>116</v>
      </c>
      <c r="G290" s="5" t="s">
        <v>117</v>
      </c>
      <c r="I290" s="5" t="s">
        <v>182</v>
      </c>
      <c r="J290" s="5" t="s">
        <v>183</v>
      </c>
      <c r="K290" s="5" t="s">
        <v>114</v>
      </c>
      <c r="L290" s="5" t="s">
        <v>115</v>
      </c>
      <c r="M290" s="5" t="s">
        <v>116</v>
      </c>
      <c r="N290" s="5" t="s">
        <v>117</v>
      </c>
    </row>
    <row r="291" spans="1:14">
      <c r="A291" s="2" t="s">
        <v>23</v>
      </c>
      <c r="B291" s="2"/>
      <c r="C291" s="2"/>
      <c r="D291" s="2"/>
      <c r="E291" s="2"/>
      <c r="F291" s="2"/>
      <c r="G291" s="2"/>
    </row>
    <row r="292" spans="1:14">
      <c r="A292" s="2" t="s">
        <v>24</v>
      </c>
      <c r="B292" s="2"/>
      <c r="C292" s="2"/>
      <c r="D292" s="2"/>
      <c r="E292" s="2"/>
      <c r="F292" s="2"/>
      <c r="G292" s="2"/>
    </row>
    <row r="293" spans="1:14">
      <c r="A293" s="2" t="s">
        <v>25</v>
      </c>
      <c r="B293" s="2"/>
      <c r="C293" s="2"/>
      <c r="D293" s="2"/>
      <c r="E293" s="2"/>
      <c r="F293" s="2"/>
      <c r="G293" s="2"/>
    </row>
    <row r="294" spans="1:14">
      <c r="A294" s="2" t="s">
        <v>26</v>
      </c>
      <c r="B294" s="7"/>
      <c r="C294" s="7"/>
      <c r="D294" s="7"/>
      <c r="E294" s="7"/>
      <c r="F294" s="7"/>
      <c r="G294" s="7"/>
    </row>
    <row r="295" spans="1:14">
      <c r="A295" s="2" t="s">
        <v>27</v>
      </c>
      <c r="B295" s="7"/>
      <c r="C295" s="7"/>
      <c r="D295" s="7"/>
      <c r="E295" s="7"/>
      <c r="F295" s="7"/>
      <c r="G295" s="7"/>
    </row>
    <row r="296" spans="1:14">
      <c r="A296" s="2" t="s">
        <v>28</v>
      </c>
      <c r="B296" s="7"/>
      <c r="C296" s="7"/>
      <c r="D296" s="7"/>
      <c r="E296" s="7"/>
      <c r="F296" s="8"/>
      <c r="G296" s="7"/>
    </row>
    <row r="297" spans="1:14">
      <c r="A297" s="2" t="s">
        <v>29</v>
      </c>
      <c r="B297" s="7"/>
      <c r="C297" s="7"/>
      <c r="D297" s="7"/>
      <c r="E297" s="7"/>
      <c r="F297" s="7"/>
      <c r="G297" s="7"/>
    </row>
    <row r="298" spans="1:14">
      <c r="A298" s="2" t="s">
        <v>22</v>
      </c>
      <c r="B298" s="7"/>
      <c r="C298" s="7"/>
      <c r="D298" s="9"/>
      <c r="E298" s="7"/>
      <c r="F298" s="8"/>
      <c r="G298" s="7"/>
    </row>
    <row r="299" spans="1:14">
      <c r="A299" s="66" t="s">
        <v>45</v>
      </c>
      <c r="B299" s="8"/>
      <c r="C299" s="8"/>
      <c r="D299" s="7"/>
      <c r="E299" s="7"/>
      <c r="F299" s="7"/>
      <c r="G299" s="7"/>
    </row>
    <row r="300" spans="1:14">
      <c r="A300" s="2" t="s">
        <v>46</v>
      </c>
      <c r="B300" s="7"/>
      <c r="C300" s="7"/>
      <c r="D300" s="7"/>
      <c r="E300" s="7"/>
      <c r="F300" s="7"/>
      <c r="G300" s="7"/>
    </row>
    <row r="301" spans="1:14">
      <c r="A301" s="66" t="s">
        <v>47</v>
      </c>
      <c r="B301" s="7"/>
      <c r="C301" s="7"/>
      <c r="D301" s="7"/>
      <c r="E301" s="7"/>
      <c r="F301" s="7"/>
      <c r="G301" s="7"/>
    </row>
    <row r="302" spans="1:14">
      <c r="A302" s="2" t="s">
        <v>48</v>
      </c>
      <c r="B302" s="7"/>
      <c r="C302" s="7"/>
      <c r="D302" s="7"/>
      <c r="E302" s="7"/>
      <c r="F302" s="7"/>
      <c r="G302" s="7"/>
    </row>
    <row r="303" spans="1:14">
      <c r="A303" s="2" t="s">
        <v>49</v>
      </c>
      <c r="B303" s="7"/>
      <c r="C303" s="7"/>
      <c r="D303" s="7"/>
      <c r="E303" s="7"/>
      <c r="F303" s="7"/>
      <c r="G303" s="7"/>
    </row>
    <row r="304" spans="1:14">
      <c r="A304" s="66" t="s">
        <v>50</v>
      </c>
      <c r="B304" s="7"/>
      <c r="C304" s="7"/>
      <c r="D304" s="7"/>
      <c r="E304" s="7"/>
      <c r="F304" s="7"/>
      <c r="G304" s="7"/>
    </row>
    <row r="305" spans="1:14">
      <c r="A305" s="2" t="s">
        <v>51</v>
      </c>
      <c r="B305" s="7"/>
      <c r="C305" s="7"/>
      <c r="D305" s="7"/>
      <c r="E305" s="7"/>
      <c r="F305" s="7"/>
      <c r="G305" s="7"/>
    </row>
    <row r="306" spans="1:14">
      <c r="A306" s="66" t="s">
        <v>52</v>
      </c>
      <c r="B306" s="7"/>
      <c r="C306" s="7"/>
      <c r="D306" s="7"/>
      <c r="E306" s="7"/>
      <c r="F306" s="8"/>
      <c r="G306" s="7"/>
    </row>
    <row r="307" spans="1:14">
      <c r="A307" s="2" t="s">
        <v>53</v>
      </c>
      <c r="B307" s="7"/>
      <c r="C307" s="7"/>
      <c r="D307" s="7"/>
      <c r="E307" s="7"/>
      <c r="F307" s="7"/>
      <c r="G307" s="7"/>
    </row>
    <row r="308" spans="1:14">
      <c r="A308" s="66" t="s">
        <v>54</v>
      </c>
      <c r="B308" s="7"/>
      <c r="C308" s="7"/>
      <c r="D308" s="7"/>
      <c r="E308" s="7"/>
      <c r="F308" s="7"/>
      <c r="G308" s="7"/>
    </row>
    <row r="309" spans="1:14">
      <c r="A309" s="2" t="s">
        <v>55</v>
      </c>
      <c r="B309" s="7"/>
      <c r="C309" s="7"/>
      <c r="D309" s="7"/>
      <c r="E309" s="7"/>
      <c r="F309" s="7"/>
      <c r="G309" s="7"/>
    </row>
    <row r="310" spans="1:14">
      <c r="A310" s="2" t="s">
        <v>56</v>
      </c>
      <c r="B310" s="7"/>
      <c r="C310" s="7"/>
      <c r="D310" s="7"/>
      <c r="E310" s="7"/>
      <c r="F310" s="7"/>
      <c r="G310" s="7"/>
    </row>
    <row r="311" spans="1:14">
      <c r="A311" s="66" t="s">
        <v>57</v>
      </c>
      <c r="B311" s="8"/>
      <c r="C311" s="7"/>
      <c r="D311" s="7"/>
      <c r="E311" s="7"/>
      <c r="F311" s="7"/>
      <c r="G311" s="9"/>
    </row>
    <row r="312" spans="1:14">
      <c r="A312" s="2" t="s">
        <v>58</v>
      </c>
      <c r="B312" s="7"/>
      <c r="C312" s="7"/>
      <c r="D312" s="7"/>
      <c r="E312" s="7"/>
      <c r="F312" s="7"/>
      <c r="G312" s="7"/>
    </row>
    <row r="313" spans="1:14">
      <c r="A313" s="66" t="s">
        <v>59</v>
      </c>
      <c r="B313" s="8"/>
      <c r="C313" s="7"/>
      <c r="D313" s="8"/>
      <c r="E313" s="7"/>
      <c r="F313" s="7"/>
      <c r="G313" s="7"/>
    </row>
    <row r="314" spans="1:14" ht="16" thickBot="1">
      <c r="A314" s="66" t="s">
        <v>60</v>
      </c>
      <c r="B314" s="8"/>
      <c r="C314" s="7"/>
      <c r="D314" s="9"/>
      <c r="E314" s="9"/>
      <c r="F314" s="7"/>
      <c r="G314" s="7"/>
    </row>
    <row r="315" spans="1:14" ht="16" thickBot="1">
      <c r="A315" s="7"/>
      <c r="H315" s="67" t="s">
        <v>21</v>
      </c>
      <c r="I315" s="10" t="e">
        <f t="shared" ref="I315:N315" si="41">AVERAGE(I291:I314)</f>
        <v>#DIV/0!</v>
      </c>
      <c r="J315" s="10" t="e">
        <f t="shared" si="41"/>
        <v>#DIV/0!</v>
      </c>
      <c r="K315" s="10" t="e">
        <f t="shared" si="41"/>
        <v>#DIV/0!</v>
      </c>
      <c r="L315" s="10" t="e">
        <f t="shared" si="41"/>
        <v>#DIV/0!</v>
      </c>
      <c r="M315" s="10" t="e">
        <f t="shared" si="41"/>
        <v>#DIV/0!</v>
      </c>
      <c r="N315" s="10" t="e">
        <f t="shared" si="41"/>
        <v>#DIV/0!</v>
      </c>
    </row>
    <row r="316" spans="1:14" ht="16" thickBot="1">
      <c r="H316" s="67" t="s">
        <v>30</v>
      </c>
      <c r="I316" s="10"/>
      <c r="J316" s="10"/>
      <c r="K316" s="10"/>
      <c r="L316" s="10"/>
      <c r="M316" s="10"/>
      <c r="N316" s="10"/>
    </row>
    <row r="317" spans="1:14" ht="16" thickBot="1">
      <c r="H317" s="67" t="s">
        <v>104</v>
      </c>
      <c r="I317" s="10"/>
      <c r="J317" s="10"/>
      <c r="K317" s="10"/>
      <c r="L317" s="10"/>
      <c r="M317" s="10"/>
      <c r="N317" s="10"/>
    </row>
    <row r="318" spans="1:14" ht="16" thickBot="1">
      <c r="H318" s="67" t="s">
        <v>107</v>
      </c>
      <c r="I318" s="12"/>
      <c r="J318" s="12"/>
      <c r="K318" s="12"/>
      <c r="L318" s="12"/>
      <c r="M318" s="12"/>
      <c r="N318" s="12"/>
    </row>
    <row r="319" spans="1:14" ht="16" thickBot="1">
      <c r="H319" s="67" t="s">
        <v>105</v>
      </c>
      <c r="I319" s="10"/>
      <c r="J319" s="10"/>
      <c r="K319" s="10"/>
      <c r="L319" s="10"/>
      <c r="M319" s="10"/>
      <c r="N319" s="10"/>
    </row>
    <row r="320" spans="1:14" ht="16" thickBot="1">
      <c r="A320" s="69" t="s">
        <v>102</v>
      </c>
      <c r="H320" s="67" t="s">
        <v>108</v>
      </c>
      <c r="I320" s="12"/>
      <c r="J320" s="12"/>
      <c r="K320" s="12"/>
      <c r="L320" s="12"/>
      <c r="M320" s="12"/>
      <c r="N320" s="12"/>
    </row>
    <row r="321" spans="1:14">
      <c r="A321" s="2"/>
      <c r="B321" s="5" t="s">
        <v>182</v>
      </c>
      <c r="C321" s="5" t="s">
        <v>183</v>
      </c>
      <c r="D321" s="5" t="s">
        <v>114</v>
      </c>
      <c r="E321" s="5" t="s">
        <v>115</v>
      </c>
      <c r="F321" s="5" t="s">
        <v>116</v>
      </c>
      <c r="G321" s="5" t="s">
        <v>117</v>
      </c>
      <c r="I321" s="5" t="s">
        <v>182</v>
      </c>
      <c r="J321" s="5" t="s">
        <v>183</v>
      </c>
      <c r="K321" s="5" t="s">
        <v>114</v>
      </c>
      <c r="L321" s="5" t="s">
        <v>115</v>
      </c>
      <c r="M321" s="5" t="s">
        <v>116</v>
      </c>
      <c r="N321" s="5" t="s">
        <v>117</v>
      </c>
    </row>
    <row r="322" spans="1:14">
      <c r="A322" s="2" t="s">
        <v>23</v>
      </c>
      <c r="B322" s="2"/>
      <c r="C322" s="2"/>
      <c r="D322" s="2"/>
      <c r="E322" s="2"/>
      <c r="F322" s="2"/>
      <c r="G322" s="2"/>
    </row>
    <row r="323" spans="1:14">
      <c r="A323" s="2" t="s">
        <v>24</v>
      </c>
      <c r="B323" s="2"/>
      <c r="C323" s="2"/>
      <c r="D323" s="2"/>
      <c r="E323" s="2"/>
      <c r="F323" s="2"/>
      <c r="G323" s="2"/>
    </row>
    <row r="324" spans="1:14">
      <c r="A324" s="2" t="s">
        <v>25</v>
      </c>
      <c r="B324" s="2"/>
      <c r="C324" s="2"/>
      <c r="D324" s="2"/>
      <c r="E324" s="2"/>
      <c r="F324" s="2"/>
      <c r="G324" s="2"/>
    </row>
    <row r="325" spans="1:14">
      <c r="A325" s="2" t="s">
        <v>26</v>
      </c>
      <c r="G325" s="56"/>
    </row>
    <row r="326" spans="1:14">
      <c r="A326" s="2" t="s">
        <v>27</v>
      </c>
      <c r="B326" s="56"/>
      <c r="F326" s="19"/>
      <c r="G326" s="19"/>
    </row>
    <row r="327" spans="1:14">
      <c r="A327" s="2" t="s">
        <v>28</v>
      </c>
      <c r="F327" s="19"/>
    </row>
    <row r="328" spans="1:14">
      <c r="A328" s="2" t="s">
        <v>29</v>
      </c>
    </row>
    <row r="329" spans="1:14">
      <c r="A329" s="2" t="s">
        <v>22</v>
      </c>
      <c r="C329" s="19"/>
    </row>
    <row r="330" spans="1:14">
      <c r="A330" s="66" t="s">
        <v>45</v>
      </c>
      <c r="B330" s="7"/>
      <c r="C330" s="7"/>
      <c r="D330" s="7"/>
      <c r="E330" s="7"/>
      <c r="F330" s="7"/>
      <c r="G330" s="7"/>
    </row>
    <row r="331" spans="1:14">
      <c r="A331" s="2" t="s">
        <v>46</v>
      </c>
      <c r="B331" s="7"/>
      <c r="C331" s="7"/>
      <c r="D331" s="7"/>
      <c r="E331" s="7"/>
      <c r="F331" s="7"/>
      <c r="G331" s="7"/>
    </row>
    <row r="332" spans="1:14">
      <c r="A332" s="66" t="s">
        <v>47</v>
      </c>
      <c r="B332" s="7"/>
      <c r="C332" s="7"/>
      <c r="D332" s="7"/>
      <c r="E332" s="7"/>
      <c r="F332" s="9"/>
      <c r="G332" s="9"/>
    </row>
    <row r="333" spans="1:14">
      <c r="A333" s="2" t="s">
        <v>48</v>
      </c>
      <c r="B333" s="7"/>
      <c r="C333" s="7"/>
      <c r="D333" s="7"/>
      <c r="E333" s="7"/>
      <c r="F333" s="9"/>
      <c r="G333" s="7"/>
    </row>
    <row r="334" spans="1:14">
      <c r="A334" s="2" t="s">
        <v>49</v>
      </c>
      <c r="B334" s="7"/>
      <c r="C334" s="8"/>
      <c r="D334" s="7"/>
      <c r="E334" s="9"/>
      <c r="F334" s="7"/>
      <c r="G334" s="7"/>
    </row>
    <row r="335" spans="1:14">
      <c r="A335" s="66" t="s">
        <v>50</v>
      </c>
      <c r="B335" s="7"/>
      <c r="C335" s="7"/>
      <c r="D335" s="7"/>
      <c r="E335" s="7"/>
      <c r="F335" s="7"/>
      <c r="G335" s="7"/>
    </row>
    <row r="336" spans="1:14">
      <c r="A336" s="2" t="s">
        <v>51</v>
      </c>
      <c r="B336" s="9"/>
      <c r="C336" s="7"/>
      <c r="D336" s="7"/>
      <c r="E336" s="7"/>
      <c r="F336" s="7"/>
      <c r="G336" s="7"/>
    </row>
    <row r="337" spans="1:14">
      <c r="A337" s="66" t="s">
        <v>52</v>
      </c>
      <c r="B337" s="7"/>
      <c r="C337" s="7"/>
      <c r="D337" s="7"/>
      <c r="E337" s="7"/>
      <c r="F337" s="7"/>
      <c r="G337" s="7"/>
    </row>
    <row r="338" spans="1:14">
      <c r="A338" s="2" t="s">
        <v>53</v>
      </c>
      <c r="B338" s="7"/>
      <c r="C338" s="7"/>
      <c r="D338" s="7"/>
      <c r="E338" s="7"/>
      <c r="F338" s="7"/>
      <c r="G338" s="7"/>
    </row>
    <row r="339" spans="1:14">
      <c r="A339" s="66" t="s">
        <v>54</v>
      </c>
      <c r="B339" s="7"/>
      <c r="C339" s="7"/>
      <c r="D339" s="7"/>
      <c r="E339" s="7"/>
      <c r="F339" s="7"/>
      <c r="G339" s="7"/>
    </row>
    <row r="340" spans="1:14">
      <c r="A340" s="2" t="s">
        <v>55</v>
      </c>
      <c r="B340" s="7"/>
      <c r="C340" s="7"/>
      <c r="D340" s="7"/>
      <c r="E340" s="7"/>
      <c r="F340" s="7"/>
      <c r="G340" s="7"/>
    </row>
    <row r="341" spans="1:14">
      <c r="A341" s="2" t="s">
        <v>56</v>
      </c>
      <c r="B341" s="7"/>
      <c r="C341" s="7"/>
      <c r="D341" s="7"/>
      <c r="E341" s="7"/>
      <c r="F341" s="7"/>
      <c r="G341" s="7"/>
    </row>
    <row r="342" spans="1:14">
      <c r="A342" s="66" t="s">
        <v>57</v>
      </c>
      <c r="B342" s="9"/>
      <c r="C342" s="7"/>
      <c r="D342" s="7"/>
      <c r="E342" s="7"/>
      <c r="F342" s="9"/>
      <c r="G342" s="8"/>
    </row>
    <row r="343" spans="1:14">
      <c r="A343" s="2" t="s">
        <v>58</v>
      </c>
      <c r="B343" s="7"/>
      <c r="C343" s="7"/>
      <c r="D343" s="7"/>
      <c r="E343" s="7"/>
      <c r="F343" s="7"/>
      <c r="G343" s="7"/>
    </row>
    <row r="344" spans="1:14">
      <c r="A344" s="66" t="s">
        <v>59</v>
      </c>
      <c r="B344" s="7"/>
      <c r="C344" s="7"/>
      <c r="D344" s="9"/>
      <c r="E344" s="7"/>
      <c r="F344" s="7"/>
      <c r="G344" s="7"/>
    </row>
    <row r="345" spans="1:14" ht="16" thickBot="1">
      <c r="A345" s="66" t="s">
        <v>60</v>
      </c>
      <c r="B345" s="8"/>
      <c r="C345" s="7"/>
      <c r="D345" s="7"/>
      <c r="E345" s="7"/>
      <c r="F345" s="7"/>
      <c r="G345" s="7"/>
    </row>
    <row r="346" spans="1:14" ht="16" thickBot="1">
      <c r="A346" s="7"/>
      <c r="H346" s="67" t="s">
        <v>21</v>
      </c>
      <c r="I346" s="10" t="e">
        <f t="shared" ref="I346:N346" si="42">AVERAGE(I322:I345)</f>
        <v>#DIV/0!</v>
      </c>
      <c r="J346" s="10" t="e">
        <f t="shared" si="42"/>
        <v>#DIV/0!</v>
      </c>
      <c r="K346" s="10" t="e">
        <f t="shared" si="42"/>
        <v>#DIV/0!</v>
      </c>
      <c r="L346" s="10" t="e">
        <f t="shared" si="42"/>
        <v>#DIV/0!</v>
      </c>
      <c r="M346" s="10" t="e">
        <f t="shared" si="42"/>
        <v>#DIV/0!</v>
      </c>
      <c r="N346" s="10" t="e">
        <f t="shared" si="42"/>
        <v>#DIV/0!</v>
      </c>
    </row>
    <row r="347" spans="1:14" ht="16" thickBot="1">
      <c r="H347" s="67" t="s">
        <v>30</v>
      </c>
      <c r="I347" s="10"/>
      <c r="J347" s="10"/>
      <c r="K347" s="10"/>
      <c r="L347" s="10"/>
      <c r="M347" s="10"/>
      <c r="N347" s="10"/>
    </row>
    <row r="348" spans="1:14" ht="16" thickBot="1">
      <c r="H348" s="67" t="s">
        <v>104</v>
      </c>
      <c r="I348" s="10"/>
      <c r="J348" s="10"/>
      <c r="K348" s="10"/>
      <c r="L348" s="10"/>
      <c r="M348" s="10"/>
      <c r="N348" s="10"/>
    </row>
    <row r="349" spans="1:14" ht="16" thickBot="1">
      <c r="H349" s="67" t="s">
        <v>107</v>
      </c>
      <c r="I349" s="17"/>
      <c r="J349" s="12"/>
      <c r="K349" s="12"/>
      <c r="L349" s="12"/>
      <c r="M349" s="12"/>
      <c r="N349" s="12"/>
    </row>
    <row r="350" spans="1:14" ht="16" thickBot="1">
      <c r="H350" s="67" t="s">
        <v>105</v>
      </c>
      <c r="I350" s="10"/>
      <c r="J350" s="10"/>
      <c r="K350" s="14"/>
      <c r="L350" s="10"/>
      <c r="M350" s="10"/>
      <c r="N350" s="10"/>
    </row>
    <row r="351" spans="1:14" ht="16" thickBot="1">
      <c r="H351" s="67" t="s">
        <v>108</v>
      </c>
      <c r="I351" s="12"/>
      <c r="J351" s="12"/>
      <c r="K351" s="12"/>
      <c r="L351" s="12"/>
      <c r="M351" s="12"/>
      <c r="N351" s="12"/>
    </row>
  </sheetData>
  <phoneticPr fontId="4" type="noConversion"/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8C77C-B311-9D49-ACE9-AD030829B298}">
  <dimension ref="A1:BW229"/>
  <sheetViews>
    <sheetView topLeftCell="AY1" zoomScale="35" zoomScaleNormal="75" workbookViewId="0">
      <selection activeCell="BP122" sqref="BP122"/>
    </sheetView>
  </sheetViews>
  <sheetFormatPr defaultColWidth="10.83203125" defaultRowHeight="15.5"/>
  <cols>
    <col min="1" max="1" width="10.83203125" style="3" hidden="1" customWidth="1"/>
    <col min="2" max="2" width="7.83203125" style="3" hidden="1" customWidth="1"/>
    <col min="3" max="3" width="13.1640625" style="3" hidden="1" customWidth="1"/>
    <col min="4" max="4" width="9.5" style="3" hidden="1" customWidth="1"/>
    <col min="5" max="6" width="13" style="3" hidden="1" customWidth="1"/>
    <col min="7" max="7" width="13.33203125" style="3" hidden="1" customWidth="1"/>
    <col min="8" max="8" width="13" style="3" hidden="1" customWidth="1"/>
    <col min="9" max="10" width="13.6640625" style="21" hidden="1" customWidth="1"/>
    <col min="11" max="11" width="14" style="21" hidden="1" customWidth="1"/>
    <col min="12" max="12" width="13.6640625" style="21" hidden="1" customWidth="1"/>
    <col min="13" max="20" width="10.83203125" style="3" hidden="1" customWidth="1"/>
    <col min="21" max="24" width="10.83203125" style="21" hidden="1" customWidth="1"/>
    <col min="25" max="32" width="10.83203125" style="3" hidden="1" customWidth="1"/>
    <col min="33" max="36" width="10.83203125" style="21" hidden="1" customWidth="1"/>
    <col min="37" max="50" width="10.83203125" style="3" hidden="1" customWidth="1"/>
    <col min="51" max="59" width="10.83203125" style="3"/>
    <col min="60" max="67" width="10.83203125" style="3" hidden="1" customWidth="1"/>
    <col min="68" max="16384" width="10.83203125" style="3"/>
  </cols>
  <sheetData>
    <row r="1" spans="1:75">
      <c r="A1" s="3" t="s">
        <v>41</v>
      </c>
    </row>
    <row r="2" spans="1:75">
      <c r="C2" s="18" t="s">
        <v>37</v>
      </c>
      <c r="O2" s="18" t="s">
        <v>36</v>
      </c>
      <c r="AA2" s="18" t="s">
        <v>20</v>
      </c>
      <c r="AN2" s="18" t="s">
        <v>63</v>
      </c>
      <c r="AY2" s="18" t="s">
        <v>65</v>
      </c>
      <c r="BB2" s="18" t="s">
        <v>36</v>
      </c>
      <c r="BJ2" s="18" t="s">
        <v>63</v>
      </c>
      <c r="BR2" s="18" t="s">
        <v>99</v>
      </c>
    </row>
    <row r="4" spans="1:75">
      <c r="C4" s="3" t="s">
        <v>38</v>
      </c>
      <c r="O4" s="3" t="s">
        <v>38</v>
      </c>
      <c r="AA4" s="3" t="s">
        <v>38</v>
      </c>
      <c r="AN4" s="3" t="s">
        <v>38</v>
      </c>
      <c r="BB4" s="3" t="s">
        <v>207</v>
      </c>
      <c r="BJ4" s="3" t="s">
        <v>66</v>
      </c>
      <c r="BR4" s="3" t="s">
        <v>207</v>
      </c>
    </row>
    <row r="5" spans="1:75">
      <c r="C5" s="5" t="s">
        <v>8</v>
      </c>
      <c r="D5" s="5" t="s">
        <v>9</v>
      </c>
      <c r="E5" s="5" t="s">
        <v>0</v>
      </c>
      <c r="F5" s="5" t="s">
        <v>1</v>
      </c>
      <c r="G5" s="5" t="s">
        <v>2</v>
      </c>
      <c r="H5" s="5" t="s">
        <v>16</v>
      </c>
      <c r="I5" s="22" t="s">
        <v>3</v>
      </c>
      <c r="J5" s="22" t="s">
        <v>4</v>
      </c>
      <c r="K5" s="22" t="s">
        <v>5</v>
      </c>
      <c r="L5" s="22" t="s">
        <v>6</v>
      </c>
      <c r="O5" s="5" t="s">
        <v>8</v>
      </c>
      <c r="P5" s="5" t="s">
        <v>9</v>
      </c>
      <c r="Q5" s="5" t="s">
        <v>0</v>
      </c>
      <c r="R5" s="5" t="s">
        <v>1</v>
      </c>
      <c r="S5" s="5" t="s">
        <v>2</v>
      </c>
      <c r="T5" s="5" t="s">
        <v>16</v>
      </c>
      <c r="U5" s="22" t="s">
        <v>3</v>
      </c>
      <c r="V5" s="22" t="s">
        <v>4</v>
      </c>
      <c r="W5" s="22" t="s">
        <v>5</v>
      </c>
      <c r="X5" s="22" t="s">
        <v>6</v>
      </c>
      <c r="AA5" s="5" t="s">
        <v>8</v>
      </c>
      <c r="AB5" s="5" t="s">
        <v>9</v>
      </c>
      <c r="AC5" s="5" t="s">
        <v>0</v>
      </c>
      <c r="AD5" s="5" t="s">
        <v>1</v>
      </c>
      <c r="AE5" s="5" t="s">
        <v>2</v>
      </c>
      <c r="AF5" s="5" t="s">
        <v>16</v>
      </c>
      <c r="AG5" s="22" t="s">
        <v>3</v>
      </c>
      <c r="AH5" s="22" t="s">
        <v>4</v>
      </c>
      <c r="AI5" s="22" t="s">
        <v>5</v>
      </c>
      <c r="AJ5" s="22" t="s">
        <v>6</v>
      </c>
      <c r="AN5" s="5" t="s">
        <v>8</v>
      </c>
      <c r="AO5" s="5" t="s">
        <v>9</v>
      </c>
      <c r="AP5" s="5" t="s">
        <v>0</v>
      </c>
      <c r="AQ5" s="5" t="s">
        <v>1</v>
      </c>
      <c r="AR5" s="5" t="s">
        <v>2</v>
      </c>
      <c r="AS5" s="5" t="s">
        <v>16</v>
      </c>
      <c r="BB5" s="5" t="s">
        <v>182</v>
      </c>
      <c r="BC5" s="5" t="s">
        <v>183</v>
      </c>
      <c r="BD5" s="5" t="s">
        <v>114</v>
      </c>
      <c r="BE5" s="5" t="s">
        <v>115</v>
      </c>
      <c r="BF5" s="5" t="s">
        <v>116</v>
      </c>
      <c r="BG5" s="5" t="s">
        <v>117</v>
      </c>
      <c r="BJ5" s="5" t="s">
        <v>8</v>
      </c>
      <c r="BK5" s="5" t="s">
        <v>9</v>
      </c>
      <c r="BL5" s="5" t="s">
        <v>0</v>
      </c>
      <c r="BM5" s="5" t="s">
        <v>1</v>
      </c>
      <c r="BN5" s="5" t="s">
        <v>2</v>
      </c>
      <c r="BO5" s="5" t="s">
        <v>16</v>
      </c>
      <c r="BR5" s="5" t="s">
        <v>182</v>
      </c>
      <c r="BS5" s="5" t="s">
        <v>183</v>
      </c>
      <c r="BT5" s="5" t="s">
        <v>114</v>
      </c>
      <c r="BU5" s="5" t="s">
        <v>115</v>
      </c>
      <c r="BV5" s="5" t="s">
        <v>116</v>
      </c>
      <c r="BW5" s="5" t="s">
        <v>117</v>
      </c>
    </row>
    <row r="6" spans="1:75">
      <c r="A6" s="5"/>
      <c r="C6" s="4"/>
      <c r="D6" s="4"/>
      <c r="E6" s="4"/>
      <c r="F6" s="4"/>
      <c r="G6" s="4"/>
      <c r="H6" s="4"/>
      <c r="I6" s="23"/>
      <c r="J6" s="23"/>
      <c r="K6" s="23"/>
      <c r="L6" s="23"/>
      <c r="O6" s="4"/>
      <c r="P6" s="4"/>
      <c r="Q6" s="4"/>
      <c r="R6" s="4"/>
      <c r="S6" s="4"/>
      <c r="T6" s="4"/>
      <c r="U6" s="23"/>
      <c r="V6" s="23"/>
      <c r="W6" s="23"/>
      <c r="X6" s="23"/>
      <c r="AA6" s="4"/>
      <c r="AB6" s="4"/>
      <c r="AC6" s="4"/>
      <c r="AD6" s="4"/>
      <c r="AE6" s="4"/>
      <c r="AF6" s="4"/>
      <c r="AG6" s="23"/>
      <c r="AH6" s="23"/>
      <c r="AI6" s="23"/>
      <c r="AJ6" s="23"/>
      <c r="AN6" s="4"/>
      <c r="AO6" s="4"/>
      <c r="AP6" s="4"/>
      <c r="AQ6" s="4"/>
      <c r="AR6" s="4"/>
      <c r="AS6" s="4"/>
      <c r="BB6" s="4"/>
      <c r="BC6" s="4"/>
      <c r="BD6" s="4"/>
      <c r="BE6" s="4"/>
      <c r="BF6" s="4"/>
      <c r="BG6" s="4"/>
      <c r="BJ6" s="4"/>
      <c r="BK6" s="4"/>
      <c r="BL6" s="4"/>
      <c r="BM6" s="4"/>
      <c r="BN6" s="4"/>
      <c r="BO6" s="4"/>
      <c r="BR6" s="4"/>
      <c r="BS6" s="4"/>
      <c r="BT6" s="4"/>
      <c r="BU6" s="4"/>
      <c r="BV6" s="4"/>
      <c r="BW6" s="4"/>
    </row>
    <row r="7" spans="1:75">
      <c r="A7" s="5"/>
      <c r="C7" s="4"/>
      <c r="D7" s="4"/>
      <c r="E7" s="4"/>
      <c r="F7" s="4"/>
      <c r="G7" s="4"/>
      <c r="H7" s="4"/>
      <c r="I7" s="23"/>
      <c r="J7" s="23"/>
      <c r="K7" s="23"/>
      <c r="L7" s="23"/>
      <c r="O7" s="4"/>
      <c r="P7" s="4"/>
      <c r="Q7" s="4"/>
      <c r="R7" s="4"/>
      <c r="S7" s="4"/>
      <c r="T7" s="4"/>
      <c r="U7" s="23"/>
      <c r="V7" s="23"/>
      <c r="W7" s="23"/>
      <c r="X7" s="23"/>
      <c r="AA7" s="4"/>
      <c r="AB7" s="4"/>
      <c r="AC7" s="4"/>
      <c r="AD7" s="4"/>
      <c r="AE7" s="4"/>
      <c r="AF7" s="4"/>
      <c r="AG7" s="23"/>
      <c r="AH7" s="23"/>
      <c r="AI7" s="23"/>
      <c r="AJ7" s="23"/>
      <c r="AN7" s="4"/>
      <c r="AO7" s="4"/>
      <c r="AP7" s="4"/>
      <c r="AQ7" s="4"/>
      <c r="AR7" s="4"/>
      <c r="AS7" s="4"/>
      <c r="BB7" s="4"/>
      <c r="BC7" s="4"/>
      <c r="BD7" s="4"/>
      <c r="BE7" s="4"/>
      <c r="BF7" s="4"/>
      <c r="BG7" s="4"/>
      <c r="BJ7" s="4"/>
      <c r="BK7" s="4"/>
      <c r="BL7" s="4"/>
      <c r="BM7" s="4"/>
      <c r="BN7" s="4"/>
      <c r="BO7" s="4"/>
      <c r="BR7" s="4"/>
      <c r="BS7" s="4"/>
      <c r="BT7" s="4"/>
      <c r="BU7" s="4"/>
      <c r="BV7" s="4"/>
      <c r="BW7" s="4"/>
    </row>
    <row r="8" spans="1:75">
      <c r="A8" s="5"/>
      <c r="C8" s="4"/>
      <c r="D8" s="4"/>
      <c r="E8" s="4"/>
      <c r="F8" s="4"/>
      <c r="G8" s="4"/>
      <c r="H8" s="4"/>
      <c r="I8" s="23"/>
      <c r="J8" s="23"/>
      <c r="K8" s="23"/>
      <c r="L8" s="23"/>
      <c r="O8" s="4"/>
      <c r="P8" s="4"/>
      <c r="Q8" s="4"/>
      <c r="R8" s="4"/>
      <c r="S8" s="4"/>
      <c r="T8" s="4"/>
      <c r="U8" s="23"/>
      <c r="V8" s="23"/>
      <c r="W8" s="23"/>
      <c r="X8" s="23"/>
      <c r="AA8" s="4"/>
      <c r="AB8" s="4"/>
      <c r="AC8" s="4"/>
      <c r="AD8" s="4"/>
      <c r="AE8" s="4"/>
      <c r="AF8" s="4"/>
      <c r="AG8" s="23"/>
      <c r="AH8" s="23"/>
      <c r="AI8" s="23"/>
      <c r="AJ8" s="23"/>
      <c r="AN8" s="4"/>
      <c r="AO8" s="4"/>
      <c r="AP8" s="4"/>
      <c r="AQ8" s="4"/>
      <c r="AR8" s="4"/>
      <c r="AS8" s="4"/>
      <c r="BB8" s="4"/>
      <c r="BC8" s="4"/>
      <c r="BD8" s="4"/>
      <c r="BE8" s="4"/>
      <c r="BF8" s="4"/>
      <c r="BG8" s="4"/>
      <c r="BJ8" s="4"/>
      <c r="BK8" s="4"/>
      <c r="BL8" s="4"/>
      <c r="BM8" s="4"/>
      <c r="BN8" s="4"/>
      <c r="BO8" s="4"/>
      <c r="BR8" s="4"/>
      <c r="BS8" s="4"/>
      <c r="BT8" s="4"/>
      <c r="BU8" s="4"/>
      <c r="BV8" s="4"/>
      <c r="BW8" s="4"/>
    </row>
    <row r="9" spans="1:75">
      <c r="A9" s="5"/>
      <c r="C9" s="4"/>
      <c r="D9" s="4"/>
      <c r="E9" s="4"/>
      <c r="F9" s="4"/>
      <c r="G9" s="4"/>
      <c r="H9" s="4"/>
      <c r="I9" s="23"/>
      <c r="J9" s="23"/>
      <c r="K9" s="23"/>
      <c r="L9" s="23"/>
      <c r="O9" s="4"/>
      <c r="P9" s="4"/>
      <c r="Q9" s="4"/>
      <c r="R9" s="4"/>
      <c r="S9" s="4"/>
      <c r="T9" s="4"/>
      <c r="U9" s="23"/>
      <c r="V9" s="23"/>
      <c r="W9" s="23"/>
      <c r="X9" s="23"/>
      <c r="AA9" s="4"/>
      <c r="AB9" s="4"/>
      <c r="AC9" s="4"/>
      <c r="AD9" s="4"/>
      <c r="AE9" s="4"/>
      <c r="AF9" s="4"/>
      <c r="AG9" s="23"/>
      <c r="AH9" s="23"/>
      <c r="AI9" s="23"/>
      <c r="AJ9" s="23"/>
      <c r="AN9" s="4"/>
      <c r="AO9" s="4"/>
      <c r="AP9" s="4"/>
      <c r="AQ9" s="4"/>
      <c r="AR9" s="4"/>
      <c r="AS9" s="4"/>
      <c r="BB9" s="4"/>
      <c r="BC9" s="4"/>
      <c r="BD9" s="4"/>
      <c r="BE9" s="4"/>
      <c r="BF9" s="4"/>
      <c r="BG9" s="4"/>
      <c r="BJ9" s="4"/>
      <c r="BK9" s="4"/>
      <c r="BL9" s="4"/>
      <c r="BM9" s="4"/>
      <c r="BN9" s="4"/>
      <c r="BO9" s="4"/>
      <c r="BR9" s="4"/>
      <c r="BS9" s="4"/>
      <c r="BT9" s="4"/>
      <c r="BU9" s="4"/>
      <c r="BV9" s="4"/>
      <c r="BW9" s="4"/>
    </row>
    <row r="10" spans="1:75">
      <c r="A10" s="5"/>
      <c r="C10" s="4"/>
      <c r="D10" s="4"/>
      <c r="E10" s="4"/>
      <c r="F10" s="4"/>
      <c r="G10" s="4"/>
      <c r="H10" s="4"/>
      <c r="I10" s="23"/>
      <c r="J10" s="23"/>
      <c r="K10" s="23"/>
      <c r="L10" s="23"/>
      <c r="O10" s="4"/>
      <c r="P10" s="4"/>
      <c r="Q10" s="4"/>
      <c r="R10" s="4"/>
      <c r="S10" s="4"/>
      <c r="T10" s="4"/>
      <c r="U10" s="23"/>
      <c r="V10" s="23"/>
      <c r="W10" s="23"/>
      <c r="X10" s="23"/>
      <c r="AA10" s="4"/>
      <c r="AB10" s="4"/>
      <c r="AC10" s="4"/>
      <c r="AD10" s="4"/>
      <c r="AE10" s="4"/>
      <c r="AF10" s="4"/>
      <c r="AG10" s="23"/>
      <c r="AH10" s="23"/>
      <c r="AI10" s="23"/>
      <c r="AJ10" s="23"/>
      <c r="AN10" s="4"/>
      <c r="AO10" s="4"/>
      <c r="AP10" s="4"/>
      <c r="AQ10" s="4"/>
      <c r="AR10" s="4"/>
      <c r="AS10" s="4"/>
      <c r="BB10" s="4"/>
      <c r="BC10" s="4"/>
      <c r="BD10" s="4"/>
      <c r="BE10" s="4"/>
      <c r="BF10" s="4"/>
      <c r="BG10" s="4"/>
      <c r="BJ10" s="4"/>
      <c r="BK10" s="4"/>
      <c r="BL10" s="4"/>
      <c r="BM10" s="4"/>
      <c r="BN10" s="4"/>
      <c r="BO10" s="4"/>
      <c r="BR10" s="4"/>
      <c r="BS10" s="4"/>
      <c r="BT10" s="4"/>
      <c r="BU10" s="4"/>
      <c r="BV10" s="4"/>
      <c r="BW10" s="4"/>
    </row>
    <row r="11" spans="1:75">
      <c r="A11" s="5"/>
      <c r="C11" s="4"/>
      <c r="D11" s="4"/>
      <c r="E11" s="4"/>
      <c r="F11" s="4"/>
      <c r="G11" s="4"/>
      <c r="H11" s="4"/>
      <c r="I11" s="23"/>
      <c r="J11" s="23"/>
      <c r="K11" s="23"/>
      <c r="L11" s="23"/>
      <c r="O11" s="4"/>
      <c r="P11" s="4"/>
      <c r="Q11" s="4"/>
      <c r="R11" s="4"/>
      <c r="S11" s="4"/>
      <c r="T11" s="4"/>
      <c r="U11" s="23"/>
      <c r="V11" s="23"/>
      <c r="W11" s="23"/>
      <c r="X11" s="23"/>
      <c r="AA11" s="4"/>
      <c r="AB11" s="4"/>
      <c r="AC11" s="4"/>
      <c r="AD11" s="4"/>
      <c r="AE11" s="4"/>
      <c r="AF11" s="4"/>
      <c r="AG11" s="23"/>
      <c r="AH11" s="23"/>
      <c r="AI11" s="23"/>
      <c r="AJ11" s="23"/>
      <c r="AN11" s="4"/>
      <c r="AO11" s="4"/>
      <c r="AP11" s="4"/>
      <c r="AQ11" s="4"/>
      <c r="AR11" s="4"/>
      <c r="AS11" s="4"/>
      <c r="BB11" s="4"/>
      <c r="BC11" s="4"/>
      <c r="BD11" s="4"/>
      <c r="BE11" s="4"/>
      <c r="BF11" s="4"/>
      <c r="BG11" s="4"/>
      <c r="BJ11" s="4"/>
      <c r="BK11" s="4"/>
      <c r="BL11" s="4"/>
      <c r="BM11" s="4"/>
      <c r="BN11" s="4"/>
      <c r="BO11" s="4"/>
      <c r="BR11" s="4"/>
      <c r="BS11" s="4"/>
      <c r="BT11" s="4"/>
      <c r="BU11" s="4"/>
      <c r="BV11" s="4"/>
      <c r="BW11" s="4"/>
    </row>
    <row r="12" spans="1:75">
      <c r="A12" s="5"/>
      <c r="C12" s="4"/>
      <c r="D12" s="4"/>
      <c r="E12" s="4"/>
      <c r="F12" s="4"/>
      <c r="G12" s="4"/>
      <c r="H12" s="4"/>
      <c r="I12" s="23"/>
      <c r="J12" s="23"/>
      <c r="K12" s="23"/>
      <c r="L12" s="23"/>
      <c r="O12" s="4"/>
      <c r="P12" s="4"/>
      <c r="Q12" s="4"/>
      <c r="R12" s="4"/>
      <c r="S12" s="4"/>
      <c r="T12" s="4"/>
      <c r="U12" s="23"/>
      <c r="V12" s="23"/>
      <c r="W12" s="23"/>
      <c r="X12" s="23"/>
      <c r="AA12" s="4"/>
      <c r="AB12" s="4"/>
      <c r="AC12" s="4"/>
      <c r="AD12" s="4"/>
      <c r="AE12" s="4"/>
      <c r="AF12" s="4"/>
      <c r="AG12" s="23"/>
      <c r="AH12" s="23"/>
      <c r="AI12" s="23"/>
      <c r="AJ12" s="23"/>
      <c r="AN12" s="4"/>
      <c r="AO12" s="4"/>
      <c r="AP12" s="4"/>
      <c r="AQ12" s="4"/>
      <c r="AR12" s="4"/>
      <c r="AS12" s="4"/>
      <c r="BB12" s="4"/>
      <c r="BC12" s="4"/>
      <c r="BD12" s="4"/>
      <c r="BE12" s="4"/>
      <c r="BF12" s="4"/>
      <c r="BG12" s="4"/>
      <c r="BJ12" s="4"/>
      <c r="BK12" s="4"/>
      <c r="BL12" s="4"/>
      <c r="BM12" s="4"/>
      <c r="BN12" s="4"/>
      <c r="BO12" s="4"/>
      <c r="BR12" s="4"/>
      <c r="BS12" s="4"/>
      <c r="BT12" s="4"/>
      <c r="BU12" s="4"/>
      <c r="BV12" s="4"/>
      <c r="BW12" s="4"/>
    </row>
    <row r="13" spans="1:75">
      <c r="A13" s="5"/>
      <c r="C13" s="4"/>
      <c r="D13" s="4"/>
      <c r="E13" s="4"/>
      <c r="F13" s="4"/>
      <c r="G13" s="4"/>
      <c r="H13" s="4"/>
      <c r="I13" s="23"/>
      <c r="J13" s="23"/>
      <c r="K13" s="23"/>
      <c r="L13" s="23"/>
      <c r="O13" s="4"/>
      <c r="P13" s="4"/>
      <c r="Q13" s="4"/>
      <c r="R13" s="4"/>
      <c r="S13" s="4"/>
      <c r="T13" s="4"/>
      <c r="U13" s="23"/>
      <c r="V13" s="23"/>
      <c r="W13" s="23"/>
      <c r="X13" s="23"/>
      <c r="AA13" s="4"/>
      <c r="AB13" s="4"/>
      <c r="AC13" s="4"/>
      <c r="AD13" s="4"/>
      <c r="AE13" s="4"/>
      <c r="AF13" s="4"/>
      <c r="AG13" s="23"/>
      <c r="AH13" s="23"/>
      <c r="AI13" s="23"/>
      <c r="AJ13" s="23"/>
      <c r="AN13" s="4"/>
      <c r="AO13" s="4"/>
      <c r="AP13" s="4"/>
      <c r="AQ13" s="4"/>
      <c r="AR13" s="4"/>
      <c r="AS13" s="4"/>
      <c r="BB13" s="4"/>
      <c r="BC13" s="4"/>
      <c r="BD13" s="4"/>
      <c r="BE13" s="4"/>
      <c r="BF13" s="4"/>
      <c r="BG13" s="4"/>
      <c r="BJ13" s="4"/>
      <c r="BK13" s="4"/>
      <c r="BL13" s="4"/>
      <c r="BM13" s="4"/>
      <c r="BN13" s="4"/>
      <c r="BO13" s="4"/>
      <c r="BR13" s="4"/>
      <c r="BS13" s="4"/>
      <c r="BT13" s="4"/>
      <c r="BU13" s="4"/>
      <c r="BV13" s="4"/>
      <c r="BW13" s="4"/>
    </row>
    <row r="14" spans="1:75">
      <c r="A14" s="7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M14" s="4"/>
      <c r="AN14" s="4"/>
      <c r="AO14" s="4"/>
      <c r="AP14" s="4"/>
      <c r="AQ14" s="4"/>
      <c r="AR14" s="4"/>
      <c r="AS14" s="4"/>
      <c r="BA14" s="4"/>
      <c r="BB14" s="4"/>
      <c r="BC14" s="4"/>
      <c r="BD14" s="4"/>
      <c r="BE14" s="4"/>
      <c r="BF14" s="4"/>
      <c r="BG14" s="4"/>
      <c r="BI14" s="4"/>
      <c r="BJ14" s="4"/>
      <c r="BK14" s="4"/>
      <c r="BL14" s="4"/>
      <c r="BM14" s="4"/>
      <c r="BN14" s="4"/>
      <c r="BO14" s="4"/>
      <c r="BQ14" s="4"/>
      <c r="BR14" s="4"/>
      <c r="BS14" s="4"/>
      <c r="BT14" s="4"/>
      <c r="BU14" s="4"/>
      <c r="BV14" s="4"/>
      <c r="BW14" s="4"/>
    </row>
    <row r="15" spans="1:75">
      <c r="A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M15" s="4"/>
      <c r="AN15" s="4"/>
      <c r="AO15" s="4"/>
      <c r="AP15" s="4"/>
      <c r="AQ15" s="4"/>
      <c r="AR15" s="4"/>
      <c r="AS15" s="4"/>
      <c r="BA15" s="4"/>
      <c r="BB15" s="4"/>
      <c r="BC15" s="4"/>
      <c r="BD15" s="4"/>
      <c r="BE15" s="4"/>
      <c r="BF15" s="4"/>
      <c r="BG15" s="4"/>
      <c r="BI15" s="4"/>
      <c r="BJ15" s="4"/>
      <c r="BK15" s="4"/>
      <c r="BL15" s="4"/>
      <c r="BM15" s="4"/>
      <c r="BN15" s="4"/>
      <c r="BO15" s="4"/>
      <c r="BQ15" s="4"/>
      <c r="BR15" s="4"/>
      <c r="BS15" s="4"/>
      <c r="BT15" s="4"/>
      <c r="BU15" s="4"/>
      <c r="BV15" s="4"/>
      <c r="BW15" s="4"/>
    </row>
    <row r="16" spans="1:75">
      <c r="A16" s="7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M16" s="4"/>
      <c r="AN16" s="4"/>
      <c r="AO16" s="4"/>
      <c r="AP16" s="4"/>
      <c r="AQ16" s="4"/>
      <c r="AR16" s="4"/>
      <c r="AS16" s="4"/>
      <c r="BA16" s="4"/>
      <c r="BB16" s="4"/>
      <c r="BC16" s="4"/>
      <c r="BD16" s="4"/>
      <c r="BE16" s="4"/>
      <c r="BF16" s="4"/>
      <c r="BG16" s="4"/>
      <c r="BI16" s="4"/>
      <c r="BJ16" s="4"/>
      <c r="BK16" s="4"/>
      <c r="BL16" s="4"/>
      <c r="BM16" s="4"/>
      <c r="BN16" s="4"/>
      <c r="BO16" s="4"/>
      <c r="BQ16" s="4"/>
      <c r="BR16" s="4"/>
      <c r="BS16" s="4"/>
      <c r="BT16" s="4"/>
      <c r="BU16" s="4"/>
      <c r="BV16" s="4"/>
      <c r="BW16" s="4"/>
    </row>
    <row r="17" spans="1:75">
      <c r="A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M17" s="4"/>
      <c r="AN17" s="4"/>
      <c r="AO17" s="4"/>
      <c r="AP17" s="4"/>
      <c r="AQ17" s="4"/>
      <c r="AR17" s="4"/>
      <c r="AS17" s="4"/>
      <c r="BA17" s="4"/>
      <c r="BB17" s="4"/>
      <c r="BC17" s="4"/>
      <c r="BD17" s="4"/>
      <c r="BE17" s="4"/>
      <c r="BF17" s="4"/>
      <c r="BG17" s="4"/>
      <c r="BI17" s="4"/>
      <c r="BJ17" s="4"/>
      <c r="BK17" s="4"/>
      <c r="BL17" s="4"/>
      <c r="BM17" s="4"/>
      <c r="BN17" s="4"/>
      <c r="BO17" s="4"/>
      <c r="BQ17" s="4"/>
      <c r="BR17" s="4"/>
      <c r="BS17" s="4"/>
      <c r="BT17" s="4"/>
      <c r="BU17" s="4"/>
      <c r="BV17" s="4"/>
      <c r="BW17" s="4"/>
    </row>
    <row r="18" spans="1:75">
      <c r="A18" s="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M18" s="4"/>
      <c r="AN18" s="4"/>
      <c r="AO18" s="4"/>
      <c r="AP18" s="4"/>
      <c r="AQ18" s="4"/>
      <c r="AR18" s="4"/>
      <c r="AS18" s="4"/>
      <c r="BA18" s="4"/>
      <c r="BB18" s="4"/>
      <c r="BC18" s="4"/>
      <c r="BD18" s="4"/>
      <c r="BE18" s="4"/>
      <c r="BF18" s="4"/>
      <c r="BG18" s="4"/>
      <c r="BI18" s="4"/>
      <c r="BJ18" s="4"/>
      <c r="BK18" s="4"/>
      <c r="BL18" s="4"/>
      <c r="BM18" s="4"/>
      <c r="BN18" s="4"/>
      <c r="BO18" s="4"/>
      <c r="BQ18" s="4"/>
      <c r="BR18" s="4"/>
      <c r="BS18" s="4"/>
      <c r="BT18" s="4"/>
      <c r="BU18" s="4"/>
      <c r="BV18" s="4"/>
      <c r="BW18" s="4"/>
    </row>
    <row r="19" spans="1:75">
      <c r="A19" s="7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M19" s="4"/>
      <c r="AN19" s="4"/>
      <c r="AO19" s="4"/>
      <c r="AP19" s="4"/>
      <c r="AQ19" s="4"/>
      <c r="AR19" s="4"/>
      <c r="AS19" s="4"/>
      <c r="BA19" s="4"/>
      <c r="BB19" s="4"/>
      <c r="BC19" s="4"/>
      <c r="BD19" s="4"/>
      <c r="BE19" s="4"/>
      <c r="BF19" s="4"/>
      <c r="BG19" s="4"/>
      <c r="BI19" s="4"/>
      <c r="BJ19" s="4"/>
      <c r="BK19" s="4"/>
      <c r="BL19" s="4"/>
      <c r="BM19" s="4"/>
      <c r="BN19" s="4"/>
      <c r="BO19" s="4"/>
      <c r="BQ19" s="4"/>
      <c r="BR19" s="4"/>
      <c r="BS19" s="4"/>
      <c r="BT19" s="4"/>
      <c r="BU19" s="4"/>
      <c r="BV19" s="4"/>
      <c r="BW19" s="4"/>
    </row>
    <row r="20" spans="1:75">
      <c r="A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M20" s="4"/>
      <c r="AN20" s="4"/>
      <c r="AO20" s="4"/>
      <c r="AP20" s="4"/>
      <c r="AQ20" s="4"/>
      <c r="AR20" s="4"/>
      <c r="AS20" s="4"/>
      <c r="BA20" s="4"/>
      <c r="BB20" s="4"/>
      <c r="BC20" s="4"/>
      <c r="BD20" s="4"/>
      <c r="BE20" s="4"/>
      <c r="BF20" s="4"/>
      <c r="BG20" s="4"/>
      <c r="BI20" s="4"/>
      <c r="BJ20" s="4"/>
      <c r="BK20" s="4"/>
      <c r="BL20" s="4"/>
      <c r="BM20" s="4"/>
      <c r="BN20" s="4"/>
      <c r="BO20" s="4"/>
      <c r="BQ20" s="4"/>
      <c r="BR20" s="4"/>
      <c r="BS20" s="4"/>
      <c r="BT20" s="4"/>
      <c r="BU20" s="4"/>
      <c r="BV20" s="4"/>
      <c r="BW20" s="4"/>
    </row>
    <row r="21" spans="1:75">
      <c r="A21" s="7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M21" s="4"/>
      <c r="AN21" s="4"/>
      <c r="AO21" s="4"/>
      <c r="AP21" s="4"/>
      <c r="AQ21" s="4"/>
      <c r="AR21" s="4"/>
      <c r="AS21" s="4"/>
      <c r="BA21" s="4"/>
      <c r="BB21" s="4"/>
      <c r="BC21" s="4"/>
      <c r="BD21" s="4"/>
      <c r="BE21" s="4"/>
      <c r="BF21" s="4"/>
      <c r="BG21" s="4"/>
      <c r="BI21" s="4"/>
      <c r="BJ21" s="4"/>
      <c r="BK21" s="4"/>
      <c r="BL21" s="4"/>
      <c r="BM21" s="4"/>
      <c r="BN21" s="4"/>
      <c r="BO21" s="4"/>
      <c r="BQ21" s="4"/>
      <c r="BR21" s="4"/>
      <c r="BS21" s="4"/>
      <c r="BT21" s="4"/>
      <c r="BU21" s="4"/>
      <c r="BV21" s="4"/>
      <c r="BW21" s="4"/>
    </row>
    <row r="22" spans="1:75">
      <c r="A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M22" s="4"/>
      <c r="AN22" s="4"/>
      <c r="AO22" s="4"/>
      <c r="AP22" s="4"/>
      <c r="AQ22" s="4"/>
      <c r="AR22" s="4"/>
      <c r="AS22" s="4"/>
      <c r="BA22" s="4"/>
      <c r="BB22" s="4"/>
      <c r="BC22" s="4"/>
      <c r="BD22" s="4"/>
      <c r="BE22" s="4"/>
      <c r="BF22" s="4"/>
      <c r="BG22" s="4"/>
      <c r="BI22" s="4"/>
      <c r="BJ22" s="4"/>
      <c r="BK22" s="4"/>
      <c r="BL22" s="4"/>
      <c r="BM22" s="4"/>
      <c r="BN22" s="4"/>
      <c r="BO22" s="4"/>
      <c r="BQ22" s="4"/>
      <c r="BR22" s="4"/>
      <c r="BS22" s="4"/>
      <c r="BT22" s="4"/>
      <c r="BU22" s="4"/>
      <c r="BV22" s="4"/>
      <c r="BW22" s="4"/>
    </row>
    <row r="23" spans="1:75">
      <c r="A23" s="7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M23" s="4"/>
      <c r="AN23" s="4"/>
      <c r="AO23" s="4"/>
      <c r="AP23" s="4"/>
      <c r="AQ23" s="4"/>
      <c r="AR23" s="4"/>
      <c r="AS23" s="4"/>
      <c r="BA23" s="4"/>
      <c r="BB23" s="4"/>
      <c r="BC23" s="4"/>
      <c r="BD23" s="4"/>
      <c r="BE23" s="4"/>
      <c r="BF23" s="4"/>
      <c r="BG23" s="4"/>
      <c r="BI23" s="4"/>
      <c r="BJ23" s="4"/>
      <c r="BK23" s="4"/>
      <c r="BL23" s="4"/>
      <c r="BM23" s="4"/>
      <c r="BN23" s="4"/>
      <c r="BO23" s="4"/>
      <c r="BQ23" s="4"/>
      <c r="BR23" s="4"/>
      <c r="BS23" s="4"/>
      <c r="BT23" s="4"/>
      <c r="BU23" s="4"/>
      <c r="BV23" s="4"/>
      <c r="BW23" s="4"/>
    </row>
    <row r="24" spans="1:75">
      <c r="A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M24" s="4"/>
      <c r="AN24" s="4"/>
      <c r="AO24" s="4"/>
      <c r="AP24" s="4"/>
      <c r="AQ24" s="4"/>
      <c r="AR24" s="4"/>
      <c r="AS24" s="4"/>
      <c r="BA24" s="4"/>
      <c r="BB24" s="4"/>
      <c r="BC24" s="4"/>
      <c r="BD24" s="4"/>
      <c r="BE24" s="4"/>
      <c r="BF24" s="4"/>
      <c r="BG24" s="4"/>
      <c r="BI24" s="4"/>
      <c r="BJ24" s="4"/>
      <c r="BK24" s="4"/>
      <c r="BL24" s="4"/>
      <c r="BM24" s="4"/>
      <c r="BN24" s="4"/>
      <c r="BO24" s="4"/>
      <c r="BQ24" s="4"/>
      <c r="BR24" s="4"/>
      <c r="BS24" s="4"/>
      <c r="BT24" s="4"/>
      <c r="BU24" s="4"/>
      <c r="BV24" s="4"/>
      <c r="BW24" s="4"/>
    </row>
    <row r="25" spans="1:75">
      <c r="A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M25" s="4"/>
      <c r="AN25" s="4"/>
      <c r="AO25" s="4"/>
      <c r="AP25" s="4"/>
      <c r="AQ25" s="4"/>
      <c r="AR25" s="4"/>
      <c r="AS25" s="4"/>
      <c r="BA25" s="4"/>
      <c r="BB25" s="4"/>
      <c r="BC25" s="4"/>
      <c r="BD25" s="4"/>
      <c r="BE25" s="4"/>
      <c r="BF25" s="4"/>
      <c r="BG25" s="4"/>
      <c r="BI25" s="4"/>
      <c r="BJ25" s="4"/>
      <c r="BK25" s="4"/>
      <c r="BL25" s="4"/>
      <c r="BM25" s="4"/>
      <c r="BN25" s="4"/>
      <c r="BO25" s="4"/>
      <c r="BQ25" s="4"/>
      <c r="BR25" s="4"/>
      <c r="BS25" s="4"/>
      <c r="BT25" s="4"/>
      <c r="BU25" s="4"/>
      <c r="BV25" s="4"/>
      <c r="BW25" s="4"/>
    </row>
    <row r="26" spans="1:75">
      <c r="A26" s="7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M26" s="4"/>
      <c r="AN26" s="4"/>
      <c r="AO26" s="4"/>
      <c r="AP26" s="4"/>
      <c r="AQ26" s="4"/>
      <c r="AR26" s="4"/>
      <c r="AS26" s="4"/>
      <c r="BA26" s="4"/>
      <c r="BB26" s="4"/>
      <c r="BC26" s="4"/>
      <c r="BD26" s="4"/>
      <c r="BE26" s="4"/>
      <c r="BF26" s="4"/>
      <c r="BG26" s="4"/>
      <c r="BI26" s="4"/>
      <c r="BJ26" s="4"/>
      <c r="BK26" s="4"/>
      <c r="BL26" s="4"/>
      <c r="BM26" s="4"/>
      <c r="BN26" s="4"/>
      <c r="BO26" s="4"/>
      <c r="BQ26" s="4"/>
      <c r="BR26" s="4"/>
      <c r="BS26" s="4"/>
      <c r="BT26" s="4"/>
      <c r="BU26" s="4"/>
      <c r="BV26" s="4"/>
      <c r="BW26" s="4"/>
    </row>
    <row r="27" spans="1:75">
      <c r="A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M27" s="4"/>
      <c r="AN27" s="4"/>
      <c r="AO27" s="4"/>
      <c r="AP27" s="4"/>
      <c r="AQ27" s="4"/>
      <c r="AR27" s="4"/>
      <c r="AS27" s="4"/>
      <c r="BA27" s="4"/>
      <c r="BB27" s="4"/>
      <c r="BC27" s="4"/>
      <c r="BD27" s="4"/>
      <c r="BE27" s="4"/>
      <c r="BF27" s="4"/>
      <c r="BG27" s="4"/>
      <c r="BI27" s="4"/>
      <c r="BJ27" s="4"/>
      <c r="BK27" s="4"/>
      <c r="BL27" s="4"/>
      <c r="BM27" s="4"/>
      <c r="BN27" s="4"/>
      <c r="BO27" s="4"/>
      <c r="BQ27" s="4"/>
      <c r="BR27" s="4"/>
      <c r="BS27" s="4"/>
      <c r="BT27" s="4"/>
      <c r="BU27" s="4"/>
      <c r="BV27" s="4"/>
      <c r="BW27" s="4"/>
    </row>
    <row r="28" spans="1:75">
      <c r="A28" s="7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M28" s="4"/>
      <c r="AN28" s="4"/>
      <c r="AO28" s="4"/>
      <c r="AP28" s="4"/>
      <c r="AQ28" s="4"/>
      <c r="AR28" s="4"/>
      <c r="AS28" s="4"/>
      <c r="BA28" s="4"/>
      <c r="BB28" s="4"/>
      <c r="BC28" s="4"/>
      <c r="BD28" s="4"/>
      <c r="BE28" s="4"/>
      <c r="BF28" s="4"/>
      <c r="BG28" s="4"/>
      <c r="BI28" s="4"/>
      <c r="BJ28" s="4"/>
      <c r="BK28" s="4"/>
      <c r="BL28" s="4"/>
      <c r="BM28" s="4"/>
      <c r="BN28" s="4"/>
      <c r="BO28" s="4"/>
      <c r="BQ28" s="4"/>
      <c r="BR28" s="4"/>
      <c r="BS28" s="4"/>
      <c r="BT28" s="4"/>
      <c r="BU28" s="4"/>
      <c r="BV28" s="4"/>
      <c r="BW28" s="4"/>
    </row>
    <row r="29" spans="1:75" ht="16" thickBot="1">
      <c r="A29" s="76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M29" s="4"/>
      <c r="AN29" s="4"/>
      <c r="AO29" s="4"/>
      <c r="AP29" s="4"/>
      <c r="AQ29" s="4"/>
      <c r="AR29" s="4"/>
      <c r="AS29" s="4"/>
      <c r="BA29" s="4"/>
      <c r="BB29" s="4"/>
      <c r="BC29" s="4"/>
      <c r="BD29" s="4"/>
      <c r="BE29" s="4"/>
      <c r="BF29" s="4"/>
      <c r="BG29" s="4"/>
      <c r="BI29" s="4"/>
      <c r="BJ29" s="4"/>
      <c r="BK29" s="4"/>
      <c r="BL29" s="4"/>
      <c r="BM29" s="4"/>
      <c r="BN29" s="4"/>
      <c r="BO29" s="4"/>
      <c r="BQ29" s="4"/>
      <c r="BR29" s="4"/>
      <c r="BS29" s="4"/>
      <c r="BT29" s="4"/>
      <c r="BU29" s="4"/>
      <c r="BV29" s="4"/>
      <c r="BW29" s="4"/>
    </row>
    <row r="30" spans="1:75" ht="16" thickBot="1">
      <c r="B30" s="77" t="s">
        <v>21</v>
      </c>
      <c r="C30" s="10" t="e">
        <f t="shared" ref="C30:H30" si="0">AVERAGE(C6:C29)</f>
        <v>#DIV/0!</v>
      </c>
      <c r="D30" s="10" t="e">
        <f t="shared" si="0"/>
        <v>#DIV/0!</v>
      </c>
      <c r="E30" s="10" t="e">
        <f t="shared" si="0"/>
        <v>#DIV/0!</v>
      </c>
      <c r="F30" s="10" t="e">
        <f t="shared" si="0"/>
        <v>#DIV/0!</v>
      </c>
      <c r="G30" s="10" t="e">
        <f t="shared" si="0"/>
        <v>#DIV/0!</v>
      </c>
      <c r="H30" s="10" t="e">
        <f t="shared" si="0"/>
        <v>#DIV/0!</v>
      </c>
      <c r="I30" s="24" t="e">
        <f>AVERAGE(I6:I13)</f>
        <v>#DIV/0!</v>
      </c>
      <c r="J30" s="24" t="e">
        <f>AVERAGE(J6:J13)</f>
        <v>#DIV/0!</v>
      </c>
      <c r="K30" s="24" t="e">
        <f>AVERAGE(K6:K13)</f>
        <v>#DIV/0!</v>
      </c>
      <c r="L30" s="24" t="e">
        <f>AVERAGE(L6:L13)</f>
        <v>#DIV/0!</v>
      </c>
      <c r="N30" s="77" t="s">
        <v>21</v>
      </c>
      <c r="O30" s="10" t="e">
        <f t="shared" ref="O30:T30" si="1">AVERAGE(O6:O29)</f>
        <v>#DIV/0!</v>
      </c>
      <c r="P30" s="10" t="e">
        <f t="shared" si="1"/>
        <v>#DIV/0!</v>
      </c>
      <c r="Q30" s="10" t="e">
        <f t="shared" si="1"/>
        <v>#DIV/0!</v>
      </c>
      <c r="R30" s="10" t="e">
        <f t="shared" si="1"/>
        <v>#DIV/0!</v>
      </c>
      <c r="S30" s="10" t="e">
        <f t="shared" si="1"/>
        <v>#DIV/0!</v>
      </c>
      <c r="T30" s="10" t="e">
        <f t="shared" si="1"/>
        <v>#DIV/0!</v>
      </c>
      <c r="U30" s="24" t="e">
        <f>AVERAGE(U6:U13)</f>
        <v>#DIV/0!</v>
      </c>
      <c r="V30" s="24" t="e">
        <f>AVERAGE(V6:V13)</f>
        <v>#DIV/0!</v>
      </c>
      <c r="W30" s="24" t="e">
        <f>AVERAGE(W6:W13)</f>
        <v>#DIV/0!</v>
      </c>
      <c r="X30" s="24" t="e">
        <f>AVERAGE(X6:X13)</f>
        <v>#DIV/0!</v>
      </c>
      <c r="Z30" s="77" t="s">
        <v>21</v>
      </c>
      <c r="AA30" s="10" t="e">
        <f t="shared" ref="AA30:AF30" si="2">AVERAGE(AA6:AA29)</f>
        <v>#DIV/0!</v>
      </c>
      <c r="AB30" s="10" t="e">
        <f t="shared" si="2"/>
        <v>#DIV/0!</v>
      </c>
      <c r="AC30" s="10" t="e">
        <f t="shared" si="2"/>
        <v>#DIV/0!</v>
      </c>
      <c r="AD30" s="10" t="e">
        <f t="shared" si="2"/>
        <v>#DIV/0!</v>
      </c>
      <c r="AE30" s="10" t="e">
        <f t="shared" si="2"/>
        <v>#DIV/0!</v>
      </c>
      <c r="AF30" s="10" t="e">
        <f t="shared" si="2"/>
        <v>#DIV/0!</v>
      </c>
      <c r="AG30" s="24" t="e">
        <f>AVERAGE(AG6:AG13)</f>
        <v>#DIV/0!</v>
      </c>
      <c r="AH30" s="24" t="e">
        <f>AVERAGE(AH6:AH13)</f>
        <v>#DIV/0!</v>
      </c>
      <c r="AI30" s="24" t="e">
        <f>AVERAGE(AI6:AI13)</f>
        <v>#DIV/0!</v>
      </c>
      <c r="AJ30" s="24" t="e">
        <f>AVERAGE(AJ6:AJ13)</f>
        <v>#DIV/0!</v>
      </c>
      <c r="AM30" s="77" t="s">
        <v>21</v>
      </c>
      <c r="AN30" s="10" t="e">
        <f t="shared" ref="AN30:AS30" si="3">AVERAGE(AN6:AN29)</f>
        <v>#DIV/0!</v>
      </c>
      <c r="AO30" s="10" t="e">
        <f t="shared" si="3"/>
        <v>#DIV/0!</v>
      </c>
      <c r="AP30" s="10" t="e">
        <f t="shared" si="3"/>
        <v>#DIV/0!</v>
      </c>
      <c r="AQ30" s="10" t="e">
        <f t="shared" si="3"/>
        <v>#DIV/0!</v>
      </c>
      <c r="AR30" s="10" t="e">
        <f t="shared" si="3"/>
        <v>#DIV/0!</v>
      </c>
      <c r="AS30" s="10" t="e">
        <f t="shared" si="3"/>
        <v>#DIV/0!</v>
      </c>
      <c r="BA30" s="77" t="s">
        <v>21</v>
      </c>
      <c r="BB30" s="10" t="e">
        <f t="shared" ref="BB30:BG30" si="4">AVERAGE(BB6:BB29)</f>
        <v>#DIV/0!</v>
      </c>
      <c r="BC30" s="10" t="e">
        <f t="shared" si="4"/>
        <v>#DIV/0!</v>
      </c>
      <c r="BD30" s="10" t="e">
        <f t="shared" si="4"/>
        <v>#DIV/0!</v>
      </c>
      <c r="BE30" s="10" t="e">
        <f t="shared" si="4"/>
        <v>#DIV/0!</v>
      </c>
      <c r="BF30" s="10" t="e">
        <f t="shared" si="4"/>
        <v>#DIV/0!</v>
      </c>
      <c r="BG30" s="10" t="e">
        <f t="shared" si="4"/>
        <v>#DIV/0!</v>
      </c>
      <c r="BI30" s="77" t="s">
        <v>21</v>
      </c>
      <c r="BJ30" s="10" t="e">
        <f t="shared" ref="BJ30:BO30" si="5">AVERAGE(BJ6:BJ29)</f>
        <v>#DIV/0!</v>
      </c>
      <c r="BK30" s="10" t="e">
        <f t="shared" si="5"/>
        <v>#DIV/0!</v>
      </c>
      <c r="BL30" s="10" t="e">
        <f t="shared" si="5"/>
        <v>#DIV/0!</v>
      </c>
      <c r="BM30" s="10" t="e">
        <f t="shared" si="5"/>
        <v>#DIV/0!</v>
      </c>
      <c r="BN30" s="10" t="e">
        <f t="shared" si="5"/>
        <v>#DIV/0!</v>
      </c>
      <c r="BO30" s="10" t="e">
        <f t="shared" si="5"/>
        <v>#DIV/0!</v>
      </c>
      <c r="BQ30" s="77" t="s">
        <v>21</v>
      </c>
      <c r="BR30" s="10" t="e">
        <f t="shared" ref="BR30:BW30" si="6">AVERAGE(BR6:BR29)</f>
        <v>#DIV/0!</v>
      </c>
      <c r="BS30" s="10" t="e">
        <f t="shared" si="6"/>
        <v>#DIV/0!</v>
      </c>
      <c r="BT30" s="10" t="e">
        <f t="shared" si="6"/>
        <v>#DIV/0!</v>
      </c>
      <c r="BU30" s="10" t="e">
        <f t="shared" si="6"/>
        <v>#DIV/0!</v>
      </c>
      <c r="BV30" s="10" t="e">
        <f t="shared" si="6"/>
        <v>#DIV/0!</v>
      </c>
      <c r="BW30" s="10" t="e">
        <f t="shared" si="6"/>
        <v>#DIV/0!</v>
      </c>
    </row>
    <row r="31" spans="1:75" ht="16" thickBot="1">
      <c r="B31" s="77" t="s">
        <v>30</v>
      </c>
      <c r="C31" s="10">
        <v>0.28876153608366401</v>
      </c>
      <c r="D31" s="10">
        <v>0.91862761654098402</v>
      </c>
      <c r="E31" s="10">
        <v>0.39970209285811398</v>
      </c>
      <c r="F31" s="10">
        <v>0.32289327509087501</v>
      </c>
      <c r="G31" s="10">
        <v>0.34269808835688798</v>
      </c>
      <c r="H31" s="10">
        <v>0.993162437826554</v>
      </c>
      <c r="I31" s="24">
        <v>0.85205477249323702</v>
      </c>
      <c r="J31" s="24">
        <v>0.63692238607259499</v>
      </c>
      <c r="K31" s="24">
        <v>0.50157290310390901</v>
      </c>
      <c r="L31" s="24">
        <v>0.30854508155209698</v>
      </c>
      <c r="N31" s="77" t="s">
        <v>30</v>
      </c>
      <c r="O31" s="10">
        <v>0.20192305527469401</v>
      </c>
      <c r="P31" s="10">
        <v>0.92436384055198095</v>
      </c>
      <c r="Q31" s="10">
        <v>0.329153140434921</v>
      </c>
      <c r="R31" s="10">
        <v>0.232406083553343</v>
      </c>
      <c r="S31" s="10">
        <v>0.60926843657960805</v>
      </c>
      <c r="T31" s="10">
        <v>0.82563898936844404</v>
      </c>
      <c r="U31" s="24">
        <v>0.80367041566225905</v>
      </c>
      <c r="V31" s="24">
        <v>0.67239348862637405</v>
      </c>
      <c r="W31" s="24">
        <v>0.73260651770403395</v>
      </c>
      <c r="X31" s="24">
        <v>0.37117267026129003</v>
      </c>
      <c r="Z31" s="77" t="s">
        <v>30</v>
      </c>
      <c r="AA31" s="10">
        <v>0.31669109662203598</v>
      </c>
      <c r="AB31" s="10">
        <v>0.84736091630117805</v>
      </c>
      <c r="AC31" s="10">
        <v>1.65536645134669E-2</v>
      </c>
      <c r="AD31" s="10">
        <v>2.72127783912854E-2</v>
      </c>
      <c r="AE31" s="10">
        <v>9.7867294380865402E-3</v>
      </c>
      <c r="AF31" s="10">
        <v>2.92155926571224E-2</v>
      </c>
      <c r="AG31" s="24">
        <v>4.9572362811827399E-2</v>
      </c>
      <c r="AH31" s="24">
        <v>6.8663957282266402E-2</v>
      </c>
      <c r="AI31" s="24">
        <v>8.5983754322179601E-4</v>
      </c>
      <c r="AJ31" s="24">
        <v>1.0188799635975E-2</v>
      </c>
      <c r="AM31" s="77" t="s">
        <v>30</v>
      </c>
      <c r="AN31" s="10">
        <v>0.26537477896157102</v>
      </c>
      <c r="AO31" s="10">
        <v>0.83387505896902003</v>
      </c>
      <c r="AP31" s="10">
        <v>1.71489466219658E-2</v>
      </c>
      <c r="AQ31" s="10">
        <v>2.45581804468968E-2</v>
      </c>
      <c r="AR31" s="10">
        <v>1.57378345762085E-2</v>
      </c>
      <c r="AS31" s="10">
        <v>2.9570337529755401E-2</v>
      </c>
      <c r="AT31" s="3">
        <v>4.91919430897493E-2</v>
      </c>
      <c r="AU31" s="3">
        <v>6.1718303176231802E-2</v>
      </c>
      <c r="AV31" s="3">
        <v>1.62520209457511E-3</v>
      </c>
      <c r="AW31" s="3">
        <v>1.13530267341851E-2</v>
      </c>
      <c r="BA31" s="77" t="s">
        <v>30</v>
      </c>
      <c r="BB31" s="10"/>
      <c r="BC31" s="10"/>
      <c r="BD31" s="10"/>
      <c r="BE31" s="10"/>
      <c r="BF31" s="10"/>
      <c r="BG31" s="10"/>
      <c r="BI31" s="77" t="s">
        <v>30</v>
      </c>
      <c r="BJ31" s="10">
        <v>0.23842547449057899</v>
      </c>
      <c r="BK31" s="10">
        <v>0.70883093714178302</v>
      </c>
      <c r="BL31" s="10">
        <v>3.9659740064222401E-3</v>
      </c>
      <c r="BM31" s="10">
        <v>3.3271452821731697E-2</v>
      </c>
      <c r="BN31" s="10">
        <v>6.4479309000222999E-3</v>
      </c>
      <c r="BO31" s="10">
        <v>3.9639851318134002E-2</v>
      </c>
      <c r="BQ31" s="77" t="s">
        <v>30</v>
      </c>
      <c r="BR31" s="10"/>
      <c r="BS31" s="10"/>
      <c r="BT31" s="14"/>
      <c r="BU31" s="10"/>
      <c r="BV31" s="14"/>
      <c r="BW31" s="14"/>
    </row>
    <row r="32" spans="1:75" ht="16" thickBot="1">
      <c r="B32" s="78"/>
      <c r="C32" s="4"/>
      <c r="D32" s="4"/>
      <c r="E32" s="4"/>
      <c r="F32" s="4"/>
      <c r="G32" s="4"/>
      <c r="H32" s="4"/>
      <c r="I32" s="23"/>
      <c r="J32" s="23"/>
      <c r="K32" s="23"/>
      <c r="L32" s="23"/>
      <c r="N32" s="78"/>
      <c r="O32" s="4"/>
      <c r="P32" s="4"/>
      <c r="Q32" s="4"/>
      <c r="R32" s="4"/>
      <c r="S32" s="4"/>
      <c r="T32" s="4"/>
      <c r="U32" s="23"/>
      <c r="V32" s="23"/>
      <c r="W32" s="23"/>
      <c r="X32" s="23"/>
      <c r="Z32" s="78"/>
      <c r="AA32" s="4"/>
      <c r="AB32" s="4"/>
      <c r="AC32" s="4"/>
      <c r="AD32" s="4"/>
      <c r="AE32" s="4"/>
      <c r="AF32" s="4"/>
      <c r="AG32" s="23"/>
      <c r="AH32" s="23"/>
      <c r="AI32" s="23"/>
      <c r="AJ32" s="23"/>
      <c r="AM32" s="78"/>
      <c r="AN32" s="4"/>
      <c r="AO32" s="4"/>
      <c r="AP32" s="4"/>
      <c r="AQ32" s="4"/>
      <c r="AR32" s="4"/>
      <c r="AS32" s="4"/>
      <c r="BA32" s="77" t="s">
        <v>104</v>
      </c>
      <c r="BB32" s="10"/>
      <c r="BC32" s="10"/>
      <c r="BD32" s="10"/>
      <c r="BE32" s="10"/>
      <c r="BF32" s="10"/>
      <c r="BG32" s="10"/>
      <c r="BI32" s="77" t="s">
        <v>104</v>
      </c>
      <c r="BJ32" s="10">
        <v>0.15230081431137499</v>
      </c>
      <c r="BK32" s="10">
        <v>0.53732838656304405</v>
      </c>
      <c r="BL32" s="10">
        <v>1.48288288455765E-2</v>
      </c>
      <c r="BM32" s="10">
        <v>1.04173960458142E-2</v>
      </c>
      <c r="BN32" s="10">
        <v>1.5571746719459101E-2</v>
      </c>
      <c r="BO32" s="10">
        <v>3.0010359994752E-2</v>
      </c>
      <c r="BQ32" s="77" t="s">
        <v>104</v>
      </c>
      <c r="BR32" s="10"/>
      <c r="BS32" s="10"/>
      <c r="BT32" s="10"/>
      <c r="BU32" s="10"/>
      <c r="BV32" s="10"/>
      <c r="BW32" s="10"/>
    </row>
    <row r="33" spans="1:75" ht="16" thickBot="1">
      <c r="B33" s="78"/>
      <c r="C33" s="4"/>
      <c r="D33" s="4"/>
      <c r="E33" s="4"/>
      <c r="F33" s="4"/>
      <c r="G33" s="4"/>
      <c r="H33" s="4"/>
      <c r="I33" s="23"/>
      <c r="J33" s="23"/>
      <c r="K33" s="23"/>
      <c r="L33" s="23"/>
      <c r="N33" s="78"/>
      <c r="O33" s="4"/>
      <c r="P33" s="4"/>
      <c r="Q33" s="4"/>
      <c r="R33" s="4"/>
      <c r="S33" s="4"/>
      <c r="T33" s="4"/>
      <c r="U33" s="23"/>
      <c r="V33" s="23"/>
      <c r="W33" s="23"/>
      <c r="X33" s="23"/>
      <c r="Z33" s="78"/>
      <c r="AA33" s="4"/>
      <c r="AB33" s="4"/>
      <c r="AC33" s="4"/>
      <c r="AD33" s="4"/>
      <c r="AE33" s="4"/>
      <c r="AF33" s="4"/>
      <c r="AG33" s="23"/>
      <c r="AH33" s="23"/>
      <c r="AI33" s="23"/>
      <c r="AJ33" s="23"/>
      <c r="AM33" s="78"/>
      <c r="AN33" s="4"/>
      <c r="AO33" s="4"/>
      <c r="AP33" s="4"/>
      <c r="AQ33" s="4"/>
      <c r="AR33" s="4"/>
      <c r="AS33" s="4"/>
      <c r="BA33" s="59" t="s">
        <v>107</v>
      </c>
      <c r="BB33" s="12"/>
      <c r="BC33" s="12"/>
      <c r="BD33" s="12"/>
      <c r="BE33" s="12"/>
      <c r="BF33" s="12"/>
      <c r="BG33" s="12"/>
      <c r="BI33" s="77" t="s">
        <v>107</v>
      </c>
      <c r="BJ33" s="10">
        <v>0.481684863643908</v>
      </c>
      <c r="BK33" s="10">
        <v>0.74511280807018698</v>
      </c>
      <c r="BL33" s="10">
        <v>7.1183910035835699E-2</v>
      </c>
      <c r="BM33" s="10">
        <v>0.32715244257297699</v>
      </c>
      <c r="BN33" s="10">
        <v>0.117681135149277</v>
      </c>
      <c r="BO33" s="10">
        <v>0.309587284686689</v>
      </c>
      <c r="BQ33" s="59" t="s">
        <v>107</v>
      </c>
      <c r="BR33" s="12"/>
      <c r="BS33" s="12"/>
      <c r="BT33" s="12"/>
      <c r="BU33" s="12"/>
      <c r="BV33" s="12"/>
      <c r="BW33" s="12"/>
    </row>
    <row r="34" spans="1:75" ht="16" thickBot="1">
      <c r="BA34" s="77" t="s">
        <v>105</v>
      </c>
      <c r="BB34" s="10"/>
      <c r="BC34" s="10"/>
      <c r="BD34" s="10"/>
      <c r="BE34" s="10"/>
      <c r="BF34" s="10"/>
      <c r="BG34" s="10"/>
      <c r="BI34" s="77" t="s">
        <v>105</v>
      </c>
      <c r="BJ34" s="10">
        <v>0.42639652225397601</v>
      </c>
      <c r="BK34" s="10">
        <v>0.90295746027771695</v>
      </c>
      <c r="BL34" s="10">
        <v>4.1486682419803501E-3</v>
      </c>
      <c r="BM34" s="10">
        <v>0.34927601539722303</v>
      </c>
      <c r="BN34" s="10">
        <v>1.57130674444774E-2</v>
      </c>
      <c r="BO34" s="10">
        <v>0.104092605745828</v>
      </c>
      <c r="BQ34" s="77" t="s">
        <v>105</v>
      </c>
      <c r="BR34" s="10"/>
      <c r="BS34" s="10"/>
      <c r="BT34" s="10"/>
      <c r="BU34" s="10"/>
      <c r="BV34" s="10"/>
      <c r="BW34" s="10"/>
    </row>
    <row r="35" spans="1:75" ht="16" thickBot="1">
      <c r="BA35" s="59" t="s">
        <v>108</v>
      </c>
      <c r="BB35" s="12"/>
      <c r="BC35" s="12"/>
      <c r="BD35" s="12"/>
      <c r="BE35" s="12"/>
      <c r="BF35" s="12"/>
      <c r="BG35" s="12"/>
      <c r="BI35" s="77" t="s">
        <v>108</v>
      </c>
      <c r="BJ35" s="10">
        <v>0.211815796417547</v>
      </c>
      <c r="BK35" s="10">
        <v>0.26524313933570398</v>
      </c>
      <c r="BL35" s="10">
        <v>0.143744095162601</v>
      </c>
      <c r="BM35" s="10">
        <v>1.62344387192386E-2</v>
      </c>
      <c r="BN35" s="10">
        <v>0.113531852676304</v>
      </c>
      <c r="BO35" s="10">
        <v>0.12738781894340101</v>
      </c>
      <c r="BQ35" s="59" t="s">
        <v>108</v>
      </c>
      <c r="BR35" s="12"/>
      <c r="BS35" s="12"/>
      <c r="BT35" s="12"/>
      <c r="BU35" s="12"/>
      <c r="BV35" s="12"/>
      <c r="BW35" s="12"/>
    </row>
    <row r="38" spans="1:75">
      <c r="C38" s="3" t="s">
        <v>39</v>
      </c>
      <c r="O38" s="3" t="s">
        <v>39</v>
      </c>
      <c r="AA38" s="3" t="s">
        <v>39</v>
      </c>
      <c r="AN38" s="3" t="s">
        <v>39</v>
      </c>
      <c r="BB38" s="3" t="s">
        <v>208</v>
      </c>
      <c r="BJ38" s="3" t="s">
        <v>67</v>
      </c>
      <c r="BR38" s="3" t="s">
        <v>208</v>
      </c>
    </row>
    <row r="39" spans="1:75">
      <c r="C39" s="5" t="s">
        <v>8</v>
      </c>
      <c r="D39" s="5" t="s">
        <v>9</v>
      </c>
      <c r="E39" s="5" t="s">
        <v>0</v>
      </c>
      <c r="F39" s="5" t="s">
        <v>1</v>
      </c>
      <c r="G39" s="5" t="s">
        <v>2</v>
      </c>
      <c r="H39" s="5" t="s">
        <v>16</v>
      </c>
      <c r="I39" s="22" t="s">
        <v>3</v>
      </c>
      <c r="J39" s="22" t="s">
        <v>4</v>
      </c>
      <c r="K39" s="22" t="s">
        <v>5</v>
      </c>
      <c r="L39" s="22" t="s">
        <v>6</v>
      </c>
      <c r="O39" s="5" t="s">
        <v>8</v>
      </c>
      <c r="P39" s="5" t="s">
        <v>9</v>
      </c>
      <c r="Q39" s="5" t="s">
        <v>0</v>
      </c>
      <c r="R39" s="5" t="s">
        <v>1</v>
      </c>
      <c r="S39" s="5" t="s">
        <v>2</v>
      </c>
      <c r="T39" s="5" t="s">
        <v>16</v>
      </c>
      <c r="U39" s="22" t="s">
        <v>3</v>
      </c>
      <c r="V39" s="22" t="s">
        <v>4</v>
      </c>
      <c r="W39" s="22" t="s">
        <v>5</v>
      </c>
      <c r="X39" s="22" t="s">
        <v>6</v>
      </c>
      <c r="AA39" s="5" t="s">
        <v>8</v>
      </c>
      <c r="AB39" s="5" t="s">
        <v>9</v>
      </c>
      <c r="AC39" s="5" t="s">
        <v>0</v>
      </c>
      <c r="AD39" s="5" t="s">
        <v>1</v>
      </c>
      <c r="AE39" s="5" t="s">
        <v>2</v>
      </c>
      <c r="AF39" s="5" t="s">
        <v>16</v>
      </c>
      <c r="AG39" s="22" t="s">
        <v>3</v>
      </c>
      <c r="AH39" s="22" t="s">
        <v>4</v>
      </c>
      <c r="AI39" s="22" t="s">
        <v>5</v>
      </c>
      <c r="AJ39" s="22" t="s">
        <v>6</v>
      </c>
      <c r="AN39" s="5" t="s">
        <v>8</v>
      </c>
      <c r="AO39" s="5" t="s">
        <v>9</v>
      </c>
      <c r="AP39" s="5" t="s">
        <v>0</v>
      </c>
      <c r="AQ39" s="5" t="s">
        <v>1</v>
      </c>
      <c r="AR39" s="5" t="s">
        <v>2</v>
      </c>
      <c r="AS39" s="5" t="s">
        <v>16</v>
      </c>
      <c r="BB39" s="5" t="s">
        <v>182</v>
      </c>
      <c r="BC39" s="5" t="s">
        <v>183</v>
      </c>
      <c r="BD39" s="5" t="s">
        <v>114</v>
      </c>
      <c r="BE39" s="5" t="s">
        <v>115</v>
      </c>
      <c r="BF39" s="5" t="s">
        <v>116</v>
      </c>
      <c r="BG39" s="5" t="s">
        <v>117</v>
      </c>
      <c r="BJ39" s="5" t="s">
        <v>8</v>
      </c>
      <c r="BK39" s="5" t="s">
        <v>9</v>
      </c>
      <c r="BL39" s="5" t="s">
        <v>0</v>
      </c>
      <c r="BM39" s="5" t="s">
        <v>1</v>
      </c>
      <c r="BN39" s="5" t="s">
        <v>2</v>
      </c>
      <c r="BO39" s="5" t="s">
        <v>16</v>
      </c>
      <c r="BR39" s="5" t="s">
        <v>182</v>
      </c>
      <c r="BS39" s="5" t="s">
        <v>183</v>
      </c>
      <c r="BT39" s="5" t="s">
        <v>114</v>
      </c>
      <c r="BU39" s="5" t="s">
        <v>115</v>
      </c>
      <c r="BV39" s="5" t="s">
        <v>116</v>
      </c>
      <c r="BW39" s="5" t="s">
        <v>117</v>
      </c>
    </row>
    <row r="40" spans="1:75">
      <c r="A40" s="5"/>
      <c r="C40" s="4"/>
      <c r="D40" s="4"/>
      <c r="E40" s="4"/>
      <c r="F40" s="4"/>
      <c r="G40" s="4"/>
      <c r="H40" s="4"/>
      <c r="I40" s="23"/>
      <c r="J40" s="23"/>
      <c r="K40" s="23"/>
      <c r="L40" s="23"/>
      <c r="O40" s="4"/>
      <c r="P40" s="4"/>
      <c r="Q40" s="4"/>
      <c r="R40" s="4"/>
      <c r="S40" s="4"/>
      <c r="T40" s="4"/>
      <c r="U40" s="23"/>
      <c r="V40" s="23"/>
      <c r="W40" s="23"/>
      <c r="X40" s="23"/>
      <c r="AA40" s="4"/>
      <c r="AB40" s="4"/>
      <c r="AC40" s="4"/>
      <c r="AD40" s="4"/>
      <c r="AE40" s="4"/>
      <c r="AF40" s="4"/>
      <c r="AG40" s="23"/>
      <c r="AH40" s="23"/>
      <c r="AI40" s="23"/>
      <c r="AJ40" s="23"/>
      <c r="AN40" s="4"/>
      <c r="AO40" s="4"/>
      <c r="AP40" s="4"/>
      <c r="AQ40" s="4"/>
      <c r="AR40" s="4"/>
      <c r="AS40" s="4"/>
      <c r="BB40" s="4"/>
      <c r="BC40" s="4"/>
      <c r="BD40" s="4"/>
      <c r="BE40" s="4"/>
      <c r="BF40" s="4"/>
      <c r="BG40" s="4"/>
      <c r="BJ40" s="4"/>
      <c r="BK40" s="4"/>
      <c r="BL40" s="4"/>
      <c r="BM40" s="4"/>
      <c r="BN40" s="4"/>
      <c r="BO40" s="4"/>
      <c r="BR40" s="4"/>
      <c r="BS40" s="4"/>
      <c r="BT40" s="4"/>
      <c r="BU40" s="4"/>
      <c r="BV40" s="4"/>
      <c r="BW40" s="4"/>
    </row>
    <row r="41" spans="1:75">
      <c r="A41" s="5"/>
      <c r="C41" s="4"/>
      <c r="D41" s="4"/>
      <c r="E41" s="4"/>
      <c r="F41" s="4"/>
      <c r="G41" s="4"/>
      <c r="H41" s="4"/>
      <c r="I41" s="23"/>
      <c r="J41" s="23"/>
      <c r="K41" s="23"/>
      <c r="L41" s="23"/>
      <c r="O41" s="4"/>
      <c r="P41" s="4"/>
      <c r="Q41" s="4"/>
      <c r="R41" s="4"/>
      <c r="S41" s="4"/>
      <c r="T41" s="4"/>
      <c r="U41" s="23"/>
      <c r="V41" s="23"/>
      <c r="W41" s="23"/>
      <c r="X41" s="23"/>
      <c r="AA41" s="4"/>
      <c r="AB41" s="4"/>
      <c r="AC41" s="4"/>
      <c r="AD41" s="4"/>
      <c r="AE41" s="4"/>
      <c r="AF41" s="4"/>
      <c r="AG41" s="23"/>
      <c r="AH41" s="23"/>
      <c r="AI41" s="23"/>
      <c r="AJ41" s="23"/>
      <c r="AN41" s="4"/>
      <c r="AO41" s="4"/>
      <c r="AP41" s="4"/>
      <c r="AQ41" s="4"/>
      <c r="AR41" s="4"/>
      <c r="AS41" s="4"/>
      <c r="BB41" s="4"/>
      <c r="BC41" s="4"/>
      <c r="BD41" s="4"/>
      <c r="BE41" s="4"/>
      <c r="BF41" s="4"/>
      <c r="BG41" s="4"/>
      <c r="BJ41" s="4"/>
      <c r="BK41" s="4"/>
      <c r="BL41" s="4"/>
      <c r="BM41" s="4"/>
      <c r="BN41" s="4"/>
      <c r="BO41" s="4"/>
      <c r="BR41" s="4"/>
      <c r="BS41" s="4"/>
      <c r="BT41" s="4"/>
      <c r="BU41" s="4"/>
      <c r="BV41" s="4"/>
      <c r="BW41" s="4"/>
    </row>
    <row r="42" spans="1:75">
      <c r="A42" s="5"/>
      <c r="C42" s="4"/>
      <c r="D42" s="4"/>
      <c r="E42" s="4"/>
      <c r="F42" s="4"/>
      <c r="G42" s="4"/>
      <c r="H42" s="4"/>
      <c r="I42" s="23"/>
      <c r="J42" s="23"/>
      <c r="K42" s="23"/>
      <c r="L42" s="23"/>
      <c r="O42" s="4"/>
      <c r="P42" s="4"/>
      <c r="Q42" s="4"/>
      <c r="R42" s="4"/>
      <c r="S42" s="4"/>
      <c r="T42" s="4"/>
      <c r="U42" s="23"/>
      <c r="V42" s="23"/>
      <c r="W42" s="23"/>
      <c r="X42" s="23"/>
      <c r="AA42" s="4"/>
      <c r="AB42" s="4"/>
      <c r="AC42" s="4"/>
      <c r="AD42" s="4"/>
      <c r="AE42" s="4"/>
      <c r="AF42" s="4"/>
      <c r="AG42" s="23"/>
      <c r="AH42" s="23"/>
      <c r="AI42" s="23"/>
      <c r="AJ42" s="23"/>
      <c r="AN42" s="4"/>
      <c r="AO42" s="4"/>
      <c r="AP42" s="4"/>
      <c r="AQ42" s="4"/>
      <c r="AR42" s="4"/>
      <c r="AS42" s="4"/>
      <c r="BB42" s="4"/>
      <c r="BC42" s="4"/>
      <c r="BD42" s="4"/>
      <c r="BE42" s="4"/>
      <c r="BF42" s="4"/>
      <c r="BG42" s="4"/>
      <c r="BJ42" s="4"/>
      <c r="BK42" s="4"/>
      <c r="BL42" s="4"/>
      <c r="BM42" s="4"/>
      <c r="BN42" s="4"/>
      <c r="BO42" s="4"/>
      <c r="BR42" s="4"/>
      <c r="BS42" s="4"/>
      <c r="BT42" s="4"/>
      <c r="BU42" s="4"/>
      <c r="BV42" s="4"/>
      <c r="BW42" s="4"/>
    </row>
    <row r="43" spans="1:75">
      <c r="A43" s="5"/>
      <c r="C43" s="4"/>
      <c r="D43" s="4"/>
      <c r="E43" s="4"/>
      <c r="F43" s="4"/>
      <c r="G43" s="4"/>
      <c r="H43" s="4"/>
      <c r="I43" s="23"/>
      <c r="J43" s="23"/>
      <c r="K43" s="23"/>
      <c r="L43" s="23"/>
      <c r="O43" s="4"/>
      <c r="P43" s="4"/>
      <c r="Q43" s="4"/>
      <c r="R43" s="4"/>
      <c r="S43" s="4"/>
      <c r="T43" s="4"/>
      <c r="U43" s="23"/>
      <c r="V43" s="23"/>
      <c r="W43" s="23"/>
      <c r="X43" s="23"/>
      <c r="AA43" s="4"/>
      <c r="AB43" s="4"/>
      <c r="AC43" s="4"/>
      <c r="AD43" s="4"/>
      <c r="AE43" s="4"/>
      <c r="AF43" s="4"/>
      <c r="AG43" s="23"/>
      <c r="AH43" s="23"/>
      <c r="AI43" s="23"/>
      <c r="AJ43" s="23"/>
      <c r="AN43" s="4"/>
      <c r="AO43" s="4"/>
      <c r="AP43" s="4"/>
      <c r="AQ43" s="4"/>
      <c r="AR43" s="4"/>
      <c r="AS43" s="4"/>
      <c r="BB43" s="4"/>
      <c r="BC43" s="4"/>
      <c r="BD43" s="4"/>
      <c r="BE43" s="4"/>
      <c r="BF43" s="4"/>
      <c r="BG43" s="4"/>
      <c r="BJ43" s="4"/>
      <c r="BK43" s="4"/>
      <c r="BL43" s="4"/>
      <c r="BM43" s="4"/>
      <c r="BN43" s="4"/>
      <c r="BO43" s="4"/>
      <c r="BR43" s="4"/>
      <c r="BS43" s="4"/>
      <c r="BT43" s="4"/>
      <c r="BU43" s="4"/>
      <c r="BV43" s="4"/>
      <c r="BW43" s="4"/>
    </row>
    <row r="44" spans="1:75">
      <c r="A44" s="5"/>
      <c r="C44" s="4"/>
      <c r="D44" s="4"/>
      <c r="E44" s="4"/>
      <c r="F44" s="4"/>
      <c r="G44" s="4"/>
      <c r="H44" s="4"/>
      <c r="I44" s="23"/>
      <c r="J44" s="23"/>
      <c r="K44" s="23"/>
      <c r="L44" s="23"/>
      <c r="O44" s="4"/>
      <c r="P44" s="4"/>
      <c r="Q44" s="4"/>
      <c r="R44" s="4"/>
      <c r="S44" s="4"/>
      <c r="T44" s="4"/>
      <c r="U44" s="23"/>
      <c r="V44" s="23"/>
      <c r="W44" s="23"/>
      <c r="X44" s="23"/>
      <c r="AA44" s="4"/>
      <c r="AB44" s="4"/>
      <c r="AC44" s="4"/>
      <c r="AD44" s="4"/>
      <c r="AE44" s="4"/>
      <c r="AF44" s="4"/>
      <c r="AG44" s="23"/>
      <c r="AH44" s="23"/>
      <c r="AI44" s="23"/>
      <c r="AJ44" s="23"/>
      <c r="AN44" s="4"/>
      <c r="AO44" s="4"/>
      <c r="AP44" s="4"/>
      <c r="AQ44" s="4"/>
      <c r="AR44" s="4"/>
      <c r="AS44" s="4"/>
      <c r="BB44" s="4"/>
      <c r="BC44" s="4"/>
      <c r="BD44" s="4"/>
      <c r="BE44" s="4"/>
      <c r="BF44" s="4"/>
      <c r="BG44" s="4"/>
      <c r="BJ44" s="4"/>
      <c r="BK44" s="4"/>
      <c r="BL44" s="4"/>
      <c r="BM44" s="4"/>
      <c r="BN44" s="4"/>
      <c r="BO44" s="4"/>
      <c r="BR44" s="4"/>
      <c r="BS44" s="4"/>
      <c r="BT44" s="4"/>
      <c r="BU44" s="4"/>
      <c r="BV44" s="4"/>
      <c r="BW44" s="4"/>
    </row>
    <row r="45" spans="1:75">
      <c r="A45" s="5"/>
      <c r="C45" s="4"/>
      <c r="D45" s="4"/>
      <c r="E45" s="4"/>
      <c r="F45" s="4"/>
      <c r="G45" s="4"/>
      <c r="H45" s="4"/>
      <c r="I45" s="23"/>
      <c r="J45" s="23"/>
      <c r="K45" s="23"/>
      <c r="L45" s="23"/>
      <c r="O45" s="4"/>
      <c r="P45" s="4"/>
      <c r="Q45" s="4"/>
      <c r="R45" s="4"/>
      <c r="S45" s="4"/>
      <c r="T45" s="4"/>
      <c r="U45" s="23"/>
      <c r="V45" s="23"/>
      <c r="W45" s="23"/>
      <c r="X45" s="23"/>
      <c r="AA45" s="4"/>
      <c r="AB45" s="4"/>
      <c r="AC45" s="4"/>
      <c r="AD45" s="4"/>
      <c r="AE45" s="4"/>
      <c r="AF45" s="4"/>
      <c r="AG45" s="23"/>
      <c r="AH45" s="23"/>
      <c r="AI45" s="23"/>
      <c r="AJ45" s="23"/>
      <c r="AN45" s="4"/>
      <c r="AO45" s="4"/>
      <c r="AP45" s="4"/>
      <c r="AQ45" s="4"/>
      <c r="AR45" s="4"/>
      <c r="AS45" s="4"/>
      <c r="BB45" s="4"/>
      <c r="BC45" s="4"/>
      <c r="BD45" s="4"/>
      <c r="BE45" s="4"/>
      <c r="BF45" s="4"/>
      <c r="BG45" s="4"/>
      <c r="BJ45" s="4"/>
      <c r="BK45" s="4"/>
      <c r="BL45" s="4"/>
      <c r="BM45" s="4"/>
      <c r="BN45" s="4"/>
      <c r="BO45" s="4"/>
      <c r="BR45" s="4"/>
      <c r="BS45" s="4"/>
      <c r="BT45" s="4"/>
      <c r="BU45" s="4"/>
      <c r="BV45" s="4"/>
      <c r="BW45" s="4"/>
    </row>
    <row r="46" spans="1:75">
      <c r="A46" s="5"/>
      <c r="C46" s="4"/>
      <c r="D46" s="4"/>
      <c r="E46" s="4"/>
      <c r="F46" s="4"/>
      <c r="G46" s="4"/>
      <c r="H46" s="4"/>
      <c r="I46" s="23"/>
      <c r="J46" s="23"/>
      <c r="K46" s="23"/>
      <c r="L46" s="23"/>
      <c r="O46" s="4"/>
      <c r="P46" s="4"/>
      <c r="Q46" s="4"/>
      <c r="R46" s="4"/>
      <c r="S46" s="4"/>
      <c r="T46" s="4"/>
      <c r="U46" s="23"/>
      <c r="V46" s="23"/>
      <c r="W46" s="23"/>
      <c r="X46" s="23"/>
      <c r="AA46" s="4"/>
      <c r="AB46" s="4"/>
      <c r="AC46" s="4"/>
      <c r="AD46" s="4"/>
      <c r="AE46" s="4"/>
      <c r="AF46" s="4"/>
      <c r="AG46" s="23"/>
      <c r="AH46" s="23"/>
      <c r="AI46" s="23"/>
      <c r="AJ46" s="23"/>
      <c r="AN46" s="4"/>
      <c r="AO46" s="4"/>
      <c r="AP46" s="4"/>
      <c r="AQ46" s="4"/>
      <c r="AR46" s="4"/>
      <c r="AS46" s="4"/>
      <c r="BB46" s="4"/>
      <c r="BC46" s="4"/>
      <c r="BD46" s="4"/>
      <c r="BE46" s="4"/>
      <c r="BF46" s="4"/>
      <c r="BG46" s="4"/>
      <c r="BJ46" s="4"/>
      <c r="BK46" s="4"/>
      <c r="BL46" s="4"/>
      <c r="BM46" s="4"/>
      <c r="BN46" s="4"/>
      <c r="BO46" s="4"/>
      <c r="BR46" s="4"/>
      <c r="BS46" s="4"/>
      <c r="BT46" s="4"/>
      <c r="BU46" s="4"/>
      <c r="BV46" s="4"/>
      <c r="BW46" s="4"/>
    </row>
    <row r="47" spans="1:75">
      <c r="A47" s="5"/>
      <c r="C47" s="4"/>
      <c r="D47" s="4"/>
      <c r="E47" s="4"/>
      <c r="F47" s="4"/>
      <c r="G47" s="4"/>
      <c r="H47" s="4"/>
      <c r="I47" s="23"/>
      <c r="J47" s="23"/>
      <c r="K47" s="23"/>
      <c r="L47" s="23"/>
      <c r="O47" s="4"/>
      <c r="P47" s="4"/>
      <c r="Q47" s="4"/>
      <c r="R47" s="4"/>
      <c r="S47" s="4"/>
      <c r="T47" s="4"/>
      <c r="U47" s="23"/>
      <c r="V47" s="23"/>
      <c r="W47" s="23"/>
      <c r="X47" s="23"/>
      <c r="AA47" s="4"/>
      <c r="AB47" s="4"/>
      <c r="AC47" s="4"/>
      <c r="AD47" s="4"/>
      <c r="AE47" s="4"/>
      <c r="AF47" s="4"/>
      <c r="AG47" s="23"/>
      <c r="AH47" s="23"/>
      <c r="AI47" s="23"/>
      <c r="AJ47" s="23"/>
      <c r="AN47" s="4"/>
      <c r="AO47" s="4"/>
      <c r="AP47" s="4"/>
      <c r="AQ47" s="4"/>
      <c r="AR47" s="4"/>
      <c r="AS47" s="4"/>
      <c r="BB47" s="4"/>
      <c r="BC47" s="4"/>
      <c r="BD47" s="4"/>
      <c r="BE47" s="4"/>
      <c r="BF47" s="4"/>
      <c r="BG47" s="4"/>
      <c r="BJ47" s="4"/>
      <c r="BK47" s="4"/>
      <c r="BL47" s="4"/>
      <c r="BM47" s="4"/>
      <c r="BN47" s="4"/>
      <c r="BO47" s="4"/>
      <c r="BR47" s="4"/>
      <c r="BS47" s="4"/>
      <c r="BT47" s="4"/>
      <c r="BU47" s="4"/>
      <c r="BV47" s="4"/>
      <c r="BW47" s="4"/>
    </row>
    <row r="48" spans="1:75">
      <c r="A48" s="76"/>
      <c r="D48" s="4"/>
      <c r="E48" s="4"/>
      <c r="F48" s="4"/>
      <c r="G48" s="4"/>
      <c r="H48" s="4"/>
      <c r="I48" s="23"/>
      <c r="J48" s="23"/>
      <c r="K48" s="23"/>
      <c r="M48" s="4"/>
      <c r="N48" s="4"/>
      <c r="O48" s="4"/>
      <c r="P48" s="4"/>
      <c r="Q48" s="4"/>
      <c r="R48" s="4"/>
      <c r="S48" s="4"/>
      <c r="T48" s="4"/>
      <c r="U48" s="23"/>
      <c r="V48" s="23"/>
      <c r="BA48" s="4"/>
      <c r="BB48" s="4"/>
      <c r="BC48" s="4"/>
      <c r="BD48" s="4"/>
      <c r="BE48" s="4"/>
      <c r="BF48" s="4"/>
      <c r="BG48" s="4"/>
      <c r="BJ48" s="4"/>
      <c r="BK48" s="4"/>
      <c r="BL48" s="4"/>
      <c r="BM48" s="4"/>
      <c r="BN48" s="4"/>
      <c r="BO48" s="4"/>
      <c r="BR48" s="4"/>
      <c r="BS48" s="4"/>
      <c r="BT48" s="4"/>
      <c r="BU48" s="4"/>
      <c r="BV48" s="4"/>
      <c r="BW48" s="4"/>
    </row>
    <row r="49" spans="1:75">
      <c r="A49" s="5"/>
      <c r="D49" s="4"/>
      <c r="E49" s="4"/>
      <c r="F49" s="4"/>
      <c r="G49" s="4"/>
      <c r="H49" s="4"/>
      <c r="I49" s="23"/>
      <c r="J49" s="23"/>
      <c r="K49" s="23"/>
      <c r="M49" s="4"/>
      <c r="N49" s="4"/>
      <c r="O49" s="4"/>
      <c r="P49" s="4"/>
      <c r="Q49" s="4"/>
      <c r="R49" s="4"/>
      <c r="S49" s="4"/>
      <c r="T49" s="4"/>
      <c r="U49" s="23"/>
      <c r="V49" s="23"/>
      <c r="BA49" s="4"/>
      <c r="BB49" s="4"/>
      <c r="BC49" s="4"/>
      <c r="BD49" s="4"/>
      <c r="BE49" s="4"/>
      <c r="BF49" s="4"/>
      <c r="BG49" s="4"/>
      <c r="BJ49" s="4"/>
      <c r="BK49" s="4"/>
      <c r="BL49" s="4"/>
      <c r="BM49" s="4"/>
      <c r="BN49" s="4"/>
      <c r="BO49" s="4"/>
      <c r="BR49" s="4"/>
      <c r="BS49" s="4"/>
      <c r="BT49" s="4"/>
      <c r="BU49" s="4"/>
      <c r="BV49" s="4"/>
      <c r="BW49" s="4"/>
    </row>
    <row r="50" spans="1:75">
      <c r="A50" s="76"/>
      <c r="D50" s="4"/>
      <c r="E50" s="4"/>
      <c r="F50" s="4"/>
      <c r="G50" s="4"/>
      <c r="H50" s="4"/>
      <c r="I50" s="23"/>
      <c r="J50" s="23"/>
      <c r="K50" s="23"/>
      <c r="M50" s="4"/>
      <c r="N50" s="4"/>
      <c r="O50" s="4"/>
      <c r="P50" s="4"/>
      <c r="Q50" s="4"/>
      <c r="R50" s="4"/>
      <c r="S50" s="4"/>
      <c r="T50" s="4"/>
      <c r="U50" s="23"/>
      <c r="V50" s="23"/>
      <c r="BA50" s="4"/>
      <c r="BB50" s="4"/>
      <c r="BC50" s="4"/>
      <c r="BD50" s="4"/>
      <c r="BE50" s="4"/>
      <c r="BF50" s="4"/>
      <c r="BG50" s="4"/>
      <c r="BJ50" s="4"/>
      <c r="BK50" s="4"/>
      <c r="BL50" s="4"/>
      <c r="BM50" s="4"/>
      <c r="BN50" s="4"/>
      <c r="BO50" s="4"/>
      <c r="BR50" s="4"/>
      <c r="BS50" s="4"/>
      <c r="BT50" s="4"/>
      <c r="BU50" s="4"/>
      <c r="BV50" s="4"/>
      <c r="BW50" s="4"/>
    </row>
    <row r="51" spans="1:75">
      <c r="A51" s="5"/>
      <c r="D51" s="4"/>
      <c r="E51" s="4"/>
      <c r="F51" s="4"/>
      <c r="G51" s="4"/>
      <c r="H51" s="4"/>
      <c r="I51" s="23"/>
      <c r="J51" s="23"/>
      <c r="K51" s="23"/>
      <c r="M51" s="4"/>
      <c r="N51" s="4"/>
      <c r="O51" s="4"/>
      <c r="P51" s="4"/>
      <c r="Q51" s="4"/>
      <c r="R51" s="4"/>
      <c r="S51" s="4"/>
      <c r="T51" s="4"/>
      <c r="U51" s="23"/>
      <c r="V51" s="23"/>
      <c r="BA51" s="4"/>
      <c r="BB51" s="4"/>
      <c r="BC51" s="4"/>
      <c r="BD51" s="4"/>
      <c r="BE51" s="4"/>
      <c r="BF51" s="4"/>
      <c r="BG51" s="4"/>
      <c r="BJ51" s="4"/>
      <c r="BK51" s="4"/>
      <c r="BL51" s="4"/>
      <c r="BM51" s="4"/>
      <c r="BN51" s="4"/>
      <c r="BO51" s="4"/>
      <c r="BR51" s="4"/>
      <c r="BS51" s="4"/>
      <c r="BT51" s="4"/>
      <c r="BU51" s="4"/>
      <c r="BV51" s="4"/>
      <c r="BW51" s="4"/>
    </row>
    <row r="52" spans="1:75">
      <c r="A52" s="5"/>
      <c r="D52" s="4"/>
      <c r="E52" s="4"/>
      <c r="F52" s="4"/>
      <c r="G52" s="4"/>
      <c r="H52" s="4"/>
      <c r="I52" s="23"/>
      <c r="J52" s="23"/>
      <c r="K52" s="23"/>
      <c r="M52" s="4"/>
      <c r="N52" s="4"/>
      <c r="O52" s="4"/>
      <c r="P52" s="4"/>
      <c r="Q52" s="4"/>
      <c r="R52" s="4"/>
      <c r="S52" s="4"/>
      <c r="T52" s="4"/>
      <c r="U52" s="23"/>
      <c r="V52" s="23"/>
      <c r="AJ52" s="28"/>
      <c r="AS52" s="32"/>
      <c r="BA52" s="4"/>
      <c r="BB52" s="4"/>
      <c r="BC52" s="4"/>
      <c r="BD52" s="4"/>
      <c r="BE52" s="4"/>
      <c r="BF52" s="4"/>
      <c r="BG52" s="4"/>
      <c r="BJ52" s="4"/>
      <c r="BK52" s="4"/>
      <c r="BL52" s="4"/>
      <c r="BM52" s="4"/>
      <c r="BN52" s="4"/>
      <c r="BO52" s="4"/>
      <c r="BR52" s="4"/>
      <c r="BS52" s="4"/>
      <c r="BT52" s="4"/>
      <c r="BU52" s="4"/>
      <c r="BV52" s="4"/>
      <c r="BW52" s="4"/>
    </row>
    <row r="53" spans="1:75">
      <c r="A53" s="76"/>
      <c r="D53" s="4"/>
      <c r="E53" s="4"/>
      <c r="F53" s="4"/>
      <c r="G53" s="4"/>
      <c r="H53" s="4"/>
      <c r="I53" s="23"/>
      <c r="J53" s="23"/>
      <c r="K53" s="23"/>
      <c r="M53" s="4"/>
      <c r="N53" s="4"/>
      <c r="O53" s="4"/>
      <c r="P53" s="4"/>
      <c r="Q53" s="4"/>
      <c r="R53" s="4"/>
      <c r="S53" s="4"/>
      <c r="T53" s="4"/>
      <c r="U53" s="23"/>
      <c r="V53" s="23"/>
      <c r="BA53" s="4"/>
      <c r="BB53" s="4"/>
      <c r="BC53" s="4"/>
      <c r="BD53" s="4"/>
      <c r="BE53" s="4"/>
      <c r="BF53" s="4"/>
      <c r="BG53" s="4"/>
      <c r="BJ53" s="4"/>
      <c r="BK53" s="4"/>
      <c r="BL53" s="4"/>
      <c r="BM53" s="4"/>
      <c r="BN53" s="4"/>
      <c r="BO53" s="4"/>
      <c r="BR53" s="4"/>
      <c r="BS53" s="4"/>
      <c r="BT53" s="4"/>
      <c r="BU53" s="4"/>
      <c r="BV53" s="4"/>
      <c r="BW53" s="4"/>
    </row>
    <row r="54" spans="1:75">
      <c r="A54" s="5"/>
      <c r="D54" s="4"/>
      <c r="E54" s="4"/>
      <c r="F54" s="4"/>
      <c r="G54" s="4"/>
      <c r="H54" s="4"/>
      <c r="I54" s="23"/>
      <c r="J54" s="23"/>
      <c r="K54" s="23"/>
      <c r="M54" s="4"/>
      <c r="N54" s="4"/>
      <c r="O54" s="4"/>
      <c r="P54" s="4"/>
      <c r="Q54" s="4"/>
      <c r="R54" s="4"/>
      <c r="S54" s="4"/>
      <c r="T54" s="4"/>
      <c r="U54" s="23"/>
      <c r="V54" s="23"/>
      <c r="BA54" s="4"/>
      <c r="BB54" s="4"/>
      <c r="BC54" s="4"/>
      <c r="BD54" s="4"/>
      <c r="BE54" s="4"/>
      <c r="BF54" s="4"/>
      <c r="BG54" s="4"/>
      <c r="BJ54" s="4"/>
      <c r="BK54" s="4"/>
      <c r="BL54" s="4"/>
      <c r="BM54" s="4"/>
      <c r="BN54" s="4"/>
      <c r="BO54" s="4"/>
      <c r="BR54" s="4"/>
      <c r="BS54" s="4"/>
      <c r="BT54" s="4"/>
      <c r="BU54" s="4"/>
      <c r="BV54" s="4"/>
      <c r="BW54" s="4"/>
    </row>
    <row r="55" spans="1:75">
      <c r="A55" s="76"/>
      <c r="D55" s="4"/>
      <c r="E55" s="4"/>
      <c r="F55" s="4"/>
      <c r="G55" s="4"/>
      <c r="H55" s="4"/>
      <c r="I55" s="23"/>
      <c r="J55" s="23"/>
      <c r="K55" s="23"/>
      <c r="M55" s="4"/>
      <c r="N55" s="4"/>
      <c r="O55" s="4"/>
      <c r="P55" s="4"/>
      <c r="Q55" s="4"/>
      <c r="R55" s="4"/>
      <c r="S55" s="4"/>
      <c r="T55" s="4"/>
      <c r="U55" s="23"/>
      <c r="V55" s="23"/>
      <c r="BA55" s="4"/>
      <c r="BB55" s="4"/>
      <c r="BC55" s="4"/>
      <c r="BD55" s="4"/>
      <c r="BE55" s="4"/>
      <c r="BF55" s="4"/>
      <c r="BG55" s="4"/>
      <c r="BJ55" s="4"/>
      <c r="BK55" s="4"/>
      <c r="BL55" s="4"/>
      <c r="BM55" s="4"/>
      <c r="BN55" s="4"/>
      <c r="BO55" s="4"/>
      <c r="BR55" s="4"/>
      <c r="BS55" s="4"/>
      <c r="BT55" s="4"/>
      <c r="BU55" s="4"/>
      <c r="BV55" s="4"/>
      <c r="BW55" s="4"/>
    </row>
    <row r="56" spans="1:75">
      <c r="A56" s="5"/>
      <c r="D56" s="4"/>
      <c r="E56" s="4"/>
      <c r="F56" s="4"/>
      <c r="G56" s="4"/>
      <c r="H56" s="4"/>
      <c r="I56" s="23"/>
      <c r="J56" s="23"/>
      <c r="K56" s="23"/>
      <c r="M56" s="4"/>
      <c r="N56" s="4"/>
      <c r="O56" s="4"/>
      <c r="P56" s="4"/>
      <c r="Q56" s="4"/>
      <c r="R56" s="4"/>
      <c r="S56" s="4"/>
      <c r="T56" s="4"/>
      <c r="U56" s="23"/>
      <c r="V56" s="23"/>
      <c r="BA56" s="4"/>
      <c r="BB56" s="4"/>
      <c r="BC56" s="4"/>
      <c r="BD56" s="4"/>
      <c r="BE56" s="4"/>
      <c r="BF56" s="4"/>
      <c r="BG56" s="4"/>
      <c r="BJ56" s="4"/>
      <c r="BK56" s="4"/>
      <c r="BL56" s="4"/>
      <c r="BM56" s="4"/>
      <c r="BN56" s="4"/>
      <c r="BO56" s="4"/>
      <c r="BR56" s="4"/>
      <c r="BS56" s="4"/>
      <c r="BT56" s="4"/>
      <c r="BU56" s="4"/>
      <c r="BV56" s="4"/>
      <c r="BW56" s="4"/>
    </row>
    <row r="57" spans="1:75">
      <c r="A57" s="76"/>
      <c r="D57" s="4"/>
      <c r="E57" s="4"/>
      <c r="F57" s="4"/>
      <c r="G57" s="4"/>
      <c r="H57" s="4"/>
      <c r="I57" s="23"/>
      <c r="J57" s="23"/>
      <c r="K57" s="23"/>
      <c r="M57" s="4"/>
      <c r="N57" s="4"/>
      <c r="O57" s="4"/>
      <c r="P57" s="4"/>
      <c r="Q57" s="4"/>
      <c r="R57" s="4"/>
      <c r="S57" s="4"/>
      <c r="T57" s="4"/>
      <c r="U57" s="23"/>
      <c r="V57" s="23"/>
      <c r="BA57" s="4"/>
      <c r="BB57" s="4"/>
      <c r="BC57" s="4"/>
      <c r="BD57" s="4"/>
      <c r="BE57" s="4"/>
      <c r="BF57" s="4"/>
      <c r="BG57" s="4"/>
      <c r="BJ57" s="4"/>
      <c r="BK57" s="4"/>
      <c r="BL57" s="4"/>
      <c r="BM57" s="4"/>
      <c r="BN57" s="4"/>
      <c r="BO57" s="4"/>
      <c r="BR57" s="4"/>
      <c r="BS57" s="4"/>
      <c r="BT57" s="4"/>
      <c r="BU57" s="4"/>
      <c r="BV57" s="4"/>
      <c r="BW57" s="4"/>
    </row>
    <row r="58" spans="1:75">
      <c r="A58" s="5"/>
      <c r="D58" s="4"/>
      <c r="E58" s="4"/>
      <c r="F58" s="4"/>
      <c r="G58" s="4"/>
      <c r="H58" s="4"/>
      <c r="I58" s="23"/>
      <c r="J58" s="23"/>
      <c r="K58" s="23"/>
      <c r="M58" s="4"/>
      <c r="N58" s="4"/>
      <c r="O58" s="4"/>
      <c r="P58" s="4"/>
      <c r="Q58" s="4"/>
      <c r="R58" s="4"/>
      <c r="S58" s="4"/>
      <c r="T58" s="4"/>
      <c r="U58" s="23"/>
      <c r="V58" s="23"/>
      <c r="BA58" s="4"/>
      <c r="BB58" s="4"/>
      <c r="BC58" s="4"/>
      <c r="BD58" s="4"/>
      <c r="BE58" s="4"/>
      <c r="BF58" s="4"/>
      <c r="BG58" s="4"/>
      <c r="BJ58" s="4"/>
      <c r="BK58" s="4"/>
      <c r="BL58" s="4"/>
      <c r="BM58" s="4"/>
      <c r="BN58" s="4"/>
      <c r="BO58" s="4"/>
      <c r="BR58" s="4"/>
      <c r="BS58" s="4"/>
      <c r="BT58" s="4"/>
      <c r="BU58" s="4"/>
      <c r="BV58" s="4"/>
      <c r="BW58" s="4"/>
    </row>
    <row r="59" spans="1:75">
      <c r="A59" s="5"/>
      <c r="D59" s="4"/>
      <c r="E59" s="4"/>
      <c r="F59" s="4"/>
      <c r="G59" s="4"/>
      <c r="H59" s="4"/>
      <c r="I59" s="23"/>
      <c r="J59" s="23"/>
      <c r="K59" s="23"/>
      <c r="M59" s="4"/>
      <c r="N59" s="4"/>
      <c r="O59" s="4"/>
      <c r="P59" s="4"/>
      <c r="Q59" s="4"/>
      <c r="R59" s="4"/>
      <c r="S59" s="4"/>
      <c r="T59" s="4"/>
      <c r="U59" s="23"/>
      <c r="V59" s="23"/>
      <c r="BA59" s="4"/>
      <c r="BB59" s="4"/>
      <c r="BC59" s="4"/>
      <c r="BD59" s="4"/>
      <c r="BE59" s="4"/>
      <c r="BF59" s="4"/>
      <c r="BG59" s="4"/>
      <c r="BJ59" s="4"/>
      <c r="BK59" s="4"/>
      <c r="BL59" s="4"/>
      <c r="BM59" s="4"/>
      <c r="BN59" s="4"/>
      <c r="BO59" s="4"/>
      <c r="BR59" s="4"/>
      <c r="BS59" s="4"/>
      <c r="BT59" s="4"/>
      <c r="BU59" s="4"/>
      <c r="BV59" s="4"/>
      <c r="BW59" s="4"/>
    </row>
    <row r="60" spans="1:75">
      <c r="A60" s="76"/>
      <c r="D60" s="4"/>
      <c r="E60" s="4"/>
      <c r="F60" s="4"/>
      <c r="G60" s="4"/>
      <c r="H60" s="4"/>
      <c r="I60" s="23"/>
      <c r="J60" s="23"/>
      <c r="K60" s="23"/>
      <c r="M60" s="4"/>
      <c r="N60" s="4"/>
      <c r="O60" s="4"/>
      <c r="P60" s="4"/>
      <c r="Q60" s="4"/>
      <c r="R60" s="4"/>
      <c r="S60" s="4"/>
      <c r="T60" s="4"/>
      <c r="U60" s="23"/>
      <c r="V60" s="23"/>
      <c r="BA60" s="4"/>
      <c r="BB60" s="4"/>
      <c r="BC60" s="4"/>
      <c r="BD60" s="4"/>
      <c r="BE60" s="4"/>
      <c r="BF60" s="4"/>
      <c r="BG60" s="4"/>
      <c r="BJ60" s="4"/>
      <c r="BK60" s="4"/>
      <c r="BL60" s="4"/>
      <c r="BM60" s="4"/>
      <c r="BN60" s="4"/>
      <c r="BO60" s="4"/>
      <c r="BR60" s="4"/>
      <c r="BS60" s="4"/>
      <c r="BT60" s="4"/>
      <c r="BU60" s="4"/>
      <c r="BV60" s="4"/>
      <c r="BW60" s="4"/>
    </row>
    <row r="61" spans="1:75">
      <c r="A61" s="5"/>
      <c r="D61" s="4"/>
      <c r="E61" s="4"/>
      <c r="F61" s="4"/>
      <c r="G61" s="4"/>
      <c r="H61" s="4"/>
      <c r="I61" s="23"/>
      <c r="J61" s="23"/>
      <c r="K61" s="23"/>
      <c r="L61" s="28"/>
      <c r="M61" s="4"/>
      <c r="N61" s="4"/>
      <c r="O61" s="4"/>
      <c r="P61" s="4"/>
      <c r="Q61" s="4"/>
      <c r="R61" s="4"/>
      <c r="S61" s="4"/>
      <c r="T61" s="4"/>
      <c r="U61" s="23"/>
      <c r="V61" s="23"/>
      <c r="BA61" s="4"/>
      <c r="BB61" s="4"/>
      <c r="BC61" s="4"/>
      <c r="BD61" s="4"/>
      <c r="BE61" s="4"/>
      <c r="BF61" s="4"/>
      <c r="BG61" s="4"/>
      <c r="BJ61" s="4"/>
      <c r="BK61" s="4"/>
      <c r="BL61" s="4"/>
      <c r="BM61" s="4"/>
      <c r="BN61" s="4"/>
      <c r="BO61" s="4"/>
      <c r="BR61" s="4"/>
      <c r="BS61" s="4"/>
      <c r="BT61" s="4"/>
      <c r="BU61" s="4"/>
      <c r="BV61" s="4"/>
      <c r="BW61" s="4"/>
    </row>
    <row r="62" spans="1:75">
      <c r="A62" s="76"/>
      <c r="D62" s="4"/>
      <c r="E62" s="4"/>
      <c r="F62" s="4"/>
      <c r="G62" s="4"/>
      <c r="H62" s="4"/>
      <c r="I62" s="23"/>
      <c r="J62" s="23"/>
      <c r="K62" s="23"/>
      <c r="M62" s="4"/>
      <c r="N62" s="4"/>
      <c r="O62" s="4"/>
      <c r="P62" s="4"/>
      <c r="Q62" s="4"/>
      <c r="R62" s="4"/>
      <c r="S62" s="4"/>
      <c r="T62" s="4"/>
      <c r="U62" s="23"/>
      <c r="V62" s="23"/>
      <c r="BA62" s="4"/>
      <c r="BB62" s="4"/>
      <c r="BC62" s="4"/>
      <c r="BD62" s="4"/>
      <c r="BE62" s="4"/>
      <c r="BF62" s="4"/>
      <c r="BG62" s="4"/>
      <c r="BJ62" s="4"/>
      <c r="BK62" s="4"/>
      <c r="BL62" s="4"/>
      <c r="BM62" s="4"/>
      <c r="BN62" s="4"/>
      <c r="BO62" s="4"/>
      <c r="BR62" s="4"/>
      <c r="BS62" s="4"/>
      <c r="BT62" s="4"/>
      <c r="BU62" s="4"/>
      <c r="BV62" s="4"/>
      <c r="BW62" s="4"/>
    </row>
    <row r="63" spans="1:75" ht="16" thickBot="1">
      <c r="A63" s="76"/>
      <c r="D63" s="4"/>
      <c r="E63" s="4"/>
      <c r="F63" s="4"/>
      <c r="G63" s="4"/>
      <c r="H63" s="4"/>
      <c r="I63" s="23"/>
      <c r="J63" s="23"/>
      <c r="K63" s="23"/>
      <c r="M63" s="4"/>
      <c r="N63" s="4"/>
      <c r="O63" s="4"/>
      <c r="P63" s="4"/>
      <c r="Q63" s="4"/>
      <c r="R63" s="4"/>
      <c r="S63" s="4"/>
      <c r="T63" s="4"/>
      <c r="U63" s="23"/>
      <c r="V63" s="23"/>
      <c r="BA63" s="4"/>
      <c r="BB63" s="4"/>
      <c r="BC63" s="4"/>
      <c r="BD63" s="4"/>
      <c r="BE63" s="4"/>
      <c r="BF63" s="4"/>
      <c r="BG63" s="4"/>
      <c r="BJ63" s="4"/>
      <c r="BK63" s="4"/>
      <c r="BL63" s="4"/>
      <c r="BM63" s="4"/>
      <c r="BN63" s="4"/>
      <c r="BO63" s="4"/>
      <c r="BR63" s="4"/>
      <c r="BS63" s="4"/>
      <c r="BT63" s="4"/>
      <c r="BU63" s="4"/>
      <c r="BV63" s="4"/>
      <c r="BW63" s="4"/>
    </row>
    <row r="64" spans="1:75" ht="16" thickBot="1">
      <c r="B64" s="77" t="s">
        <v>21</v>
      </c>
      <c r="C64" s="10" t="e">
        <f t="shared" ref="C64:H64" si="7">AVERAGE(C40:C63)</f>
        <v>#DIV/0!</v>
      </c>
      <c r="D64" s="10" t="e">
        <f t="shared" si="7"/>
        <v>#DIV/0!</v>
      </c>
      <c r="E64" s="10" t="e">
        <f t="shared" si="7"/>
        <v>#DIV/0!</v>
      </c>
      <c r="F64" s="10" t="e">
        <f t="shared" si="7"/>
        <v>#DIV/0!</v>
      </c>
      <c r="G64" s="10" t="e">
        <f t="shared" si="7"/>
        <v>#DIV/0!</v>
      </c>
      <c r="H64" s="10" t="e">
        <f t="shared" si="7"/>
        <v>#DIV/0!</v>
      </c>
      <c r="I64" s="24" t="e">
        <f>AVERAGE(I40:I47)</f>
        <v>#DIV/0!</v>
      </c>
      <c r="J64" s="24" t="e">
        <f>AVERAGE(J40:J47)</f>
        <v>#DIV/0!</v>
      </c>
      <c r="K64" s="24" t="e">
        <f>AVERAGE(K40:K47)</f>
        <v>#DIV/0!</v>
      </c>
      <c r="L64" s="24" t="e">
        <f>AVERAGE(L40:L47)</f>
        <v>#DIV/0!</v>
      </c>
      <c r="N64" s="77" t="s">
        <v>21</v>
      </c>
      <c r="O64" s="10" t="e">
        <f t="shared" ref="O64:T64" si="8">AVERAGE(O40:O63)</f>
        <v>#DIV/0!</v>
      </c>
      <c r="P64" s="10" t="e">
        <f t="shared" si="8"/>
        <v>#DIV/0!</v>
      </c>
      <c r="Q64" s="10" t="e">
        <f t="shared" si="8"/>
        <v>#DIV/0!</v>
      </c>
      <c r="R64" s="10" t="e">
        <f t="shared" si="8"/>
        <v>#DIV/0!</v>
      </c>
      <c r="S64" s="10" t="e">
        <f t="shared" si="8"/>
        <v>#DIV/0!</v>
      </c>
      <c r="T64" s="10" t="e">
        <f t="shared" si="8"/>
        <v>#DIV/0!</v>
      </c>
      <c r="U64" s="24" t="e">
        <f>AVERAGE(U40:U47)</f>
        <v>#DIV/0!</v>
      </c>
      <c r="V64" s="24" t="e">
        <f>AVERAGE(V40:V47)</f>
        <v>#DIV/0!</v>
      </c>
      <c r="W64" s="24" t="e">
        <f>AVERAGE(W40:W47)</f>
        <v>#DIV/0!</v>
      </c>
      <c r="X64" s="24" t="e">
        <f>AVERAGE(X40:X47)</f>
        <v>#DIV/0!</v>
      </c>
      <c r="Z64" s="77" t="s">
        <v>21</v>
      </c>
      <c r="AA64" s="10" t="e">
        <f t="shared" ref="AA64:AF64" si="9">AVERAGE(AA40:AA63)</f>
        <v>#DIV/0!</v>
      </c>
      <c r="AB64" s="10" t="e">
        <f t="shared" si="9"/>
        <v>#DIV/0!</v>
      </c>
      <c r="AC64" s="10" t="e">
        <f t="shared" si="9"/>
        <v>#DIV/0!</v>
      </c>
      <c r="AD64" s="10" t="e">
        <f t="shared" si="9"/>
        <v>#DIV/0!</v>
      </c>
      <c r="AE64" s="10" t="e">
        <f t="shared" si="9"/>
        <v>#DIV/0!</v>
      </c>
      <c r="AF64" s="10" t="e">
        <f t="shared" si="9"/>
        <v>#DIV/0!</v>
      </c>
      <c r="AG64" s="24" t="e">
        <f>AVERAGE(AG40:AG47)</f>
        <v>#DIV/0!</v>
      </c>
      <c r="AH64" s="24" t="e">
        <f>AVERAGE(AH40:AH47)</f>
        <v>#DIV/0!</v>
      </c>
      <c r="AI64" s="24" t="e">
        <f>AVERAGE(AI40:AI47)</f>
        <v>#DIV/0!</v>
      </c>
      <c r="AJ64" s="24" t="e">
        <f>AVERAGE(AJ40:AJ47)</f>
        <v>#DIV/0!</v>
      </c>
      <c r="AM64" s="77" t="s">
        <v>21</v>
      </c>
      <c r="AN64" s="10" t="e">
        <f t="shared" ref="AN64:AS64" si="10">AVERAGE(AN40:AN63)</f>
        <v>#DIV/0!</v>
      </c>
      <c r="AO64" s="10" t="e">
        <f t="shared" si="10"/>
        <v>#DIV/0!</v>
      </c>
      <c r="AP64" s="10" t="e">
        <f t="shared" si="10"/>
        <v>#DIV/0!</v>
      </c>
      <c r="AQ64" s="10" t="e">
        <f t="shared" si="10"/>
        <v>#DIV/0!</v>
      </c>
      <c r="AR64" s="10" t="e">
        <f t="shared" si="10"/>
        <v>#DIV/0!</v>
      </c>
      <c r="AS64" s="10" t="e">
        <f t="shared" si="10"/>
        <v>#DIV/0!</v>
      </c>
      <c r="BA64" s="77" t="s">
        <v>21</v>
      </c>
      <c r="BB64" s="10" t="e">
        <f t="shared" ref="BB64:BG64" si="11">AVERAGE(BB40:BB63)</f>
        <v>#DIV/0!</v>
      </c>
      <c r="BC64" s="10" t="e">
        <f t="shared" si="11"/>
        <v>#DIV/0!</v>
      </c>
      <c r="BD64" s="10" t="e">
        <f t="shared" si="11"/>
        <v>#DIV/0!</v>
      </c>
      <c r="BE64" s="10" t="e">
        <f t="shared" si="11"/>
        <v>#DIV/0!</v>
      </c>
      <c r="BF64" s="10" t="e">
        <f t="shared" si="11"/>
        <v>#DIV/0!</v>
      </c>
      <c r="BG64" s="10" t="e">
        <f t="shared" si="11"/>
        <v>#DIV/0!</v>
      </c>
      <c r="BI64" s="77" t="s">
        <v>21</v>
      </c>
      <c r="BJ64" s="10" t="e">
        <f t="shared" ref="BJ64:BO64" si="12">AVERAGE(BJ40:BJ63)</f>
        <v>#DIV/0!</v>
      </c>
      <c r="BK64" s="10" t="e">
        <f t="shared" si="12"/>
        <v>#DIV/0!</v>
      </c>
      <c r="BL64" s="10" t="e">
        <f t="shared" si="12"/>
        <v>#DIV/0!</v>
      </c>
      <c r="BM64" s="10" t="e">
        <f t="shared" si="12"/>
        <v>#DIV/0!</v>
      </c>
      <c r="BN64" s="10" t="e">
        <f t="shared" si="12"/>
        <v>#DIV/0!</v>
      </c>
      <c r="BO64" s="10" t="e">
        <f t="shared" si="12"/>
        <v>#DIV/0!</v>
      </c>
      <c r="BQ64" s="77" t="s">
        <v>21</v>
      </c>
      <c r="BR64" s="10" t="e">
        <f t="shared" ref="BR64:BW64" si="13">AVERAGE(BR40:BR63)</f>
        <v>#DIV/0!</v>
      </c>
      <c r="BS64" s="10" t="e">
        <f t="shared" si="13"/>
        <v>#DIV/0!</v>
      </c>
      <c r="BT64" s="10" t="e">
        <f t="shared" si="13"/>
        <v>#DIV/0!</v>
      </c>
      <c r="BU64" s="10" t="e">
        <f t="shared" si="13"/>
        <v>#DIV/0!</v>
      </c>
      <c r="BV64" s="10" t="e">
        <f t="shared" si="13"/>
        <v>#DIV/0!</v>
      </c>
      <c r="BW64" s="10" t="e">
        <f t="shared" si="13"/>
        <v>#DIV/0!</v>
      </c>
    </row>
    <row r="65" spans="1:75" ht="16" thickBot="1">
      <c r="B65" s="77" t="s">
        <v>30</v>
      </c>
      <c r="C65" s="10">
        <v>0.33820274889164398</v>
      </c>
      <c r="D65" s="10">
        <v>0.42074945696437799</v>
      </c>
      <c r="E65" s="10">
        <v>0.38543647451742402</v>
      </c>
      <c r="F65" s="10">
        <v>0.71594332438625397</v>
      </c>
      <c r="G65" s="10">
        <v>0.31968336078501602</v>
      </c>
      <c r="H65" s="10">
        <v>0.32043545239676002</v>
      </c>
      <c r="I65" s="24">
        <v>0.27186961800882498</v>
      </c>
      <c r="J65" s="24">
        <v>0.58751823153921001</v>
      </c>
      <c r="K65" s="24">
        <v>0.23734633631736099</v>
      </c>
      <c r="L65" s="24">
        <v>0.27480664576902097</v>
      </c>
      <c r="N65" s="77" t="s">
        <v>30</v>
      </c>
      <c r="O65" s="10">
        <v>0.627251246910706</v>
      </c>
      <c r="P65" s="10">
        <v>0.155736943277688</v>
      </c>
      <c r="Q65" s="10">
        <v>0.74054576594978105</v>
      </c>
      <c r="R65" s="10">
        <v>0.84232617317040603</v>
      </c>
      <c r="S65" s="10">
        <v>0.31687481198176198</v>
      </c>
      <c r="T65" s="10">
        <v>0.44830761354659499</v>
      </c>
      <c r="U65" s="24">
        <v>0.25028214789329301</v>
      </c>
      <c r="V65" s="24">
        <v>0.67895495094480796</v>
      </c>
      <c r="W65" s="24">
        <v>0.198743293160838</v>
      </c>
      <c r="X65" s="24">
        <v>0.483785771638372</v>
      </c>
      <c r="Z65" s="77" t="s">
        <v>30</v>
      </c>
      <c r="AA65" s="10">
        <v>0.97346951750227595</v>
      </c>
      <c r="AB65" s="10">
        <v>0.59571741248856003</v>
      </c>
      <c r="AC65" s="10">
        <v>0.99003658957120799</v>
      </c>
      <c r="AD65" s="10">
        <v>0.92181626891299895</v>
      </c>
      <c r="AE65" s="10">
        <v>0.941459544480582</v>
      </c>
      <c r="AF65" s="10">
        <v>0.71023842960500605</v>
      </c>
      <c r="AG65" s="24">
        <v>0.98360425341135205</v>
      </c>
      <c r="AH65" s="24">
        <v>0.91846889483372496</v>
      </c>
      <c r="AI65" s="24">
        <v>0.99768983581048498</v>
      </c>
      <c r="AJ65" s="24">
        <v>0.91601460294524095</v>
      </c>
      <c r="AM65" s="77" t="s">
        <v>30</v>
      </c>
      <c r="AN65" s="10">
        <v>0.94303872111689702</v>
      </c>
      <c r="AO65" s="10">
        <v>0.65250550801638896</v>
      </c>
      <c r="AP65" s="10">
        <v>0.99208159029002696</v>
      </c>
      <c r="AQ65" s="10">
        <v>0.71414656021824896</v>
      </c>
      <c r="AR65" s="10">
        <v>0.96782417063151405</v>
      </c>
      <c r="AS65" s="10">
        <v>0.50944620628727499</v>
      </c>
      <c r="AT65" s="3">
        <v>0.98114408966132804</v>
      </c>
      <c r="AU65" s="3">
        <v>0.77140440785786801</v>
      </c>
      <c r="AV65" s="3">
        <v>0.99709330870865798</v>
      </c>
      <c r="AW65" s="3">
        <v>0.77094825387569499</v>
      </c>
      <c r="BA65" s="77" t="s">
        <v>30</v>
      </c>
      <c r="BB65" s="10"/>
      <c r="BC65" s="10"/>
      <c r="BD65" s="10"/>
      <c r="BE65" s="10"/>
      <c r="BF65" s="10"/>
      <c r="BG65" s="10"/>
      <c r="BI65" s="77" t="s">
        <v>30</v>
      </c>
      <c r="BJ65" s="10">
        <v>0.72016220591976099</v>
      </c>
      <c r="BK65" s="10">
        <v>0.894513194008002</v>
      </c>
      <c r="BL65" s="10">
        <v>0.64365261014859898</v>
      </c>
      <c r="BM65" s="10">
        <v>0.56531766983146503</v>
      </c>
      <c r="BN65" s="10">
        <v>0.74816510342750797</v>
      </c>
      <c r="BO65" s="10">
        <v>4.8937914233638899E-2</v>
      </c>
      <c r="BQ65" s="77" t="s">
        <v>30</v>
      </c>
      <c r="BR65" s="10"/>
      <c r="BS65" s="10"/>
      <c r="BT65" s="10"/>
      <c r="BU65" s="10"/>
      <c r="BV65" s="10"/>
      <c r="BW65" s="10"/>
    </row>
    <row r="66" spans="1:75" ht="16" thickBot="1">
      <c r="B66" s="78"/>
      <c r="C66" s="4"/>
      <c r="D66" s="4"/>
      <c r="E66" s="4"/>
      <c r="F66" s="4"/>
      <c r="G66" s="4"/>
      <c r="H66" s="4"/>
      <c r="I66" s="23"/>
      <c r="J66" s="23"/>
      <c r="K66" s="23"/>
      <c r="L66" s="23"/>
      <c r="N66" s="78"/>
      <c r="O66" s="4"/>
      <c r="P66" s="4"/>
      <c r="Q66" s="4"/>
      <c r="R66" s="4"/>
      <c r="S66" s="4"/>
      <c r="T66" s="4"/>
      <c r="U66" s="23"/>
      <c r="V66" s="23"/>
      <c r="W66" s="23"/>
      <c r="X66" s="23"/>
      <c r="Z66" s="78"/>
      <c r="AA66" s="4"/>
      <c r="AB66" s="4"/>
      <c r="AC66" s="4"/>
      <c r="AD66" s="4"/>
      <c r="AE66" s="4"/>
      <c r="AF66" s="4"/>
      <c r="AG66" s="23"/>
      <c r="AH66" s="23"/>
      <c r="AI66" s="23"/>
      <c r="AJ66" s="23"/>
      <c r="AM66" s="78"/>
      <c r="AN66" s="4"/>
      <c r="AO66" s="4"/>
      <c r="AP66" s="4"/>
      <c r="AQ66" s="4"/>
      <c r="AR66" s="4"/>
      <c r="AS66" s="4"/>
      <c r="BA66" s="77" t="s">
        <v>104</v>
      </c>
      <c r="BB66" s="10"/>
      <c r="BC66" s="10"/>
      <c r="BD66" s="10"/>
      <c r="BE66" s="10"/>
      <c r="BF66" s="10"/>
      <c r="BG66" s="10"/>
      <c r="BI66" s="77" t="s">
        <v>104</v>
      </c>
      <c r="BJ66" s="10">
        <v>0.64509666206692395</v>
      </c>
      <c r="BK66" s="10">
        <v>0.98590538300187502</v>
      </c>
      <c r="BL66" s="10">
        <v>0.509794646169065</v>
      </c>
      <c r="BM66" s="10">
        <v>0.36874615591864301</v>
      </c>
      <c r="BN66" s="10">
        <v>0.36817523282795001</v>
      </c>
      <c r="BO66" s="10">
        <v>0.177440006803259</v>
      </c>
      <c r="BQ66" s="77" t="s">
        <v>104</v>
      </c>
      <c r="BR66" s="10"/>
      <c r="BS66" s="10"/>
      <c r="BT66" s="10"/>
      <c r="BU66" s="10"/>
      <c r="BV66" s="10"/>
      <c r="BW66" s="10"/>
    </row>
    <row r="67" spans="1:75" ht="16" thickBot="1">
      <c r="B67" s="78"/>
      <c r="C67" s="4"/>
      <c r="D67" s="4"/>
      <c r="E67" s="4"/>
      <c r="F67" s="4"/>
      <c r="G67" s="4"/>
      <c r="H67" s="4"/>
      <c r="I67" s="23"/>
      <c r="J67" s="23"/>
      <c r="K67" s="23"/>
      <c r="L67" s="23"/>
      <c r="N67" s="78"/>
      <c r="O67" s="4"/>
      <c r="P67" s="4"/>
      <c r="Q67" s="4"/>
      <c r="R67" s="4"/>
      <c r="S67" s="4"/>
      <c r="T67" s="4"/>
      <c r="U67" s="23"/>
      <c r="V67" s="23"/>
      <c r="W67" s="23"/>
      <c r="X67" s="23"/>
      <c r="Z67" s="78"/>
      <c r="AA67" s="4"/>
      <c r="AB67" s="4"/>
      <c r="AC67" s="4"/>
      <c r="AD67" s="4"/>
      <c r="AE67" s="4"/>
      <c r="AF67" s="4"/>
      <c r="AG67" s="23"/>
      <c r="AH67" s="23"/>
      <c r="AI67" s="23"/>
      <c r="AJ67" s="23"/>
      <c r="AM67" s="78"/>
      <c r="AN67" s="4"/>
      <c r="AO67" s="4"/>
      <c r="AP67" s="4"/>
      <c r="AQ67" s="4"/>
      <c r="AR67" s="4"/>
      <c r="AS67" s="4"/>
      <c r="BA67" s="59" t="s">
        <v>107</v>
      </c>
      <c r="BB67" s="12"/>
      <c r="BC67" s="12"/>
      <c r="BD67" s="12"/>
      <c r="BE67" s="12"/>
      <c r="BF67" s="12"/>
      <c r="BG67" s="12"/>
      <c r="BI67" s="77" t="s">
        <v>107</v>
      </c>
      <c r="BJ67" s="10">
        <v>0.674691898354564</v>
      </c>
      <c r="BK67" s="10">
        <v>0.39717584166912101</v>
      </c>
      <c r="BL67" s="10">
        <v>0.66597173437203705</v>
      </c>
      <c r="BM67" s="10">
        <v>0.71603440581489297</v>
      </c>
      <c r="BN67" s="10">
        <v>0.80560871954401703</v>
      </c>
      <c r="BO67" s="10">
        <v>8.2939205742567607E-2</v>
      </c>
      <c r="BQ67" s="59" t="s">
        <v>107</v>
      </c>
      <c r="BR67" s="12"/>
      <c r="BS67" s="12"/>
      <c r="BT67" s="12"/>
      <c r="BU67" s="12"/>
      <c r="BV67" s="12"/>
      <c r="BW67" s="12"/>
    </row>
    <row r="68" spans="1:75" ht="16" thickBot="1">
      <c r="BA68" s="77" t="s">
        <v>105</v>
      </c>
      <c r="BB68" s="10"/>
      <c r="BC68" s="10"/>
      <c r="BD68" s="10"/>
      <c r="BE68" s="10"/>
      <c r="BF68" s="10"/>
      <c r="BG68" s="10"/>
      <c r="BI68" s="77" t="s">
        <v>105</v>
      </c>
      <c r="BJ68" s="10">
        <v>0.40796323088042402</v>
      </c>
      <c r="BK68" s="10">
        <v>0.43682889762975402</v>
      </c>
      <c r="BL68" s="10">
        <v>0.244341849696394</v>
      </c>
      <c r="BM68" s="10">
        <v>3.70377198965215E-2</v>
      </c>
      <c r="BN68" s="10">
        <v>0.85809521023935997</v>
      </c>
      <c r="BO68" s="10">
        <v>6.7179372897152895E-2</v>
      </c>
      <c r="BQ68" s="77" t="s">
        <v>105</v>
      </c>
      <c r="BR68" s="10"/>
      <c r="BS68" s="10"/>
      <c r="BT68" s="10"/>
      <c r="BU68" s="10"/>
      <c r="BV68" s="10"/>
      <c r="BW68" s="10"/>
    </row>
    <row r="69" spans="1:75" ht="16" thickBot="1">
      <c r="BA69" s="59" t="s">
        <v>108</v>
      </c>
      <c r="BB69" s="12"/>
      <c r="BC69" s="12"/>
      <c r="BD69" s="12"/>
      <c r="BE69" s="12"/>
      <c r="BF69" s="12"/>
      <c r="BG69" s="12"/>
      <c r="BI69" s="77" t="s">
        <v>108</v>
      </c>
      <c r="BJ69" s="10">
        <v>0.842264188168654</v>
      </c>
      <c r="BK69" s="10">
        <v>0.98355443784010699</v>
      </c>
      <c r="BL69" s="10">
        <v>0.842429727628349</v>
      </c>
      <c r="BM69" s="10">
        <v>0.97559511006182298</v>
      </c>
      <c r="BN69" s="10">
        <v>0.52814629894533005</v>
      </c>
      <c r="BO69" s="10">
        <v>0.16142095916885599</v>
      </c>
      <c r="BQ69" s="59" t="s">
        <v>108</v>
      </c>
      <c r="BR69" s="12"/>
      <c r="BS69" s="12"/>
      <c r="BT69" s="12"/>
      <c r="BU69" s="12"/>
      <c r="BV69" s="12"/>
      <c r="BW69" s="12"/>
    </row>
    <row r="72" spans="1:75">
      <c r="C72" s="3" t="s">
        <v>40</v>
      </c>
      <c r="O72" s="3" t="s">
        <v>40</v>
      </c>
      <c r="AA72" s="3" t="s">
        <v>40</v>
      </c>
      <c r="AN72" s="3" t="s">
        <v>40</v>
      </c>
      <c r="BB72" s="3" t="s">
        <v>209</v>
      </c>
      <c r="BJ72" s="3" t="s">
        <v>68</v>
      </c>
      <c r="BR72" s="3" t="s">
        <v>209</v>
      </c>
    </row>
    <row r="73" spans="1:75">
      <c r="C73" s="5" t="s">
        <v>8</v>
      </c>
      <c r="D73" s="5" t="s">
        <v>9</v>
      </c>
      <c r="E73" s="5" t="s">
        <v>0</v>
      </c>
      <c r="F73" s="5" t="s">
        <v>1</v>
      </c>
      <c r="G73" s="5" t="s">
        <v>2</v>
      </c>
      <c r="H73" s="5" t="s">
        <v>16</v>
      </c>
      <c r="I73" s="22" t="s">
        <v>3</v>
      </c>
      <c r="J73" s="22" t="s">
        <v>4</v>
      </c>
      <c r="K73" s="22" t="s">
        <v>5</v>
      </c>
      <c r="L73" s="22" t="s">
        <v>6</v>
      </c>
      <c r="O73" s="5" t="s">
        <v>8</v>
      </c>
      <c r="P73" s="5" t="s">
        <v>9</v>
      </c>
      <c r="Q73" s="5" t="s">
        <v>0</v>
      </c>
      <c r="R73" s="5" t="s">
        <v>1</v>
      </c>
      <c r="S73" s="5" t="s">
        <v>2</v>
      </c>
      <c r="T73" s="5" t="s">
        <v>16</v>
      </c>
      <c r="U73" s="22" t="s">
        <v>3</v>
      </c>
      <c r="V73" s="22" t="s">
        <v>4</v>
      </c>
      <c r="W73" s="22" t="s">
        <v>5</v>
      </c>
      <c r="X73" s="22" t="s">
        <v>6</v>
      </c>
      <c r="AA73" s="5" t="s">
        <v>8</v>
      </c>
      <c r="AB73" s="5" t="s">
        <v>9</v>
      </c>
      <c r="AC73" s="5" t="s">
        <v>0</v>
      </c>
      <c r="AD73" s="5" t="s">
        <v>1</v>
      </c>
      <c r="AE73" s="5" t="s">
        <v>2</v>
      </c>
      <c r="AF73" s="5" t="s">
        <v>16</v>
      </c>
      <c r="AG73" s="22" t="s">
        <v>3</v>
      </c>
      <c r="AH73" s="22" t="s">
        <v>4</v>
      </c>
      <c r="AI73" s="22" t="s">
        <v>5</v>
      </c>
      <c r="AJ73" s="22" t="s">
        <v>6</v>
      </c>
      <c r="AN73" s="5" t="s">
        <v>8</v>
      </c>
      <c r="AO73" s="5" t="s">
        <v>9</v>
      </c>
      <c r="AP73" s="5" t="s">
        <v>0</v>
      </c>
      <c r="AQ73" s="5" t="s">
        <v>1</v>
      </c>
      <c r="AR73" s="5" t="s">
        <v>2</v>
      </c>
      <c r="AS73" s="5" t="s">
        <v>16</v>
      </c>
      <c r="BB73" s="5" t="s">
        <v>182</v>
      </c>
      <c r="BC73" s="5" t="s">
        <v>183</v>
      </c>
      <c r="BD73" s="5" t="s">
        <v>114</v>
      </c>
      <c r="BE73" s="5" t="s">
        <v>115</v>
      </c>
      <c r="BF73" s="5" t="s">
        <v>116</v>
      </c>
      <c r="BG73" s="5" t="s">
        <v>117</v>
      </c>
      <c r="BJ73" s="5" t="s">
        <v>8</v>
      </c>
      <c r="BK73" s="5" t="s">
        <v>9</v>
      </c>
      <c r="BL73" s="5" t="s">
        <v>0</v>
      </c>
      <c r="BM73" s="5" t="s">
        <v>1</v>
      </c>
      <c r="BN73" s="5" t="s">
        <v>2</v>
      </c>
      <c r="BO73" s="5" t="s">
        <v>16</v>
      </c>
      <c r="BR73" s="5" t="s">
        <v>182</v>
      </c>
      <c r="BS73" s="5" t="s">
        <v>183</v>
      </c>
      <c r="BT73" s="5" t="s">
        <v>114</v>
      </c>
      <c r="BU73" s="5" t="s">
        <v>115</v>
      </c>
      <c r="BV73" s="5" t="s">
        <v>116</v>
      </c>
      <c r="BW73" s="5" t="s">
        <v>117</v>
      </c>
    </row>
    <row r="74" spans="1:75">
      <c r="A74" s="5"/>
      <c r="C74" s="4"/>
      <c r="D74" s="4"/>
      <c r="E74" s="4"/>
      <c r="F74" s="4"/>
      <c r="G74" s="4"/>
      <c r="H74" s="4"/>
      <c r="I74" s="23"/>
      <c r="J74" s="23"/>
      <c r="K74" s="23"/>
      <c r="L74" s="23"/>
      <c r="O74" s="4"/>
      <c r="P74" s="4"/>
      <c r="Q74" s="4"/>
      <c r="R74" s="4"/>
      <c r="S74" s="4"/>
      <c r="T74" s="4"/>
      <c r="U74" s="23"/>
      <c r="V74" s="23"/>
      <c r="W74" s="23"/>
      <c r="X74" s="23"/>
      <c r="AA74" s="4"/>
      <c r="AB74" s="4"/>
      <c r="AC74" s="4"/>
      <c r="AD74" s="4"/>
      <c r="AE74" s="4"/>
      <c r="AF74" s="4"/>
      <c r="AG74" s="23"/>
      <c r="AH74" s="23"/>
      <c r="AI74" s="23"/>
      <c r="AJ74" s="23"/>
      <c r="AN74" s="4"/>
      <c r="AO74" s="4"/>
      <c r="AP74" s="4"/>
      <c r="AQ74" s="4"/>
      <c r="AR74" s="4"/>
      <c r="AS74" s="4"/>
      <c r="BB74" s="4"/>
      <c r="BC74" s="4"/>
      <c r="BD74" s="4"/>
      <c r="BE74" s="4"/>
      <c r="BF74" s="4"/>
      <c r="BG74" s="4"/>
      <c r="BJ74" s="4"/>
      <c r="BK74" s="4"/>
      <c r="BL74" s="4"/>
      <c r="BM74" s="4"/>
      <c r="BN74" s="4"/>
      <c r="BO74" s="4"/>
      <c r="BR74" s="4"/>
      <c r="BS74" s="4"/>
      <c r="BT74" s="4"/>
      <c r="BU74" s="4"/>
      <c r="BV74" s="4"/>
      <c r="BW74" s="4"/>
    </row>
    <row r="75" spans="1:75">
      <c r="A75" s="5"/>
      <c r="C75" s="4"/>
      <c r="D75" s="4"/>
      <c r="E75" s="4"/>
      <c r="F75" s="4"/>
      <c r="G75" s="4"/>
      <c r="H75" s="4"/>
      <c r="I75" s="23"/>
      <c r="J75" s="23"/>
      <c r="K75" s="23"/>
      <c r="L75" s="23"/>
      <c r="O75" s="4"/>
      <c r="P75" s="4"/>
      <c r="Q75" s="4"/>
      <c r="R75" s="4"/>
      <c r="S75" s="4"/>
      <c r="T75" s="4"/>
      <c r="U75" s="23"/>
      <c r="V75" s="23"/>
      <c r="W75" s="23"/>
      <c r="X75" s="23"/>
      <c r="AA75" s="4"/>
      <c r="AB75" s="4"/>
      <c r="AC75" s="4"/>
      <c r="AD75" s="4"/>
      <c r="AE75" s="4"/>
      <c r="AF75" s="4"/>
      <c r="AG75" s="23"/>
      <c r="AH75" s="23"/>
      <c r="AI75" s="23"/>
      <c r="AJ75" s="23"/>
      <c r="AN75" s="4"/>
      <c r="AO75" s="4"/>
      <c r="AP75" s="4"/>
      <c r="AQ75" s="4"/>
      <c r="AR75" s="4"/>
      <c r="AS75" s="4"/>
      <c r="BB75" s="4"/>
      <c r="BC75" s="4"/>
      <c r="BD75" s="4"/>
      <c r="BE75" s="4"/>
      <c r="BF75" s="4"/>
      <c r="BG75" s="4"/>
      <c r="BJ75" s="4"/>
      <c r="BK75" s="4"/>
      <c r="BL75" s="4"/>
      <c r="BM75" s="4"/>
      <c r="BN75" s="4"/>
      <c r="BO75" s="4"/>
      <c r="BR75" s="4"/>
      <c r="BS75" s="4"/>
      <c r="BT75" s="4"/>
      <c r="BU75" s="4"/>
      <c r="BV75" s="4"/>
      <c r="BW75" s="4"/>
    </row>
    <row r="76" spans="1:75">
      <c r="A76" s="5"/>
      <c r="C76" s="4"/>
      <c r="D76" s="4"/>
      <c r="E76" s="4"/>
      <c r="F76" s="4"/>
      <c r="G76" s="4"/>
      <c r="H76" s="4"/>
      <c r="I76" s="23"/>
      <c r="J76" s="23"/>
      <c r="K76" s="23"/>
      <c r="L76" s="23"/>
      <c r="O76" s="4"/>
      <c r="P76" s="4"/>
      <c r="Q76" s="4"/>
      <c r="R76" s="4"/>
      <c r="S76" s="4"/>
      <c r="T76" s="4"/>
      <c r="U76" s="23"/>
      <c r="V76" s="23"/>
      <c r="W76" s="23"/>
      <c r="X76" s="23"/>
      <c r="AA76" s="4"/>
      <c r="AB76" s="4"/>
      <c r="AC76" s="4"/>
      <c r="AD76" s="4"/>
      <c r="AE76" s="4"/>
      <c r="AF76" s="4"/>
      <c r="AG76" s="23"/>
      <c r="AH76" s="23"/>
      <c r="AI76" s="23"/>
      <c r="AJ76" s="23"/>
      <c r="AN76" s="4"/>
      <c r="AO76" s="4"/>
      <c r="AP76" s="4"/>
      <c r="AQ76" s="4"/>
      <c r="AR76" s="4"/>
      <c r="AS76" s="4"/>
      <c r="BB76" s="4"/>
      <c r="BC76" s="4"/>
      <c r="BD76" s="4"/>
      <c r="BE76" s="4"/>
      <c r="BF76" s="4"/>
      <c r="BG76" s="4"/>
      <c r="BJ76" s="4"/>
      <c r="BK76" s="4"/>
      <c r="BL76" s="4"/>
      <c r="BM76" s="4"/>
      <c r="BN76" s="4"/>
      <c r="BO76" s="4"/>
      <c r="BR76" s="4"/>
      <c r="BS76" s="4"/>
      <c r="BT76" s="4"/>
      <c r="BU76" s="4"/>
      <c r="BV76" s="4"/>
      <c r="BW76" s="4"/>
    </row>
    <row r="77" spans="1:75">
      <c r="A77" s="5"/>
      <c r="C77" s="4"/>
      <c r="D77" s="4"/>
      <c r="E77" s="4"/>
      <c r="F77" s="4"/>
      <c r="G77" s="4"/>
      <c r="H77" s="4"/>
      <c r="I77" s="23"/>
      <c r="J77" s="23"/>
      <c r="K77" s="23"/>
      <c r="L77" s="23"/>
      <c r="O77" s="4"/>
      <c r="P77" s="4"/>
      <c r="Q77" s="4"/>
      <c r="R77" s="4"/>
      <c r="S77" s="4"/>
      <c r="T77" s="4"/>
      <c r="U77" s="23"/>
      <c r="V77" s="23"/>
      <c r="W77" s="23"/>
      <c r="X77" s="23"/>
      <c r="AA77" s="4"/>
      <c r="AB77" s="4"/>
      <c r="AC77" s="4"/>
      <c r="AD77" s="4"/>
      <c r="AE77" s="4"/>
      <c r="AF77" s="4"/>
      <c r="AG77" s="23"/>
      <c r="AH77" s="23"/>
      <c r="AI77" s="23"/>
      <c r="AJ77" s="23"/>
      <c r="AN77" s="4"/>
      <c r="AO77" s="4"/>
      <c r="AP77" s="4"/>
      <c r="AQ77" s="4"/>
      <c r="AR77" s="4"/>
      <c r="AS77" s="4"/>
      <c r="BB77" s="4"/>
      <c r="BC77" s="4"/>
      <c r="BD77" s="4"/>
      <c r="BE77" s="4"/>
      <c r="BF77" s="4"/>
      <c r="BG77" s="4"/>
      <c r="BJ77" s="4"/>
      <c r="BK77" s="4"/>
      <c r="BL77" s="4"/>
      <c r="BM77" s="4"/>
      <c r="BN77" s="4"/>
      <c r="BO77" s="4"/>
      <c r="BR77" s="4"/>
      <c r="BS77" s="4"/>
      <c r="BT77" s="4"/>
      <c r="BU77" s="4"/>
      <c r="BV77" s="4"/>
      <c r="BW77" s="4"/>
    </row>
    <row r="78" spans="1:75">
      <c r="A78" s="5"/>
      <c r="C78" s="4"/>
      <c r="D78" s="4"/>
      <c r="E78" s="4"/>
      <c r="F78" s="4"/>
      <c r="G78" s="4"/>
      <c r="H78" s="4"/>
      <c r="I78" s="23"/>
      <c r="J78" s="23"/>
      <c r="K78" s="23"/>
      <c r="L78" s="23"/>
      <c r="O78" s="4"/>
      <c r="P78" s="4"/>
      <c r="Q78" s="4"/>
      <c r="R78" s="4"/>
      <c r="S78" s="4"/>
      <c r="T78" s="4"/>
      <c r="U78" s="23"/>
      <c r="V78" s="23"/>
      <c r="W78" s="23"/>
      <c r="X78" s="23"/>
      <c r="AA78" s="4"/>
      <c r="AB78" s="4"/>
      <c r="AC78" s="4"/>
      <c r="AD78" s="4"/>
      <c r="AE78" s="4"/>
      <c r="AF78" s="4"/>
      <c r="AG78" s="23"/>
      <c r="AH78" s="23"/>
      <c r="AI78" s="23"/>
      <c r="AJ78" s="23"/>
      <c r="AN78" s="4"/>
      <c r="AO78" s="4"/>
      <c r="AP78" s="4"/>
      <c r="AQ78" s="4"/>
      <c r="AR78" s="4"/>
      <c r="AS78" s="4"/>
      <c r="BB78" s="4"/>
      <c r="BC78" s="4"/>
      <c r="BD78" s="4"/>
      <c r="BE78" s="4"/>
      <c r="BF78" s="4"/>
      <c r="BG78" s="4"/>
      <c r="BJ78" s="4"/>
      <c r="BK78" s="4"/>
      <c r="BL78" s="4"/>
      <c r="BM78" s="4"/>
      <c r="BN78" s="4"/>
      <c r="BO78" s="4"/>
      <c r="BR78" s="4"/>
      <c r="BS78" s="4"/>
      <c r="BT78" s="4"/>
      <c r="BU78" s="4"/>
      <c r="BV78" s="4"/>
      <c r="BW78" s="4"/>
    </row>
    <row r="79" spans="1:75">
      <c r="A79" s="5"/>
      <c r="C79" s="4"/>
      <c r="D79" s="4"/>
      <c r="E79" s="4"/>
      <c r="F79" s="4"/>
      <c r="G79" s="4"/>
      <c r="H79" s="4"/>
      <c r="I79" s="23"/>
      <c r="J79" s="23"/>
      <c r="K79" s="23"/>
      <c r="L79" s="23"/>
      <c r="O79" s="4"/>
      <c r="P79" s="4"/>
      <c r="Q79" s="4"/>
      <c r="R79" s="4"/>
      <c r="S79" s="4"/>
      <c r="T79" s="4"/>
      <c r="U79" s="23"/>
      <c r="V79" s="23"/>
      <c r="W79" s="23"/>
      <c r="X79" s="23"/>
      <c r="AA79" s="4"/>
      <c r="AB79" s="4"/>
      <c r="AC79" s="4"/>
      <c r="AD79" s="4"/>
      <c r="AE79" s="4"/>
      <c r="AF79" s="4"/>
      <c r="AG79" s="23"/>
      <c r="AH79" s="23"/>
      <c r="AI79" s="23"/>
      <c r="AJ79" s="23"/>
      <c r="AN79" s="4"/>
      <c r="AO79" s="4"/>
      <c r="AP79" s="4"/>
      <c r="AQ79" s="4"/>
      <c r="AR79" s="4"/>
      <c r="AS79" s="4"/>
      <c r="BB79" s="4"/>
      <c r="BC79" s="4"/>
      <c r="BD79" s="4"/>
      <c r="BE79" s="4"/>
      <c r="BF79" s="4"/>
      <c r="BG79" s="4"/>
      <c r="BJ79" s="4"/>
      <c r="BK79" s="4"/>
      <c r="BL79" s="4"/>
      <c r="BM79" s="4"/>
      <c r="BN79" s="4"/>
      <c r="BO79" s="4"/>
      <c r="BR79" s="4"/>
      <c r="BS79" s="4"/>
      <c r="BT79" s="4"/>
      <c r="BU79" s="4"/>
      <c r="BV79" s="4"/>
      <c r="BW79" s="4"/>
    </row>
    <row r="80" spans="1:75">
      <c r="A80" s="5"/>
      <c r="C80" s="4"/>
      <c r="D80" s="4"/>
      <c r="E80" s="4"/>
      <c r="F80" s="4"/>
      <c r="G80" s="4"/>
      <c r="H80" s="4"/>
      <c r="I80" s="23"/>
      <c r="J80" s="23"/>
      <c r="K80" s="23"/>
      <c r="L80" s="23"/>
      <c r="O80" s="4"/>
      <c r="P80" s="4"/>
      <c r="Q80" s="4"/>
      <c r="R80" s="4"/>
      <c r="S80" s="4"/>
      <c r="T80" s="4"/>
      <c r="U80" s="23"/>
      <c r="V80" s="23"/>
      <c r="W80" s="23"/>
      <c r="X80" s="23"/>
      <c r="AA80" s="4"/>
      <c r="AB80" s="4"/>
      <c r="AC80" s="4"/>
      <c r="AD80" s="4"/>
      <c r="AE80" s="4"/>
      <c r="AF80" s="4"/>
      <c r="AG80" s="23"/>
      <c r="AH80" s="23"/>
      <c r="AI80" s="23"/>
      <c r="AJ80" s="23"/>
      <c r="AN80" s="4"/>
      <c r="AO80" s="4"/>
      <c r="AP80" s="4"/>
      <c r="AQ80" s="4"/>
      <c r="AR80" s="4"/>
      <c r="AS80" s="4"/>
      <c r="BB80" s="4"/>
      <c r="BC80" s="4"/>
      <c r="BD80" s="4"/>
      <c r="BE80" s="4"/>
      <c r="BF80" s="4"/>
      <c r="BG80" s="4"/>
      <c r="BJ80" s="4"/>
      <c r="BK80" s="4"/>
      <c r="BL80" s="4"/>
      <c r="BM80" s="4"/>
      <c r="BN80" s="4"/>
      <c r="BO80" s="4"/>
      <c r="BR80" s="4"/>
      <c r="BS80" s="4"/>
      <c r="BT80" s="4"/>
      <c r="BU80" s="4"/>
      <c r="BV80" s="4"/>
      <c r="BW80" s="4"/>
    </row>
    <row r="81" spans="1:75">
      <c r="A81" s="5"/>
      <c r="C81" s="4"/>
      <c r="D81" s="4"/>
      <c r="E81" s="4"/>
      <c r="F81" s="4"/>
      <c r="G81" s="4"/>
      <c r="H81" s="4"/>
      <c r="I81" s="23"/>
      <c r="J81" s="23"/>
      <c r="K81" s="23"/>
      <c r="L81" s="23"/>
      <c r="O81" s="4"/>
      <c r="P81" s="4"/>
      <c r="Q81" s="4"/>
      <c r="R81" s="4"/>
      <c r="S81" s="4"/>
      <c r="T81" s="4"/>
      <c r="U81" s="23"/>
      <c r="V81" s="23"/>
      <c r="W81" s="23"/>
      <c r="X81" s="23"/>
      <c r="AA81" s="4"/>
      <c r="AB81" s="4"/>
      <c r="AC81" s="4"/>
      <c r="AD81" s="4"/>
      <c r="AE81" s="4"/>
      <c r="AF81" s="4"/>
      <c r="AG81" s="23"/>
      <c r="AH81" s="23"/>
      <c r="AI81" s="23"/>
      <c r="AJ81" s="23"/>
      <c r="AN81" s="4"/>
      <c r="AO81" s="4"/>
      <c r="AP81" s="4"/>
      <c r="AQ81" s="4"/>
      <c r="AR81" s="4"/>
      <c r="AS81" s="4"/>
      <c r="BB81" s="4"/>
      <c r="BC81" s="4"/>
      <c r="BD81" s="4"/>
      <c r="BE81" s="4"/>
      <c r="BF81" s="4"/>
      <c r="BG81" s="4"/>
      <c r="BJ81" s="4"/>
      <c r="BK81" s="4"/>
      <c r="BL81" s="4"/>
      <c r="BM81" s="4"/>
      <c r="BN81" s="4"/>
      <c r="BO81" s="4"/>
      <c r="BR81" s="4"/>
      <c r="BS81" s="4"/>
      <c r="BT81" s="4"/>
      <c r="BU81" s="4"/>
      <c r="BV81" s="4"/>
      <c r="BW81" s="4"/>
    </row>
    <row r="82" spans="1:75">
      <c r="A82" s="76"/>
      <c r="D82" s="4"/>
      <c r="E82" s="4"/>
      <c r="F82" s="4"/>
      <c r="G82" s="4"/>
      <c r="H82" s="4"/>
      <c r="I82" s="23"/>
      <c r="J82" s="23"/>
      <c r="K82" s="23"/>
      <c r="M82" s="4"/>
      <c r="N82" s="4"/>
      <c r="O82" s="4"/>
      <c r="P82" s="4"/>
      <c r="Q82" s="4"/>
      <c r="R82" s="4"/>
      <c r="S82" s="4"/>
      <c r="T82" s="4"/>
      <c r="U82" s="23"/>
      <c r="V82" s="23"/>
      <c r="BA82" s="4"/>
      <c r="BB82" s="4"/>
      <c r="BC82" s="4"/>
      <c r="BD82" s="4"/>
      <c r="BE82" s="4"/>
      <c r="BF82" s="4"/>
      <c r="BG82" s="4"/>
      <c r="BJ82" s="4"/>
      <c r="BK82" s="4"/>
      <c r="BL82" s="4"/>
      <c r="BM82" s="4"/>
      <c r="BN82" s="4"/>
      <c r="BO82" s="4"/>
      <c r="BR82" s="4"/>
      <c r="BS82" s="4"/>
      <c r="BT82" s="4"/>
      <c r="BU82" s="4"/>
      <c r="BV82" s="4"/>
      <c r="BW82" s="4"/>
    </row>
    <row r="83" spans="1:75">
      <c r="A83" s="5"/>
      <c r="D83" s="4"/>
      <c r="E83" s="4"/>
      <c r="F83" s="4"/>
      <c r="G83" s="4"/>
      <c r="H83" s="4"/>
      <c r="I83" s="23"/>
      <c r="J83" s="23"/>
      <c r="K83" s="23"/>
      <c r="M83" s="4"/>
      <c r="N83" s="4"/>
      <c r="O83" s="4"/>
      <c r="P83" s="4"/>
      <c r="Q83" s="4"/>
      <c r="R83" s="4"/>
      <c r="S83" s="4"/>
      <c r="T83" s="4"/>
      <c r="U83" s="23"/>
      <c r="V83" s="23"/>
      <c r="BA83" s="4"/>
      <c r="BB83" s="4"/>
      <c r="BC83" s="4"/>
      <c r="BD83" s="4"/>
      <c r="BE83" s="4"/>
      <c r="BF83" s="4"/>
      <c r="BG83" s="4"/>
      <c r="BJ83" s="4"/>
      <c r="BK83" s="4"/>
      <c r="BL83" s="4"/>
      <c r="BM83" s="4"/>
      <c r="BN83" s="4"/>
      <c r="BO83" s="4"/>
      <c r="BR83" s="4"/>
      <c r="BS83" s="4"/>
      <c r="BT83" s="4"/>
      <c r="BU83" s="4"/>
      <c r="BV83" s="4"/>
      <c r="BW83" s="4"/>
    </row>
    <row r="84" spans="1:75">
      <c r="A84" s="76"/>
      <c r="D84" s="4"/>
      <c r="E84" s="4"/>
      <c r="F84" s="4"/>
      <c r="G84" s="4"/>
      <c r="H84" s="4"/>
      <c r="I84" s="23"/>
      <c r="J84" s="23"/>
      <c r="K84" s="23"/>
      <c r="M84" s="4"/>
      <c r="N84" s="4"/>
      <c r="O84" s="4"/>
      <c r="P84" s="4"/>
      <c r="Q84" s="4"/>
      <c r="R84" s="4"/>
      <c r="S84" s="4"/>
      <c r="T84" s="4"/>
      <c r="U84" s="23"/>
      <c r="V84" s="23"/>
      <c r="BA84" s="4"/>
      <c r="BB84" s="4"/>
      <c r="BC84" s="4"/>
      <c r="BD84" s="4"/>
      <c r="BE84" s="4"/>
      <c r="BF84" s="4"/>
      <c r="BG84" s="4"/>
      <c r="BJ84" s="4"/>
      <c r="BK84" s="4"/>
      <c r="BL84" s="4"/>
      <c r="BM84" s="4"/>
      <c r="BN84" s="4"/>
      <c r="BO84" s="4"/>
      <c r="BR84" s="4"/>
      <c r="BS84" s="4"/>
      <c r="BT84" s="4"/>
      <c r="BU84" s="4"/>
      <c r="BV84" s="4"/>
      <c r="BW84" s="4"/>
    </row>
    <row r="85" spans="1:75">
      <c r="A85" s="5"/>
      <c r="D85" s="4"/>
      <c r="E85" s="4"/>
      <c r="F85" s="4"/>
      <c r="G85" s="4"/>
      <c r="H85" s="4"/>
      <c r="I85" s="23"/>
      <c r="J85" s="23"/>
      <c r="K85" s="23"/>
      <c r="M85" s="4"/>
      <c r="N85" s="4"/>
      <c r="O85" s="4"/>
      <c r="P85" s="4"/>
      <c r="Q85" s="4"/>
      <c r="R85" s="4"/>
      <c r="S85" s="4"/>
      <c r="T85" s="4"/>
      <c r="U85" s="23"/>
      <c r="V85" s="23"/>
      <c r="BA85" s="4"/>
      <c r="BB85" s="4"/>
      <c r="BC85" s="4"/>
      <c r="BD85" s="4"/>
      <c r="BE85" s="4"/>
      <c r="BF85" s="4"/>
      <c r="BG85" s="4"/>
      <c r="BJ85" s="4"/>
      <c r="BK85" s="4"/>
      <c r="BL85" s="4"/>
      <c r="BM85" s="4"/>
      <c r="BN85" s="4"/>
      <c r="BO85" s="4"/>
      <c r="BR85" s="4"/>
      <c r="BS85" s="4"/>
      <c r="BT85" s="4"/>
      <c r="BU85" s="4"/>
      <c r="BV85" s="4"/>
      <c r="BW85" s="4"/>
    </row>
    <row r="86" spans="1:75">
      <c r="A86" s="5"/>
      <c r="D86" s="4"/>
      <c r="E86" s="4"/>
      <c r="F86" s="4"/>
      <c r="G86" s="4"/>
      <c r="H86" s="4"/>
      <c r="I86" s="23"/>
      <c r="J86" s="23"/>
      <c r="K86" s="23"/>
      <c r="M86" s="4"/>
      <c r="N86" s="4"/>
      <c r="O86" s="4"/>
      <c r="P86" s="4"/>
      <c r="Q86" s="4"/>
      <c r="R86" s="4"/>
      <c r="S86" s="4"/>
      <c r="T86" s="4"/>
      <c r="U86" s="23"/>
      <c r="V86" s="23"/>
      <c r="BA86" s="4"/>
      <c r="BB86" s="4"/>
      <c r="BC86" s="4"/>
      <c r="BD86" s="4"/>
      <c r="BE86" s="4"/>
      <c r="BF86" s="4"/>
      <c r="BG86" s="4"/>
      <c r="BJ86" s="4"/>
      <c r="BK86" s="4"/>
      <c r="BL86" s="4"/>
      <c r="BM86" s="4"/>
      <c r="BN86" s="4"/>
      <c r="BO86" s="4"/>
      <c r="BR86" s="4"/>
      <c r="BS86" s="4"/>
      <c r="BT86" s="4"/>
      <c r="BU86" s="4"/>
      <c r="BV86" s="4"/>
      <c r="BW86" s="4"/>
    </row>
    <row r="87" spans="1:75">
      <c r="A87" s="76"/>
      <c r="D87" s="4"/>
      <c r="E87" s="4"/>
      <c r="F87" s="4"/>
      <c r="G87" s="4"/>
      <c r="H87" s="4"/>
      <c r="I87" s="23"/>
      <c r="J87" s="23"/>
      <c r="K87" s="23"/>
      <c r="M87" s="4"/>
      <c r="N87" s="4"/>
      <c r="O87" s="4"/>
      <c r="P87" s="4"/>
      <c r="Q87" s="4"/>
      <c r="R87" s="4"/>
      <c r="S87" s="4"/>
      <c r="T87" s="4"/>
      <c r="U87" s="23"/>
      <c r="V87" s="23"/>
      <c r="BA87" s="4"/>
      <c r="BB87" s="4"/>
      <c r="BC87" s="4"/>
      <c r="BD87" s="4"/>
      <c r="BE87" s="4"/>
      <c r="BF87" s="4"/>
      <c r="BG87" s="4"/>
      <c r="BJ87" s="4"/>
      <c r="BK87" s="4"/>
      <c r="BL87" s="4"/>
      <c r="BM87" s="4"/>
      <c r="BN87" s="4"/>
      <c r="BO87" s="4"/>
      <c r="BR87" s="4"/>
      <c r="BS87" s="4"/>
      <c r="BT87" s="4"/>
      <c r="BU87" s="4"/>
      <c r="BV87" s="4"/>
      <c r="BW87" s="4"/>
    </row>
    <row r="88" spans="1:75">
      <c r="A88" s="5"/>
      <c r="D88" s="4"/>
      <c r="E88" s="4"/>
      <c r="F88" s="4"/>
      <c r="G88" s="4"/>
      <c r="H88" s="4"/>
      <c r="I88" s="23"/>
      <c r="J88" s="23"/>
      <c r="K88" s="23"/>
      <c r="M88" s="4"/>
      <c r="N88" s="4"/>
      <c r="O88" s="4"/>
      <c r="P88" s="4"/>
      <c r="Q88" s="4"/>
      <c r="R88" s="4"/>
      <c r="S88" s="4"/>
      <c r="T88" s="4"/>
      <c r="U88" s="23"/>
      <c r="V88" s="23"/>
      <c r="BA88" s="4"/>
      <c r="BB88" s="4"/>
      <c r="BC88" s="4"/>
      <c r="BD88" s="4"/>
      <c r="BE88" s="4"/>
      <c r="BF88" s="4"/>
      <c r="BG88" s="4"/>
      <c r="BJ88" s="4"/>
      <c r="BK88" s="4"/>
      <c r="BL88" s="4"/>
      <c r="BM88" s="4"/>
      <c r="BN88" s="4"/>
      <c r="BO88" s="4"/>
      <c r="BR88" s="4"/>
      <c r="BS88" s="4"/>
      <c r="BT88" s="4"/>
      <c r="BU88" s="4"/>
      <c r="BV88" s="4"/>
      <c r="BW88" s="4"/>
    </row>
    <row r="89" spans="1:75">
      <c r="A89" s="76"/>
      <c r="D89" s="4"/>
      <c r="E89" s="4"/>
      <c r="F89" s="4"/>
      <c r="G89" s="4"/>
      <c r="H89" s="4"/>
      <c r="I89" s="23"/>
      <c r="J89" s="23"/>
      <c r="K89" s="23"/>
      <c r="M89" s="4"/>
      <c r="N89" s="4"/>
      <c r="O89" s="4"/>
      <c r="P89" s="4"/>
      <c r="Q89" s="4"/>
      <c r="R89" s="4"/>
      <c r="S89" s="4"/>
      <c r="T89" s="4"/>
      <c r="U89" s="23"/>
      <c r="V89" s="23"/>
      <c r="BA89" s="4"/>
      <c r="BB89" s="4"/>
      <c r="BC89" s="4"/>
      <c r="BD89" s="4"/>
      <c r="BE89" s="4"/>
      <c r="BF89" s="4"/>
      <c r="BG89" s="4"/>
      <c r="BJ89" s="4"/>
      <c r="BK89" s="4"/>
      <c r="BL89" s="4"/>
      <c r="BM89" s="4"/>
      <c r="BN89" s="4"/>
      <c r="BO89" s="4"/>
      <c r="BR89" s="4"/>
      <c r="BS89" s="4"/>
      <c r="BT89" s="4"/>
      <c r="BU89" s="4"/>
      <c r="BV89" s="4"/>
      <c r="BW89" s="4"/>
    </row>
    <row r="90" spans="1:75">
      <c r="A90" s="5"/>
      <c r="D90" s="4"/>
      <c r="E90" s="4"/>
      <c r="F90" s="4"/>
      <c r="G90" s="4"/>
      <c r="H90" s="4"/>
      <c r="I90" s="23"/>
      <c r="J90" s="23"/>
      <c r="K90" s="23"/>
      <c r="M90" s="4"/>
      <c r="N90" s="4"/>
      <c r="O90" s="4"/>
      <c r="P90" s="4"/>
      <c r="Q90" s="4"/>
      <c r="R90" s="4"/>
      <c r="S90" s="4"/>
      <c r="T90" s="4"/>
      <c r="U90" s="23"/>
      <c r="V90" s="23"/>
      <c r="BA90" s="4"/>
      <c r="BB90" s="4"/>
      <c r="BC90" s="4"/>
      <c r="BD90" s="4"/>
      <c r="BE90" s="4"/>
      <c r="BF90" s="4"/>
      <c r="BG90" s="4"/>
      <c r="BJ90" s="4"/>
      <c r="BK90" s="4"/>
      <c r="BL90" s="4"/>
      <c r="BM90" s="4"/>
      <c r="BN90" s="4"/>
      <c r="BO90" s="4"/>
      <c r="BR90" s="4"/>
      <c r="BS90" s="4"/>
      <c r="BT90" s="4"/>
      <c r="BU90" s="4"/>
      <c r="BV90" s="4"/>
      <c r="BW90" s="4"/>
    </row>
    <row r="91" spans="1:75">
      <c r="A91" s="76"/>
      <c r="D91" s="4"/>
      <c r="E91" s="4"/>
      <c r="F91" s="4"/>
      <c r="G91" s="4"/>
      <c r="H91" s="4"/>
      <c r="I91" s="23"/>
      <c r="J91" s="23"/>
      <c r="K91" s="23"/>
      <c r="M91" s="4"/>
      <c r="N91" s="4"/>
      <c r="O91" s="4"/>
      <c r="P91" s="4"/>
      <c r="Q91" s="4"/>
      <c r="R91" s="4"/>
      <c r="S91" s="4"/>
      <c r="T91" s="4"/>
      <c r="U91" s="23"/>
      <c r="V91" s="23"/>
      <c r="BA91" s="4"/>
      <c r="BB91" s="4"/>
      <c r="BC91" s="4"/>
      <c r="BD91" s="4"/>
      <c r="BE91" s="4"/>
      <c r="BF91" s="4"/>
      <c r="BG91" s="4"/>
      <c r="BJ91" s="4"/>
      <c r="BK91" s="4"/>
      <c r="BL91" s="4"/>
      <c r="BM91" s="4"/>
      <c r="BN91" s="4"/>
      <c r="BO91" s="4"/>
      <c r="BR91" s="4"/>
      <c r="BS91" s="4"/>
      <c r="BT91" s="4"/>
      <c r="BU91" s="4"/>
      <c r="BV91" s="4"/>
      <c r="BW91" s="4"/>
    </row>
    <row r="92" spans="1:75">
      <c r="A92" s="5"/>
      <c r="D92" s="4"/>
      <c r="E92" s="4"/>
      <c r="F92" s="4"/>
      <c r="G92" s="4"/>
      <c r="H92" s="4"/>
      <c r="I92" s="23"/>
      <c r="J92" s="23"/>
      <c r="K92" s="23"/>
      <c r="M92" s="4"/>
      <c r="N92" s="4"/>
      <c r="O92" s="4"/>
      <c r="P92" s="4"/>
      <c r="Q92" s="4"/>
      <c r="R92" s="4"/>
      <c r="S92" s="4"/>
      <c r="T92" s="4"/>
      <c r="U92" s="23"/>
      <c r="V92" s="23"/>
      <c r="BA92" s="4"/>
      <c r="BB92" s="4"/>
      <c r="BC92" s="4"/>
      <c r="BD92" s="4"/>
      <c r="BE92" s="4"/>
      <c r="BF92" s="4"/>
      <c r="BG92" s="4"/>
      <c r="BJ92" s="4"/>
      <c r="BK92" s="4"/>
      <c r="BL92" s="4"/>
      <c r="BM92" s="4"/>
      <c r="BN92" s="4"/>
      <c r="BO92" s="4"/>
      <c r="BR92" s="4"/>
      <c r="BS92" s="4"/>
      <c r="BT92" s="4"/>
      <c r="BU92" s="4"/>
      <c r="BV92" s="4"/>
      <c r="BW92" s="4"/>
    </row>
    <row r="93" spans="1:75">
      <c r="A93" s="5"/>
      <c r="D93" s="4"/>
      <c r="E93" s="4"/>
      <c r="F93" s="4"/>
      <c r="G93" s="4"/>
      <c r="H93" s="4"/>
      <c r="I93" s="23"/>
      <c r="J93" s="23"/>
      <c r="K93" s="23"/>
      <c r="M93" s="4"/>
      <c r="N93" s="4"/>
      <c r="O93" s="4"/>
      <c r="P93" s="4"/>
      <c r="Q93" s="4"/>
      <c r="R93" s="4"/>
      <c r="S93" s="4"/>
      <c r="T93" s="4"/>
      <c r="U93" s="23"/>
      <c r="V93" s="23"/>
      <c r="BA93" s="4"/>
      <c r="BB93" s="4"/>
      <c r="BC93" s="4"/>
      <c r="BD93" s="4"/>
      <c r="BE93" s="4"/>
      <c r="BF93" s="4"/>
      <c r="BG93" s="4"/>
      <c r="BJ93" s="4"/>
      <c r="BK93" s="4"/>
      <c r="BL93" s="4"/>
      <c r="BM93" s="4"/>
      <c r="BN93" s="4"/>
      <c r="BO93" s="4"/>
      <c r="BR93" s="4"/>
      <c r="BS93" s="4"/>
      <c r="BT93" s="4"/>
      <c r="BU93" s="4"/>
      <c r="BV93" s="4"/>
      <c r="BW93" s="4"/>
    </row>
    <row r="94" spans="1:75">
      <c r="A94" s="76"/>
      <c r="D94" s="4"/>
      <c r="E94" s="4"/>
      <c r="F94" s="4"/>
      <c r="G94" s="4"/>
      <c r="H94" s="4"/>
      <c r="I94" s="23"/>
      <c r="J94" s="23"/>
      <c r="K94" s="23"/>
      <c r="M94" s="4"/>
      <c r="N94" s="4"/>
      <c r="O94" s="4"/>
      <c r="P94" s="4"/>
      <c r="Q94" s="4"/>
      <c r="R94" s="4"/>
      <c r="S94" s="4"/>
      <c r="T94" s="4"/>
      <c r="U94" s="23"/>
      <c r="V94" s="23"/>
      <c r="AH94" s="28"/>
      <c r="BA94" s="4"/>
      <c r="BB94" s="4"/>
      <c r="BC94" s="4"/>
      <c r="BD94" s="4"/>
      <c r="BE94" s="4"/>
      <c r="BF94" s="4"/>
      <c r="BG94" s="4"/>
      <c r="BJ94" s="4"/>
      <c r="BK94" s="4"/>
      <c r="BL94" s="4"/>
      <c r="BM94" s="4"/>
      <c r="BN94" s="4"/>
      <c r="BO94" s="4"/>
      <c r="BR94" s="4"/>
      <c r="BS94" s="4"/>
      <c r="BT94" s="4"/>
      <c r="BU94" s="4"/>
      <c r="BV94" s="4"/>
      <c r="BW94" s="4"/>
    </row>
    <row r="95" spans="1:75">
      <c r="A95" s="5"/>
      <c r="D95" s="4"/>
      <c r="E95" s="4"/>
      <c r="F95" s="4"/>
      <c r="G95" s="4"/>
      <c r="H95" s="4"/>
      <c r="I95" s="23"/>
      <c r="J95" s="23"/>
      <c r="K95" s="23"/>
      <c r="M95" s="4"/>
      <c r="N95" s="4"/>
      <c r="O95" s="4"/>
      <c r="P95" s="4"/>
      <c r="Q95" s="4"/>
      <c r="R95" s="4"/>
      <c r="S95" s="4"/>
      <c r="T95" s="4"/>
      <c r="U95" s="23"/>
      <c r="V95" s="23"/>
      <c r="BA95" s="4"/>
      <c r="BB95" s="4"/>
      <c r="BC95" s="4"/>
      <c r="BD95" s="4"/>
      <c r="BE95" s="4"/>
      <c r="BF95" s="4"/>
      <c r="BG95" s="4"/>
      <c r="BJ95" s="4"/>
      <c r="BK95" s="4"/>
      <c r="BL95" s="4"/>
      <c r="BM95" s="4"/>
      <c r="BN95" s="4"/>
      <c r="BO95" s="4"/>
      <c r="BR95" s="4"/>
      <c r="BS95" s="4"/>
      <c r="BT95" s="4"/>
      <c r="BU95" s="4"/>
      <c r="BV95" s="4"/>
      <c r="BW95" s="4"/>
    </row>
    <row r="96" spans="1:75">
      <c r="A96" s="76"/>
      <c r="D96" s="4"/>
      <c r="E96" s="4"/>
      <c r="F96" s="4"/>
      <c r="G96" s="4"/>
      <c r="H96" s="4"/>
      <c r="I96" s="23"/>
      <c r="J96" s="23"/>
      <c r="K96" s="23"/>
      <c r="M96" s="4"/>
      <c r="N96" s="4"/>
      <c r="O96" s="4"/>
      <c r="P96" s="4"/>
      <c r="Q96" s="4"/>
      <c r="R96" s="4"/>
      <c r="S96" s="4"/>
      <c r="T96" s="4"/>
      <c r="U96" s="23"/>
      <c r="V96" s="23"/>
      <c r="BA96" s="4"/>
      <c r="BB96" s="4"/>
      <c r="BC96" s="4"/>
      <c r="BD96" s="4"/>
      <c r="BE96" s="4"/>
      <c r="BF96" s="4"/>
      <c r="BG96" s="4"/>
      <c r="BJ96" s="4"/>
      <c r="BK96" s="4"/>
      <c r="BL96" s="4"/>
      <c r="BM96" s="4"/>
      <c r="BN96" s="4"/>
      <c r="BO96" s="4"/>
      <c r="BR96" s="4"/>
      <c r="BS96" s="4"/>
      <c r="BT96" s="4"/>
      <c r="BU96" s="4"/>
      <c r="BV96" s="4"/>
      <c r="BW96" s="4"/>
    </row>
    <row r="97" spans="1:75" ht="16" thickBot="1">
      <c r="A97" s="76"/>
      <c r="D97" s="4"/>
      <c r="E97" s="4"/>
      <c r="F97" s="4"/>
      <c r="G97" s="4"/>
      <c r="H97" s="4"/>
      <c r="I97" s="23"/>
      <c r="J97" s="23"/>
      <c r="K97" s="23"/>
      <c r="M97" s="4"/>
      <c r="N97" s="4"/>
      <c r="O97" s="4"/>
      <c r="P97" s="4"/>
      <c r="Q97" s="4"/>
      <c r="R97" s="4"/>
      <c r="S97" s="4"/>
      <c r="T97" s="4"/>
      <c r="U97" s="23"/>
      <c r="V97" s="23"/>
      <c r="BA97" s="4"/>
      <c r="BB97" s="4"/>
      <c r="BC97" s="4"/>
      <c r="BD97" s="4"/>
      <c r="BE97" s="4"/>
      <c r="BF97" s="4"/>
      <c r="BG97" s="4"/>
      <c r="BJ97" s="4"/>
      <c r="BK97" s="4"/>
      <c r="BL97" s="4"/>
      <c r="BM97" s="4"/>
      <c r="BN97" s="4"/>
      <c r="BO97" s="4"/>
      <c r="BR97" s="4"/>
      <c r="BS97" s="4"/>
      <c r="BT97" s="4"/>
      <c r="BU97" s="4"/>
      <c r="BV97" s="4"/>
      <c r="BW97" s="4"/>
    </row>
    <row r="98" spans="1:75" ht="16" thickBot="1">
      <c r="B98" s="77" t="s">
        <v>21</v>
      </c>
      <c r="C98" s="10" t="e">
        <f t="shared" ref="C98:H98" si="14">AVERAGE(C74:C97)</f>
        <v>#DIV/0!</v>
      </c>
      <c r="D98" s="10" t="e">
        <f t="shared" si="14"/>
        <v>#DIV/0!</v>
      </c>
      <c r="E98" s="10" t="e">
        <f t="shared" si="14"/>
        <v>#DIV/0!</v>
      </c>
      <c r="F98" s="10" t="e">
        <f t="shared" si="14"/>
        <v>#DIV/0!</v>
      </c>
      <c r="G98" s="10" t="e">
        <f t="shared" si="14"/>
        <v>#DIV/0!</v>
      </c>
      <c r="H98" s="10" t="e">
        <f t="shared" si="14"/>
        <v>#DIV/0!</v>
      </c>
      <c r="I98" s="24" t="e">
        <f>AVERAGE(I74:I81)</f>
        <v>#DIV/0!</v>
      </c>
      <c r="J98" s="24" t="e">
        <f>AVERAGE(J74:J81)</f>
        <v>#DIV/0!</v>
      </c>
      <c r="K98" s="24" t="e">
        <f>AVERAGE(K74:K81)</f>
        <v>#DIV/0!</v>
      </c>
      <c r="L98" s="24" t="e">
        <f>AVERAGE(L74:L81)</f>
        <v>#DIV/0!</v>
      </c>
      <c r="N98" s="77" t="s">
        <v>21</v>
      </c>
      <c r="O98" s="10" t="e">
        <f t="shared" ref="O98:T98" si="15">AVERAGE(O74:O97)</f>
        <v>#DIV/0!</v>
      </c>
      <c r="P98" s="10" t="e">
        <f t="shared" si="15"/>
        <v>#DIV/0!</v>
      </c>
      <c r="Q98" s="10" t="e">
        <f t="shared" si="15"/>
        <v>#DIV/0!</v>
      </c>
      <c r="R98" s="10" t="e">
        <f t="shared" si="15"/>
        <v>#DIV/0!</v>
      </c>
      <c r="S98" s="10" t="e">
        <f t="shared" si="15"/>
        <v>#DIV/0!</v>
      </c>
      <c r="T98" s="10" t="e">
        <f t="shared" si="15"/>
        <v>#DIV/0!</v>
      </c>
      <c r="U98" s="24" t="e">
        <f>AVERAGE(U74:U81)</f>
        <v>#DIV/0!</v>
      </c>
      <c r="V98" s="24" t="e">
        <f>AVERAGE(V74:V81)</f>
        <v>#DIV/0!</v>
      </c>
      <c r="W98" s="24" t="e">
        <f>AVERAGE(W74:W81)</f>
        <v>#DIV/0!</v>
      </c>
      <c r="X98" s="24" t="e">
        <f>AVERAGE(X74:X81)</f>
        <v>#DIV/0!</v>
      </c>
      <c r="Z98" s="77" t="s">
        <v>21</v>
      </c>
      <c r="AA98" s="10" t="e">
        <f t="shared" ref="AA98:AF98" si="16">AVERAGE(AA74:AA97)</f>
        <v>#DIV/0!</v>
      </c>
      <c r="AB98" s="10" t="e">
        <f t="shared" si="16"/>
        <v>#DIV/0!</v>
      </c>
      <c r="AC98" s="10" t="e">
        <f t="shared" si="16"/>
        <v>#DIV/0!</v>
      </c>
      <c r="AD98" s="10" t="e">
        <f t="shared" si="16"/>
        <v>#DIV/0!</v>
      </c>
      <c r="AE98" s="10" t="e">
        <f t="shared" si="16"/>
        <v>#DIV/0!</v>
      </c>
      <c r="AF98" s="10" t="e">
        <f t="shared" si="16"/>
        <v>#DIV/0!</v>
      </c>
      <c r="AG98" s="24" t="e">
        <f>AVERAGE(AG74:AG81)</f>
        <v>#DIV/0!</v>
      </c>
      <c r="AH98" s="24" t="e">
        <f>AVERAGE(AH74:AH81)</f>
        <v>#DIV/0!</v>
      </c>
      <c r="AI98" s="24" t="e">
        <f>AVERAGE(AI74:AI81)</f>
        <v>#DIV/0!</v>
      </c>
      <c r="AJ98" s="24" t="e">
        <f>AVERAGE(AJ74:AJ81)</f>
        <v>#DIV/0!</v>
      </c>
      <c r="AM98" s="77" t="s">
        <v>21</v>
      </c>
      <c r="AN98" s="10" t="e">
        <f t="shared" ref="AN98:AS98" si="17">AVERAGE(AN74:AN97)</f>
        <v>#DIV/0!</v>
      </c>
      <c r="AO98" s="10" t="e">
        <f t="shared" si="17"/>
        <v>#DIV/0!</v>
      </c>
      <c r="AP98" s="10" t="e">
        <f t="shared" si="17"/>
        <v>#DIV/0!</v>
      </c>
      <c r="AQ98" s="10" t="e">
        <f t="shared" si="17"/>
        <v>#DIV/0!</v>
      </c>
      <c r="AR98" s="10" t="e">
        <f t="shared" si="17"/>
        <v>#DIV/0!</v>
      </c>
      <c r="AS98" s="10" t="e">
        <f t="shared" si="17"/>
        <v>#DIV/0!</v>
      </c>
      <c r="BA98" s="77" t="s">
        <v>21</v>
      </c>
      <c r="BB98" s="10" t="e">
        <f t="shared" ref="BB98:BG98" si="18">AVERAGE(BB74:BB97)</f>
        <v>#DIV/0!</v>
      </c>
      <c r="BC98" s="10" t="e">
        <f t="shared" si="18"/>
        <v>#DIV/0!</v>
      </c>
      <c r="BD98" s="10" t="e">
        <f t="shared" si="18"/>
        <v>#DIV/0!</v>
      </c>
      <c r="BE98" s="10" t="e">
        <f t="shared" si="18"/>
        <v>#DIV/0!</v>
      </c>
      <c r="BF98" s="10" t="e">
        <f t="shared" si="18"/>
        <v>#DIV/0!</v>
      </c>
      <c r="BG98" s="10" t="e">
        <f t="shared" si="18"/>
        <v>#DIV/0!</v>
      </c>
      <c r="BI98" s="77" t="s">
        <v>21</v>
      </c>
      <c r="BJ98" s="10" t="e">
        <f t="shared" ref="BJ98:BO98" si="19">AVERAGE(BJ74:BJ97)</f>
        <v>#DIV/0!</v>
      </c>
      <c r="BK98" s="10" t="e">
        <f t="shared" si="19"/>
        <v>#DIV/0!</v>
      </c>
      <c r="BL98" s="10" t="e">
        <f t="shared" si="19"/>
        <v>#DIV/0!</v>
      </c>
      <c r="BM98" s="10" t="e">
        <f t="shared" si="19"/>
        <v>#DIV/0!</v>
      </c>
      <c r="BN98" s="10" t="e">
        <f t="shared" si="19"/>
        <v>#DIV/0!</v>
      </c>
      <c r="BO98" s="10" t="e">
        <f t="shared" si="19"/>
        <v>#DIV/0!</v>
      </c>
      <c r="BQ98" s="77" t="s">
        <v>21</v>
      </c>
      <c r="BR98" s="10" t="e">
        <f t="shared" ref="BR98:BW98" si="20">AVERAGE(BR74:BR97)</f>
        <v>#DIV/0!</v>
      </c>
      <c r="BS98" s="10" t="e">
        <f t="shared" si="20"/>
        <v>#DIV/0!</v>
      </c>
      <c r="BT98" s="10" t="e">
        <f t="shared" si="20"/>
        <v>#DIV/0!</v>
      </c>
      <c r="BU98" s="10" t="e">
        <f t="shared" si="20"/>
        <v>#DIV/0!</v>
      </c>
      <c r="BV98" s="10" t="e">
        <f t="shared" si="20"/>
        <v>#DIV/0!</v>
      </c>
      <c r="BW98" s="10" t="e">
        <f t="shared" si="20"/>
        <v>#DIV/0!</v>
      </c>
    </row>
    <row r="99" spans="1:75" ht="16" thickBot="1">
      <c r="B99" s="77" t="s">
        <v>30</v>
      </c>
      <c r="C99" s="10">
        <v>0.79366973835118804</v>
      </c>
      <c r="D99" s="10">
        <v>0.19621735977102001</v>
      </c>
      <c r="E99" s="10">
        <v>0.49476478646336502</v>
      </c>
      <c r="F99" s="10">
        <v>0.71279369053232899</v>
      </c>
      <c r="G99" s="10">
        <v>0.28868487274524801</v>
      </c>
      <c r="H99" s="10">
        <v>1.1677800189471199E-2</v>
      </c>
      <c r="I99" s="24">
        <v>0.29864662351027899</v>
      </c>
      <c r="J99" s="24">
        <v>0.39810835073342798</v>
      </c>
      <c r="K99" s="24">
        <v>0.32767957457123897</v>
      </c>
      <c r="L99" s="24">
        <v>0.76304007311148603</v>
      </c>
      <c r="N99" s="77" t="s">
        <v>30</v>
      </c>
      <c r="O99" s="10">
        <v>0.825566913063698</v>
      </c>
      <c r="P99" s="10">
        <v>0.20478426442685599</v>
      </c>
      <c r="Q99" s="10">
        <v>0.46934852509264802</v>
      </c>
      <c r="R99" s="10">
        <v>0.65822532423026203</v>
      </c>
      <c r="S99" s="10">
        <v>0.147890047416737</v>
      </c>
      <c r="T99" s="10">
        <v>0.11185851514585</v>
      </c>
      <c r="U99" s="24">
        <v>0.26501725310874102</v>
      </c>
      <c r="V99" s="24">
        <v>0.23433642800910101</v>
      </c>
      <c r="W99" s="24">
        <v>6.8809217944470494E-2</v>
      </c>
      <c r="X99" s="24">
        <v>0.58306178452934598</v>
      </c>
      <c r="Z99" s="77" t="s">
        <v>30</v>
      </c>
      <c r="AA99" s="10">
        <v>0.37487605248897998</v>
      </c>
      <c r="AB99" s="10">
        <v>0.38310570868923599</v>
      </c>
      <c r="AC99" s="10">
        <v>0.94633573306957097</v>
      </c>
      <c r="AD99" s="10">
        <v>0.937617555683812</v>
      </c>
      <c r="AE99" s="10">
        <v>0.92649235410993003</v>
      </c>
      <c r="AF99" s="10">
        <v>0.90709717413162705</v>
      </c>
      <c r="AG99" s="24">
        <v>0.81942794430090504</v>
      </c>
      <c r="AH99" s="24">
        <v>0.71792954424251998</v>
      </c>
      <c r="AI99" s="24">
        <v>0.95622216727462594</v>
      </c>
      <c r="AJ99" s="24">
        <v>0.89537418359133003</v>
      </c>
      <c r="AM99" s="77" t="s">
        <v>30</v>
      </c>
      <c r="AN99" s="10">
        <v>0.33427829889629701</v>
      </c>
      <c r="AO99" s="10">
        <v>0.38715283876819001</v>
      </c>
      <c r="AP99" s="10">
        <v>0.94425057686399305</v>
      </c>
      <c r="AQ99" s="10">
        <v>0.931007114282285</v>
      </c>
      <c r="AR99" s="10">
        <v>0.93315917393475201</v>
      </c>
      <c r="AS99" s="10">
        <v>0.90113167543067496</v>
      </c>
      <c r="AT99" s="3">
        <v>0.81032296973639795</v>
      </c>
      <c r="AU99" s="3">
        <v>0.68680911616613305</v>
      </c>
      <c r="AV99" s="3">
        <v>0.95783537708105204</v>
      </c>
      <c r="AW99" s="3">
        <v>0.88478278367281504</v>
      </c>
      <c r="BA99" s="77" t="s">
        <v>30</v>
      </c>
      <c r="BB99" s="10"/>
      <c r="BC99" s="10"/>
      <c r="BD99" s="10"/>
      <c r="BE99" s="10"/>
      <c r="BF99" s="10"/>
      <c r="BG99" s="10"/>
      <c r="BI99" s="77" t="s">
        <v>30</v>
      </c>
      <c r="BJ99" s="10">
        <v>0.446425766315727</v>
      </c>
      <c r="BK99" s="10">
        <v>0.80451949116519295</v>
      </c>
      <c r="BL99" s="10">
        <v>0.88081686363976897</v>
      </c>
      <c r="BM99" s="10">
        <v>0.20081744855508199</v>
      </c>
      <c r="BN99" s="10">
        <v>0.26156300290689699</v>
      </c>
      <c r="BO99" s="10">
        <v>4.6164330651054603E-2</v>
      </c>
      <c r="BQ99" s="77" t="s">
        <v>30</v>
      </c>
      <c r="BR99" s="10"/>
      <c r="BS99" s="10"/>
      <c r="BT99" s="10"/>
      <c r="BU99" s="10"/>
      <c r="BV99" s="10"/>
      <c r="BW99" s="10"/>
    </row>
    <row r="100" spans="1:75" ht="16" thickBot="1">
      <c r="B100" s="78"/>
      <c r="C100" s="4"/>
      <c r="D100" s="4"/>
      <c r="E100" s="4"/>
      <c r="F100" s="4"/>
      <c r="G100" s="4"/>
      <c r="H100" s="4"/>
      <c r="I100" s="23"/>
      <c r="J100" s="23"/>
      <c r="K100" s="23"/>
      <c r="L100" s="23"/>
      <c r="N100" s="78"/>
      <c r="O100" s="4"/>
      <c r="P100" s="4"/>
      <c r="Q100" s="4"/>
      <c r="R100" s="4"/>
      <c r="S100" s="4"/>
      <c r="T100" s="4"/>
      <c r="U100" s="23"/>
      <c r="V100" s="23"/>
      <c r="W100" s="23"/>
      <c r="X100" s="23"/>
      <c r="Z100" s="78"/>
      <c r="AA100" s="4"/>
      <c r="AB100" s="4"/>
      <c r="AC100" s="4"/>
      <c r="AD100" s="4"/>
      <c r="AE100" s="4"/>
      <c r="AF100" s="4"/>
      <c r="AG100" s="23"/>
      <c r="AH100" s="23"/>
      <c r="AI100" s="23"/>
      <c r="AJ100" s="23"/>
      <c r="AM100" s="78"/>
      <c r="AN100" s="4"/>
      <c r="AO100" s="4"/>
      <c r="AP100" s="4"/>
      <c r="AQ100" s="4"/>
      <c r="AR100" s="4"/>
      <c r="AS100" s="4"/>
      <c r="BA100" s="77" t="s">
        <v>104</v>
      </c>
      <c r="BB100" s="10"/>
      <c r="BC100" s="10"/>
      <c r="BD100" s="10"/>
      <c r="BE100" s="10"/>
      <c r="BF100" s="10"/>
      <c r="BG100" s="10"/>
      <c r="BI100" s="77" t="s">
        <v>104</v>
      </c>
      <c r="BJ100" s="10">
        <v>0.21003034904718701</v>
      </c>
      <c r="BK100" s="10">
        <v>0.43532296166360401</v>
      </c>
      <c r="BL100" s="10">
        <v>0.85558646797042603</v>
      </c>
      <c r="BM100" s="10">
        <v>0.32204000280801198</v>
      </c>
      <c r="BN100" s="10">
        <v>4.9257716248011202E-2</v>
      </c>
      <c r="BO100" s="10">
        <v>4.2506052314400203E-2</v>
      </c>
      <c r="BQ100" s="77" t="s">
        <v>104</v>
      </c>
      <c r="BR100" s="10"/>
      <c r="BS100" s="10"/>
      <c r="BT100" s="10"/>
      <c r="BU100" s="10"/>
      <c r="BV100" s="10"/>
      <c r="BW100" s="10"/>
    </row>
    <row r="101" spans="1:75" ht="16" thickBot="1">
      <c r="B101" s="78"/>
      <c r="C101" s="4"/>
      <c r="D101" s="4"/>
      <c r="E101" s="4"/>
      <c r="F101" s="4"/>
      <c r="G101" s="4"/>
      <c r="H101" s="4"/>
      <c r="I101" s="23"/>
      <c r="J101" s="23"/>
      <c r="K101" s="23"/>
      <c r="L101" s="23"/>
      <c r="N101" s="78"/>
      <c r="O101" s="4"/>
      <c r="P101" s="4"/>
      <c r="Q101" s="4"/>
      <c r="R101" s="4"/>
      <c r="S101" s="4"/>
      <c r="T101" s="4"/>
      <c r="U101" s="23"/>
      <c r="V101" s="23"/>
      <c r="W101" s="23"/>
      <c r="X101" s="23"/>
      <c r="Z101" s="78"/>
      <c r="AA101" s="4"/>
      <c r="AB101" s="4"/>
      <c r="AC101" s="4"/>
      <c r="AD101" s="4"/>
      <c r="AE101" s="4"/>
      <c r="AF101" s="4"/>
      <c r="AG101" s="23"/>
      <c r="AH101" s="23"/>
      <c r="AI101" s="23"/>
      <c r="AJ101" s="23"/>
      <c r="AM101" s="78"/>
      <c r="AN101" s="4"/>
      <c r="AO101" s="4"/>
      <c r="AP101" s="4"/>
      <c r="AQ101" s="4"/>
      <c r="AR101" s="4"/>
      <c r="AS101" s="4"/>
      <c r="BA101" s="59" t="s">
        <v>107</v>
      </c>
      <c r="BB101" s="12"/>
      <c r="BC101" s="12"/>
      <c r="BD101" s="12"/>
      <c r="BE101" s="12"/>
      <c r="BF101" s="12"/>
      <c r="BG101" s="12"/>
      <c r="BI101" s="77" t="s">
        <v>107</v>
      </c>
      <c r="BJ101" s="10">
        <v>0.68825603555321202</v>
      </c>
      <c r="BK101" s="10">
        <v>0.97922657734787999</v>
      </c>
      <c r="BL101" s="10">
        <v>0.71698696391801298</v>
      </c>
      <c r="BM101" s="10">
        <v>0.24994049185788</v>
      </c>
      <c r="BN101" s="10">
        <v>0.76462177288592803</v>
      </c>
      <c r="BO101" s="10">
        <v>0.29421062207696902</v>
      </c>
      <c r="BQ101" s="59" t="s">
        <v>107</v>
      </c>
      <c r="BR101" s="12"/>
      <c r="BS101" s="12"/>
      <c r="BT101" s="12"/>
      <c r="BU101" s="12"/>
      <c r="BV101" s="12"/>
      <c r="BW101" s="12"/>
    </row>
    <row r="102" spans="1:75" ht="16" thickBot="1">
      <c r="BA102" s="77" t="s">
        <v>105</v>
      </c>
      <c r="BB102" s="10"/>
      <c r="BC102" s="10"/>
      <c r="BD102" s="10"/>
      <c r="BE102" s="10"/>
      <c r="BF102" s="10"/>
      <c r="BG102" s="10"/>
      <c r="BI102" s="77" t="s">
        <v>105</v>
      </c>
      <c r="BJ102" s="10">
        <v>0.28090019098308</v>
      </c>
      <c r="BK102" s="10">
        <v>0.51489218026144501</v>
      </c>
      <c r="BL102" s="10">
        <v>0.87380452002799702</v>
      </c>
      <c r="BM102" s="10">
        <v>0.13067750585589699</v>
      </c>
      <c r="BN102" s="10">
        <v>0.41016308179299199</v>
      </c>
      <c r="BO102" s="10">
        <v>0.22308875864222999</v>
      </c>
      <c r="BQ102" s="77" t="s">
        <v>105</v>
      </c>
      <c r="BR102" s="10"/>
      <c r="BS102" s="10"/>
      <c r="BT102" s="10"/>
      <c r="BU102" s="10"/>
      <c r="BV102" s="10"/>
      <c r="BW102" s="10"/>
    </row>
    <row r="103" spans="1:75" ht="16" thickBot="1">
      <c r="BA103" s="59" t="s">
        <v>108</v>
      </c>
      <c r="BB103" s="12"/>
      <c r="BC103" s="12"/>
      <c r="BD103" s="12"/>
      <c r="BE103" s="12"/>
      <c r="BF103" s="12"/>
      <c r="BG103" s="12"/>
      <c r="BI103" s="77" t="s">
        <v>108</v>
      </c>
      <c r="BJ103" s="10">
        <v>0.72025581424197604</v>
      </c>
      <c r="BK103" s="10">
        <v>0.90245730587075201</v>
      </c>
      <c r="BL103" s="10">
        <v>0.67364069026014795</v>
      </c>
      <c r="BM103" s="10">
        <v>0.44300555202813902</v>
      </c>
      <c r="BN103" s="10">
        <v>0.22447856820918799</v>
      </c>
      <c r="BO103" s="10">
        <v>5.5488951963786497E-2</v>
      </c>
      <c r="BQ103" s="59" t="s">
        <v>108</v>
      </c>
      <c r="BR103" s="12"/>
      <c r="BS103" s="12"/>
      <c r="BT103" s="12"/>
      <c r="BU103" s="12"/>
      <c r="BV103" s="12"/>
      <c r="BW103" s="12"/>
    </row>
    <row r="106" spans="1:75">
      <c r="AN106" s="3" t="s">
        <v>64</v>
      </c>
      <c r="BB106" s="3" t="s">
        <v>210</v>
      </c>
      <c r="BJ106" s="3" t="s">
        <v>179</v>
      </c>
      <c r="BR106" s="3" t="s">
        <v>210</v>
      </c>
    </row>
    <row r="107" spans="1:75">
      <c r="AN107" s="5" t="s">
        <v>8</v>
      </c>
      <c r="AO107" s="5" t="s">
        <v>9</v>
      </c>
      <c r="AP107" s="5" t="s">
        <v>0</v>
      </c>
      <c r="AQ107" s="5" t="s">
        <v>1</v>
      </c>
      <c r="AR107" s="5" t="s">
        <v>2</v>
      </c>
      <c r="AS107" s="5" t="s">
        <v>16</v>
      </c>
      <c r="BB107" s="5" t="s">
        <v>182</v>
      </c>
      <c r="BC107" s="5" t="s">
        <v>183</v>
      </c>
      <c r="BD107" s="5" t="s">
        <v>114</v>
      </c>
      <c r="BE107" s="5" t="s">
        <v>115</v>
      </c>
      <c r="BF107" s="5" t="s">
        <v>116</v>
      </c>
      <c r="BG107" s="5" t="s">
        <v>117</v>
      </c>
      <c r="BJ107" s="5" t="s">
        <v>8</v>
      </c>
      <c r="BK107" s="5" t="s">
        <v>9</v>
      </c>
      <c r="BL107" s="5" t="s">
        <v>0</v>
      </c>
      <c r="BM107" s="5" t="s">
        <v>1</v>
      </c>
      <c r="BN107" s="5" t="s">
        <v>2</v>
      </c>
      <c r="BO107" s="5" t="s">
        <v>16</v>
      </c>
      <c r="BR107" s="5" t="s">
        <v>182</v>
      </c>
      <c r="BS107" s="5" t="s">
        <v>183</v>
      </c>
      <c r="BT107" s="5" t="s">
        <v>114</v>
      </c>
      <c r="BU107" s="5" t="s">
        <v>115</v>
      </c>
      <c r="BV107" s="5" t="s">
        <v>116</v>
      </c>
      <c r="BW107" s="5" t="s">
        <v>117</v>
      </c>
    </row>
    <row r="108" spans="1:75">
      <c r="AN108" s="4"/>
      <c r="AO108" s="4"/>
      <c r="AP108" s="4"/>
      <c r="AQ108" s="4"/>
      <c r="AR108" s="4"/>
      <c r="AS108" s="4"/>
      <c r="BB108" s="4"/>
      <c r="BC108" s="4"/>
      <c r="BD108" s="4"/>
      <c r="BE108" s="4"/>
      <c r="BF108" s="4"/>
      <c r="BG108" s="4"/>
      <c r="BJ108" s="4"/>
      <c r="BK108" s="4"/>
      <c r="BL108" s="4"/>
      <c r="BM108" s="4"/>
      <c r="BN108" s="4"/>
      <c r="BO108" s="4"/>
      <c r="BR108" s="4"/>
      <c r="BS108" s="4"/>
      <c r="BT108" s="4"/>
      <c r="BU108" s="4"/>
      <c r="BV108" s="4"/>
      <c r="BW108" s="4"/>
    </row>
    <row r="109" spans="1:75">
      <c r="AN109" s="4"/>
      <c r="AO109" s="4"/>
      <c r="AP109" s="4"/>
      <c r="AQ109" s="4"/>
      <c r="AR109" s="4"/>
      <c r="AS109" s="4"/>
      <c r="AW109" s="32"/>
      <c r="BB109" s="4"/>
      <c r="BC109" s="4"/>
      <c r="BD109" s="4"/>
      <c r="BE109" s="4"/>
      <c r="BF109" s="4"/>
      <c r="BG109" s="4"/>
      <c r="BJ109" s="4"/>
      <c r="BK109" s="4"/>
      <c r="BL109" s="4"/>
      <c r="BM109" s="4"/>
      <c r="BN109" s="4"/>
      <c r="BO109" s="4"/>
      <c r="BR109" s="4"/>
      <c r="BS109" s="4"/>
      <c r="BT109" s="4"/>
      <c r="BU109" s="4"/>
      <c r="BV109" s="4"/>
      <c r="BW109" s="4"/>
    </row>
    <row r="110" spans="1:75">
      <c r="AN110" s="4"/>
      <c r="AO110" s="4"/>
      <c r="AP110" s="4"/>
      <c r="AQ110" s="4"/>
      <c r="AR110" s="4"/>
      <c r="AS110" s="4"/>
      <c r="BB110" s="4"/>
      <c r="BC110" s="4"/>
      <c r="BD110" s="4"/>
      <c r="BE110" s="4"/>
      <c r="BF110" s="4"/>
      <c r="BG110" s="4"/>
      <c r="BJ110" s="4"/>
      <c r="BK110" s="4"/>
      <c r="BL110" s="4"/>
      <c r="BM110" s="4"/>
      <c r="BN110" s="4"/>
      <c r="BO110" s="4"/>
      <c r="BR110" s="4"/>
      <c r="BS110" s="4"/>
      <c r="BT110" s="4"/>
      <c r="BU110" s="4"/>
      <c r="BV110" s="4"/>
      <c r="BW110" s="4"/>
    </row>
    <row r="111" spans="1:75">
      <c r="AN111" s="4"/>
      <c r="AO111" s="4"/>
      <c r="AP111" s="4"/>
      <c r="AQ111" s="4"/>
      <c r="AR111" s="4"/>
      <c r="AS111" s="4"/>
      <c r="BB111" s="4"/>
      <c r="BC111" s="4"/>
      <c r="BD111" s="4"/>
      <c r="BE111" s="4"/>
      <c r="BF111" s="4"/>
      <c r="BG111" s="4"/>
      <c r="BJ111" s="4"/>
      <c r="BK111" s="4"/>
      <c r="BL111" s="4"/>
      <c r="BM111" s="4"/>
      <c r="BN111" s="4"/>
      <c r="BO111" s="4"/>
      <c r="BR111" s="4"/>
      <c r="BS111" s="4"/>
      <c r="BT111" s="4"/>
      <c r="BU111" s="4"/>
      <c r="BV111" s="4"/>
      <c r="BW111" s="4"/>
    </row>
    <row r="112" spans="1:75">
      <c r="AN112" s="4"/>
      <c r="AO112" s="4"/>
      <c r="AP112" s="4"/>
      <c r="AQ112" s="4"/>
      <c r="AR112" s="4"/>
      <c r="AS112" s="4"/>
      <c r="BB112" s="4"/>
      <c r="BC112" s="4"/>
      <c r="BD112" s="4"/>
      <c r="BE112" s="4"/>
      <c r="BF112" s="4"/>
      <c r="BG112" s="4"/>
      <c r="BJ112" s="4"/>
      <c r="BK112" s="4"/>
      <c r="BL112" s="4"/>
      <c r="BM112" s="4"/>
      <c r="BN112" s="4"/>
      <c r="BO112" s="4"/>
      <c r="BR112" s="4"/>
      <c r="BS112" s="4"/>
      <c r="BT112" s="4"/>
      <c r="BU112" s="4"/>
      <c r="BV112" s="4"/>
      <c r="BW112" s="4"/>
    </row>
    <row r="113" spans="40:75">
      <c r="AN113" s="4"/>
      <c r="AO113" s="4"/>
      <c r="AP113" s="4"/>
      <c r="AQ113" s="4"/>
      <c r="AR113" s="4"/>
      <c r="AS113" s="4"/>
      <c r="BB113" s="4"/>
      <c r="BC113" s="4"/>
      <c r="BD113" s="4"/>
      <c r="BE113" s="4"/>
      <c r="BF113" s="4"/>
      <c r="BG113" s="4"/>
      <c r="BJ113" s="4"/>
      <c r="BK113" s="4"/>
      <c r="BL113" s="4"/>
      <c r="BM113" s="4"/>
      <c r="BN113" s="4"/>
      <c r="BO113" s="4"/>
      <c r="BR113" s="4"/>
      <c r="BS113" s="4"/>
      <c r="BT113" s="4"/>
      <c r="BU113" s="4"/>
      <c r="BV113" s="4"/>
      <c r="BW113" s="4"/>
    </row>
    <row r="114" spans="40:75">
      <c r="AN114" s="4"/>
      <c r="AO114" s="4"/>
      <c r="AP114" s="4"/>
      <c r="AQ114" s="4"/>
      <c r="AR114" s="4"/>
      <c r="AS114" s="4"/>
      <c r="BB114" s="4"/>
      <c r="BC114" s="4"/>
      <c r="BD114" s="4"/>
      <c r="BE114" s="4"/>
      <c r="BF114" s="4"/>
      <c r="BG114" s="4"/>
      <c r="BJ114" s="4"/>
      <c r="BK114" s="4"/>
      <c r="BL114" s="4"/>
      <c r="BM114" s="4"/>
      <c r="BN114" s="4"/>
      <c r="BO114" s="4"/>
      <c r="BR114" s="4"/>
      <c r="BS114" s="4"/>
      <c r="BT114" s="4"/>
      <c r="BU114" s="4"/>
      <c r="BV114" s="4"/>
      <c r="BW114" s="4"/>
    </row>
    <row r="115" spans="40:75">
      <c r="AN115" s="4"/>
      <c r="AO115" s="4"/>
      <c r="AP115" s="4"/>
      <c r="AQ115" s="4"/>
      <c r="AR115" s="4"/>
      <c r="AS115" s="4"/>
      <c r="BB115" s="4"/>
      <c r="BC115" s="4"/>
      <c r="BD115" s="4"/>
      <c r="BE115" s="4"/>
      <c r="BF115" s="4"/>
      <c r="BG115" s="4"/>
      <c r="BJ115" s="4"/>
      <c r="BK115" s="4"/>
      <c r="BL115" s="4"/>
      <c r="BM115" s="4"/>
      <c r="BN115" s="4"/>
      <c r="BO115" s="4"/>
      <c r="BR115" s="4"/>
      <c r="BS115" s="4"/>
      <c r="BT115" s="4"/>
      <c r="BU115" s="4"/>
      <c r="BV115" s="4"/>
      <c r="BW115" s="4"/>
    </row>
    <row r="116" spans="40:75">
      <c r="BJ116" s="4"/>
      <c r="BK116" s="4"/>
      <c r="BL116" s="4"/>
      <c r="BM116" s="4"/>
      <c r="BN116" s="4"/>
      <c r="BO116" s="4"/>
      <c r="BR116" s="4"/>
      <c r="BS116" s="4"/>
      <c r="BT116" s="4"/>
      <c r="BU116" s="4"/>
      <c r="BV116" s="4"/>
      <c r="BW116" s="4"/>
    </row>
    <row r="117" spans="40:75">
      <c r="BJ117" s="4"/>
      <c r="BK117" s="4"/>
      <c r="BL117" s="4"/>
      <c r="BM117" s="4"/>
      <c r="BN117" s="4"/>
      <c r="BO117" s="4"/>
      <c r="BR117" s="4"/>
      <c r="BS117" s="4"/>
      <c r="BT117" s="4"/>
      <c r="BU117" s="4"/>
      <c r="BV117" s="4"/>
      <c r="BW117" s="4"/>
    </row>
    <row r="118" spans="40:75">
      <c r="BJ118" s="4"/>
      <c r="BK118" s="4"/>
      <c r="BL118" s="4"/>
      <c r="BM118" s="4"/>
      <c r="BN118" s="4"/>
      <c r="BO118" s="4"/>
      <c r="BR118" s="4"/>
      <c r="BS118" s="4"/>
      <c r="BT118" s="4"/>
      <c r="BU118" s="4"/>
      <c r="BV118" s="4"/>
      <c r="BW118" s="4"/>
    </row>
    <row r="119" spans="40:75">
      <c r="BJ119" s="4"/>
      <c r="BK119" s="4"/>
      <c r="BL119" s="4"/>
      <c r="BM119" s="4"/>
      <c r="BN119" s="4"/>
      <c r="BO119" s="4"/>
      <c r="BR119" s="4"/>
      <c r="BS119" s="4"/>
      <c r="BT119" s="4"/>
      <c r="BU119" s="4"/>
      <c r="BV119" s="4"/>
      <c r="BW119" s="4"/>
    </row>
    <row r="120" spans="40:75">
      <c r="BJ120" s="4"/>
      <c r="BK120" s="4"/>
      <c r="BL120" s="4"/>
      <c r="BM120" s="4"/>
      <c r="BN120" s="4"/>
      <c r="BO120" s="4"/>
      <c r="BR120" s="4"/>
      <c r="BS120" s="4"/>
      <c r="BT120" s="4"/>
      <c r="BU120" s="4"/>
      <c r="BV120" s="4"/>
      <c r="BW120" s="4"/>
    </row>
    <row r="121" spans="40:75">
      <c r="BJ121" s="4"/>
      <c r="BK121" s="4"/>
      <c r="BL121" s="4"/>
      <c r="BM121" s="4"/>
      <c r="BN121" s="4"/>
      <c r="BO121" s="4"/>
      <c r="BR121" s="4"/>
      <c r="BS121" s="4"/>
      <c r="BT121" s="4"/>
      <c r="BU121" s="4"/>
      <c r="BV121" s="4"/>
      <c r="BW121" s="4"/>
    </row>
    <row r="122" spans="40:75">
      <c r="AU122" s="32"/>
      <c r="AW122" s="32"/>
      <c r="BJ122" s="4"/>
      <c r="BK122" s="4"/>
      <c r="BL122" s="4"/>
      <c r="BM122" s="4"/>
      <c r="BN122" s="4"/>
      <c r="BO122" s="4"/>
      <c r="BR122" s="4"/>
      <c r="BS122" s="4"/>
      <c r="BT122" s="4"/>
      <c r="BU122" s="4"/>
      <c r="BV122" s="4"/>
      <c r="BW122" s="4"/>
    </row>
    <row r="123" spans="40:75">
      <c r="AS123" s="32"/>
      <c r="BG123" s="32"/>
      <c r="BJ123" s="4"/>
      <c r="BK123" s="4"/>
      <c r="BL123" s="4"/>
      <c r="BM123" s="4"/>
      <c r="BN123" s="4"/>
      <c r="BO123" s="4"/>
      <c r="BR123" s="4"/>
      <c r="BS123" s="4"/>
      <c r="BT123" s="4"/>
      <c r="BU123" s="4"/>
      <c r="BV123" s="4"/>
      <c r="BW123" s="4"/>
    </row>
    <row r="124" spans="40:75">
      <c r="BJ124" s="4"/>
      <c r="BK124" s="4"/>
      <c r="BL124" s="4"/>
      <c r="BM124" s="4"/>
      <c r="BN124" s="4"/>
      <c r="BO124" s="4"/>
      <c r="BR124" s="4"/>
      <c r="BS124" s="4"/>
      <c r="BT124" s="4"/>
      <c r="BU124" s="4"/>
      <c r="BV124" s="4"/>
      <c r="BW124" s="4"/>
    </row>
    <row r="125" spans="40:75">
      <c r="AO125" s="32"/>
      <c r="BC125" s="32"/>
      <c r="BJ125" s="4"/>
      <c r="BK125" s="4"/>
      <c r="BL125" s="4"/>
      <c r="BM125" s="4"/>
      <c r="BN125" s="4"/>
      <c r="BO125" s="4"/>
      <c r="BR125" s="4"/>
      <c r="BS125" s="4"/>
      <c r="BT125" s="4"/>
      <c r="BU125" s="4"/>
      <c r="BV125" s="4"/>
      <c r="BW125" s="4"/>
    </row>
    <row r="126" spans="40:75">
      <c r="BJ126" s="4"/>
      <c r="BK126" s="4"/>
      <c r="BL126" s="4"/>
      <c r="BM126" s="4"/>
      <c r="BN126" s="4"/>
      <c r="BO126" s="4"/>
      <c r="BR126" s="4"/>
      <c r="BS126" s="4"/>
      <c r="BT126" s="4"/>
      <c r="BU126" s="4"/>
      <c r="BV126" s="4"/>
      <c r="BW126" s="4"/>
    </row>
    <row r="127" spans="40:75">
      <c r="BJ127" s="4"/>
      <c r="BK127" s="4"/>
      <c r="BL127" s="4"/>
      <c r="BM127" s="4"/>
      <c r="BN127" s="4"/>
      <c r="BO127" s="4"/>
      <c r="BR127" s="4"/>
      <c r="BS127" s="4"/>
      <c r="BT127" s="4"/>
      <c r="BU127" s="4"/>
      <c r="BV127" s="4"/>
      <c r="BW127" s="4"/>
    </row>
    <row r="128" spans="40:75">
      <c r="BJ128" s="4"/>
      <c r="BK128" s="4"/>
      <c r="BL128" s="4"/>
      <c r="BM128" s="4"/>
      <c r="BN128" s="4"/>
      <c r="BO128" s="4"/>
      <c r="BR128" s="4"/>
      <c r="BS128" s="4"/>
      <c r="BT128" s="4"/>
      <c r="BU128" s="4"/>
      <c r="BV128" s="4"/>
      <c r="BW128" s="4"/>
    </row>
    <row r="129" spans="1:75">
      <c r="AQ129" s="32"/>
      <c r="AU129" s="32"/>
      <c r="BE129" s="32"/>
      <c r="BJ129" s="4"/>
      <c r="BK129" s="4"/>
      <c r="BL129" s="4"/>
      <c r="BM129" s="4"/>
      <c r="BN129" s="4"/>
      <c r="BO129" s="4"/>
      <c r="BR129" s="4"/>
      <c r="BS129" s="4"/>
      <c r="BT129" s="4"/>
      <c r="BU129" s="4"/>
      <c r="BV129" s="4"/>
      <c r="BW129" s="4"/>
    </row>
    <row r="130" spans="1:75">
      <c r="BJ130" s="4"/>
      <c r="BK130" s="4"/>
      <c r="BL130" s="4"/>
      <c r="BM130" s="4"/>
      <c r="BN130" s="4"/>
      <c r="BO130" s="4"/>
      <c r="BR130" s="4"/>
      <c r="BS130" s="4"/>
      <c r="BT130" s="4"/>
      <c r="BU130" s="4"/>
      <c r="BV130" s="4"/>
      <c r="BW130" s="4"/>
    </row>
    <row r="131" spans="1:75" ht="16" thickBot="1">
      <c r="BJ131" s="4"/>
      <c r="BK131" s="4"/>
      <c r="BL131" s="4"/>
      <c r="BM131" s="4"/>
      <c r="BN131" s="4"/>
      <c r="BO131" s="4"/>
      <c r="BR131" s="4"/>
      <c r="BS131" s="4"/>
      <c r="BT131" s="4"/>
      <c r="BU131" s="4"/>
      <c r="BV131" s="4"/>
      <c r="BW131" s="4"/>
    </row>
    <row r="132" spans="1:75" ht="16" thickBot="1">
      <c r="AM132" s="77" t="s">
        <v>21</v>
      </c>
      <c r="AN132" s="10" t="e">
        <f t="shared" ref="AN132:AS132" si="21">AVERAGE(AN108:AN131)</f>
        <v>#DIV/0!</v>
      </c>
      <c r="AO132" s="10" t="e">
        <f t="shared" si="21"/>
        <v>#DIV/0!</v>
      </c>
      <c r="AP132" s="10" t="e">
        <f t="shared" si="21"/>
        <v>#DIV/0!</v>
      </c>
      <c r="AQ132" s="10" t="e">
        <f t="shared" si="21"/>
        <v>#DIV/0!</v>
      </c>
      <c r="AR132" s="10" t="e">
        <f t="shared" si="21"/>
        <v>#DIV/0!</v>
      </c>
      <c r="AS132" s="10" t="e">
        <f t="shared" si="21"/>
        <v>#DIV/0!</v>
      </c>
      <c r="BA132" s="77" t="s">
        <v>21</v>
      </c>
      <c r="BB132" s="10" t="e">
        <f t="shared" ref="BB132:BG132" si="22">AVERAGE(BB108:BB131)</f>
        <v>#DIV/0!</v>
      </c>
      <c r="BC132" s="10" t="e">
        <f t="shared" si="22"/>
        <v>#DIV/0!</v>
      </c>
      <c r="BD132" s="10" t="e">
        <f t="shared" si="22"/>
        <v>#DIV/0!</v>
      </c>
      <c r="BE132" s="10" t="e">
        <f t="shared" si="22"/>
        <v>#DIV/0!</v>
      </c>
      <c r="BF132" s="10" t="e">
        <f t="shared" si="22"/>
        <v>#DIV/0!</v>
      </c>
      <c r="BG132" s="10" t="e">
        <f t="shared" si="22"/>
        <v>#DIV/0!</v>
      </c>
      <c r="BI132" s="77" t="s">
        <v>21</v>
      </c>
      <c r="BJ132" s="10" t="e">
        <f t="shared" ref="BJ132:BO132" si="23">AVERAGE(BJ108:BJ131)</f>
        <v>#DIV/0!</v>
      </c>
      <c r="BK132" s="10" t="e">
        <f t="shared" si="23"/>
        <v>#DIV/0!</v>
      </c>
      <c r="BL132" s="10" t="e">
        <f t="shared" si="23"/>
        <v>#DIV/0!</v>
      </c>
      <c r="BM132" s="10" t="e">
        <f t="shared" si="23"/>
        <v>#DIV/0!</v>
      </c>
      <c r="BN132" s="10" t="e">
        <f t="shared" si="23"/>
        <v>#DIV/0!</v>
      </c>
      <c r="BO132" s="10" t="e">
        <f t="shared" si="23"/>
        <v>#DIV/0!</v>
      </c>
      <c r="BQ132" s="77" t="s">
        <v>21</v>
      </c>
      <c r="BR132" s="10" t="e">
        <f t="shared" ref="BR132:BW132" si="24">AVERAGE(BR108:BR131)</f>
        <v>#DIV/0!</v>
      </c>
      <c r="BS132" s="10" t="e">
        <f t="shared" si="24"/>
        <v>#DIV/0!</v>
      </c>
      <c r="BT132" s="10" t="e">
        <f t="shared" si="24"/>
        <v>#DIV/0!</v>
      </c>
      <c r="BU132" s="10" t="e">
        <f t="shared" si="24"/>
        <v>#DIV/0!</v>
      </c>
      <c r="BV132" s="10" t="e">
        <f t="shared" si="24"/>
        <v>#DIV/0!</v>
      </c>
      <c r="BW132" s="10" t="e">
        <f t="shared" si="24"/>
        <v>#DIV/0!</v>
      </c>
    </row>
    <row r="133" spans="1:75" ht="16" thickBot="1">
      <c r="AM133" s="77" t="s">
        <v>30</v>
      </c>
      <c r="AN133" s="10">
        <v>0.96203107675681598</v>
      </c>
      <c r="AO133" s="10">
        <v>0.36768771953138402</v>
      </c>
      <c r="AP133" s="10">
        <v>0.95005824074921397</v>
      </c>
      <c r="AQ133" s="10">
        <v>0.95506372412829199</v>
      </c>
      <c r="AR133" s="10">
        <v>0.45118057711073001</v>
      </c>
      <c r="AS133" s="10">
        <v>0.92009471567659795</v>
      </c>
      <c r="AT133" s="3">
        <v>0.90967213989880502</v>
      </c>
      <c r="AU133" s="3">
        <v>0.94412767001856901</v>
      </c>
      <c r="AV133" s="3">
        <v>0.69900358541001495</v>
      </c>
      <c r="AW133" s="3">
        <v>0.93486607435699698</v>
      </c>
      <c r="BA133" s="77" t="s">
        <v>30</v>
      </c>
      <c r="BB133" s="10"/>
      <c r="BC133" s="14"/>
      <c r="BD133" s="10"/>
      <c r="BE133" s="10"/>
      <c r="BF133" s="10"/>
      <c r="BG133" s="10"/>
      <c r="BI133" s="77" t="s">
        <v>30</v>
      </c>
      <c r="BJ133" s="10">
        <v>0.94355164145898396</v>
      </c>
      <c r="BK133" s="10">
        <v>0.55407388357121901</v>
      </c>
      <c r="BL133" s="10">
        <v>0.68446470151903804</v>
      </c>
      <c r="BM133" s="10">
        <v>0.55240704699750598</v>
      </c>
      <c r="BN133" s="10">
        <v>7.8107490291592904E-2</v>
      </c>
      <c r="BO133" s="10">
        <v>0.57527708697850999</v>
      </c>
      <c r="BQ133" s="77" t="s">
        <v>30</v>
      </c>
      <c r="BR133" s="10"/>
      <c r="BS133" s="10"/>
      <c r="BT133" s="10"/>
      <c r="BU133" s="10"/>
      <c r="BV133" s="14"/>
      <c r="BW133" s="10"/>
    </row>
    <row r="134" spans="1:75" ht="16" thickBot="1">
      <c r="AM134" s="78"/>
      <c r="AN134" s="4"/>
      <c r="AO134" s="4"/>
      <c r="AP134" s="4"/>
      <c r="AQ134" s="4"/>
      <c r="AR134" s="4"/>
      <c r="AS134" s="4"/>
      <c r="BA134" s="77" t="s">
        <v>104</v>
      </c>
      <c r="BB134" s="10"/>
      <c r="BC134" s="10"/>
      <c r="BD134" s="10"/>
      <c r="BE134" s="10"/>
      <c r="BF134" s="10"/>
      <c r="BG134" s="10"/>
      <c r="BI134" s="77" t="s">
        <v>104</v>
      </c>
      <c r="BJ134" s="10">
        <v>0.93264708750418901</v>
      </c>
      <c r="BK134" s="10">
        <v>0.94636148701633005</v>
      </c>
      <c r="BL134" s="10">
        <v>0.84278337364352995</v>
      </c>
      <c r="BM134" s="10">
        <v>0.97744253599734998</v>
      </c>
      <c r="BN134" s="10">
        <v>0.25322257203902798</v>
      </c>
      <c r="BO134" s="10">
        <v>0.74230351283894203</v>
      </c>
      <c r="BQ134" s="77" t="s">
        <v>104</v>
      </c>
      <c r="BR134" s="10"/>
      <c r="BS134" s="10"/>
      <c r="BT134" s="10"/>
      <c r="BU134" s="10"/>
      <c r="BV134" s="10"/>
      <c r="BW134" s="10"/>
    </row>
    <row r="135" spans="1:75" ht="16" thickBot="1">
      <c r="AM135" s="78"/>
      <c r="AN135" s="4"/>
      <c r="AO135" s="4"/>
      <c r="AP135" s="4"/>
      <c r="AQ135" s="4"/>
      <c r="AR135" s="4"/>
      <c r="AS135" s="4"/>
      <c r="BA135" s="77" t="s">
        <v>107</v>
      </c>
      <c r="BB135" s="10"/>
      <c r="BC135" s="10"/>
      <c r="BD135" s="10"/>
      <c r="BE135" s="10"/>
      <c r="BF135" s="10"/>
      <c r="BG135" s="10"/>
      <c r="BI135" s="59" t="s">
        <v>107</v>
      </c>
      <c r="BJ135" s="12">
        <v>0.68497823697612203</v>
      </c>
      <c r="BK135" s="12">
        <v>0.14425151715002099</v>
      </c>
      <c r="BL135" s="12">
        <v>0.32361957126655799</v>
      </c>
      <c r="BM135" s="12">
        <v>5.5660252132896403E-2</v>
      </c>
      <c r="BN135" s="12">
        <v>0.11412484389494799</v>
      </c>
      <c r="BO135" s="12">
        <v>0.33760274446758498</v>
      </c>
      <c r="BQ135" s="59" t="s">
        <v>107</v>
      </c>
      <c r="BR135" s="12"/>
      <c r="BS135" s="12"/>
      <c r="BT135" s="12"/>
      <c r="BU135" s="12"/>
      <c r="BV135" s="12"/>
      <c r="BW135" s="12"/>
    </row>
    <row r="136" spans="1:75" ht="16" thickBot="1">
      <c r="BA136" s="77" t="s">
        <v>105</v>
      </c>
      <c r="BB136" s="10"/>
      <c r="BC136" s="10"/>
      <c r="BD136" s="10"/>
      <c r="BE136" s="10"/>
      <c r="BF136" s="10"/>
      <c r="BG136" s="10"/>
      <c r="BI136" s="77" t="s">
        <v>105</v>
      </c>
      <c r="BJ136" s="10">
        <v>0.73306629023412195</v>
      </c>
      <c r="BK136" s="10">
        <v>0.54909672926126096</v>
      </c>
      <c r="BL136" s="10">
        <v>0.747845849004802</v>
      </c>
      <c r="BM136" s="10">
        <v>0.46808862412708702</v>
      </c>
      <c r="BN136" s="10">
        <v>0.77114764307965999</v>
      </c>
      <c r="BO136" s="10">
        <v>0.93253493020390399</v>
      </c>
      <c r="BQ136" s="77" t="s">
        <v>105</v>
      </c>
      <c r="BR136" s="10"/>
      <c r="BS136" s="10"/>
      <c r="BT136" s="10"/>
      <c r="BU136" s="10"/>
      <c r="BV136" s="10"/>
      <c r="BW136" s="10"/>
    </row>
    <row r="137" spans="1:75" ht="16" thickBot="1">
      <c r="BA137" s="77" t="s">
        <v>108</v>
      </c>
      <c r="BB137" s="10"/>
      <c r="BC137" s="10"/>
      <c r="BD137" s="10"/>
      <c r="BE137" s="10"/>
      <c r="BF137" s="10"/>
      <c r="BG137" s="10"/>
      <c r="BI137" s="59" t="s">
        <v>108</v>
      </c>
      <c r="BJ137" s="12">
        <v>0.92241845182873405</v>
      </c>
      <c r="BK137" s="12">
        <v>0.52905939097944599</v>
      </c>
      <c r="BL137" s="12">
        <v>0.46445905672584697</v>
      </c>
      <c r="BM137" s="12">
        <v>0.59501896904879503</v>
      </c>
      <c r="BN137" s="12">
        <v>2.2408183811363801E-2</v>
      </c>
      <c r="BO137" s="12">
        <v>5.9707317025571999E-2</v>
      </c>
      <c r="BQ137" s="59" t="s">
        <v>108</v>
      </c>
      <c r="BR137" s="12"/>
      <c r="BS137" s="12"/>
      <c r="BT137" s="12"/>
      <c r="BU137" s="12"/>
      <c r="BV137" s="12"/>
      <c r="BW137" s="12"/>
    </row>
    <row r="140" spans="1:75" ht="16" thickBot="1">
      <c r="BR140" s="5"/>
      <c r="BS140" s="5"/>
      <c r="BT140" s="5"/>
      <c r="BU140" s="5"/>
      <c r="BV140" s="5"/>
      <c r="BW140" s="5"/>
    </row>
    <row r="141" spans="1:75" ht="16" thickBot="1">
      <c r="BQ141" s="77"/>
      <c r="BR141" s="4"/>
      <c r="BS141" s="4"/>
      <c r="BT141" s="4"/>
      <c r="BU141" s="4"/>
      <c r="BV141" s="4"/>
      <c r="BW141" s="4"/>
    </row>
    <row r="142" spans="1:75">
      <c r="BR142" s="4"/>
      <c r="BS142" s="4"/>
      <c r="BT142" s="4"/>
      <c r="BU142" s="4"/>
      <c r="BV142" s="4"/>
      <c r="BW142" s="4"/>
    </row>
    <row r="143" spans="1:75">
      <c r="C143" s="5"/>
      <c r="D143" s="5"/>
      <c r="E143" s="5"/>
      <c r="F143" s="5"/>
      <c r="G143" s="5"/>
      <c r="H143" s="5"/>
      <c r="I143" s="22"/>
      <c r="J143" s="22"/>
      <c r="K143" s="22"/>
      <c r="L143" s="22"/>
      <c r="O143" s="5"/>
      <c r="P143" s="5"/>
      <c r="Q143" s="5"/>
      <c r="R143" s="5"/>
      <c r="S143" s="5"/>
      <c r="T143" s="5"/>
      <c r="U143" s="22"/>
      <c r="V143" s="22"/>
      <c r="W143" s="22"/>
      <c r="X143" s="22"/>
      <c r="AA143" s="5"/>
      <c r="AB143" s="5"/>
      <c r="AC143" s="5"/>
      <c r="AD143" s="5"/>
      <c r="AE143" s="5"/>
      <c r="AF143" s="5"/>
      <c r="AG143" s="22"/>
      <c r="AH143" s="22"/>
      <c r="AI143" s="22"/>
      <c r="AJ143" s="22"/>
      <c r="AN143" s="5"/>
      <c r="AO143" s="5"/>
      <c r="AP143" s="5"/>
      <c r="AQ143" s="5"/>
      <c r="AR143" s="5"/>
      <c r="AS143" s="5"/>
      <c r="BR143" s="4"/>
      <c r="BS143" s="4"/>
      <c r="BT143" s="4"/>
      <c r="BU143" s="4"/>
      <c r="BV143" s="4"/>
      <c r="BW143" s="4"/>
    </row>
    <row r="144" spans="1:75">
      <c r="A144" s="5"/>
      <c r="C144" s="4"/>
      <c r="D144" s="4"/>
      <c r="E144" s="4"/>
      <c r="F144" s="4"/>
      <c r="G144" s="4"/>
      <c r="H144" s="4"/>
      <c r="I144" s="23"/>
      <c r="J144" s="23"/>
      <c r="K144" s="23"/>
      <c r="L144" s="23"/>
      <c r="O144" s="4"/>
      <c r="P144" s="4"/>
      <c r="Q144" s="4"/>
      <c r="R144" s="4"/>
      <c r="S144" s="4"/>
      <c r="T144" s="4"/>
      <c r="U144" s="23"/>
      <c r="V144" s="23"/>
      <c r="W144" s="23"/>
      <c r="X144" s="23"/>
      <c r="AA144" s="4"/>
      <c r="AB144" s="4"/>
      <c r="AC144" s="4"/>
      <c r="AD144" s="4"/>
      <c r="AE144" s="4"/>
      <c r="AF144" s="4"/>
      <c r="AG144" s="23"/>
      <c r="AH144" s="23"/>
      <c r="AI144" s="23"/>
      <c r="AJ144" s="23"/>
      <c r="AN144" s="4"/>
      <c r="AO144" s="4"/>
      <c r="AP144" s="4"/>
      <c r="AQ144" s="4"/>
      <c r="AR144" s="4"/>
      <c r="AS144" s="4"/>
      <c r="BR144" s="4"/>
      <c r="BS144" s="4"/>
      <c r="BT144" s="4"/>
      <c r="BU144" s="4"/>
      <c r="BV144" s="4"/>
      <c r="BW144" s="4"/>
    </row>
    <row r="145" spans="1:75">
      <c r="A145" s="5"/>
      <c r="C145" s="4"/>
      <c r="D145" s="4"/>
      <c r="E145" s="4"/>
      <c r="F145" s="4"/>
      <c r="G145" s="4"/>
      <c r="H145" s="4"/>
      <c r="I145" s="23"/>
      <c r="J145" s="23"/>
      <c r="K145" s="23"/>
      <c r="L145" s="23"/>
      <c r="O145" s="4"/>
      <c r="P145" s="4"/>
      <c r="Q145" s="4"/>
      <c r="R145" s="4"/>
      <c r="S145" s="4"/>
      <c r="T145" s="4"/>
      <c r="U145" s="23"/>
      <c r="V145" s="23"/>
      <c r="W145" s="23"/>
      <c r="X145" s="23"/>
      <c r="AA145" s="4"/>
      <c r="AB145" s="4"/>
      <c r="AC145" s="4"/>
      <c r="AD145" s="4"/>
      <c r="AE145" s="4"/>
      <c r="AF145" s="4"/>
      <c r="AG145" s="23"/>
      <c r="AH145" s="23"/>
      <c r="AI145" s="23"/>
      <c r="AJ145" s="23"/>
      <c r="AN145" s="4"/>
      <c r="AO145" s="4"/>
      <c r="AP145" s="4"/>
      <c r="AQ145" s="4"/>
      <c r="AR145" s="4"/>
      <c r="AS145" s="4"/>
      <c r="BR145" s="4"/>
      <c r="BS145" s="4"/>
      <c r="BT145" s="4"/>
      <c r="BU145" s="4"/>
      <c r="BV145" s="4"/>
      <c r="BW145" s="4"/>
    </row>
    <row r="146" spans="1:75">
      <c r="A146" s="5"/>
      <c r="C146" s="4"/>
      <c r="D146" s="4"/>
      <c r="E146" s="4"/>
      <c r="F146" s="4"/>
      <c r="G146" s="4"/>
      <c r="H146" s="4"/>
      <c r="I146" s="23"/>
      <c r="J146" s="23"/>
      <c r="K146" s="23"/>
      <c r="L146" s="23"/>
      <c r="O146" s="4"/>
      <c r="P146" s="4"/>
      <c r="Q146" s="4"/>
      <c r="R146" s="4"/>
      <c r="S146" s="4"/>
      <c r="T146" s="4"/>
      <c r="U146" s="23"/>
      <c r="V146" s="23"/>
      <c r="W146" s="23"/>
      <c r="X146" s="23"/>
      <c r="AA146" s="4"/>
      <c r="AB146" s="4"/>
      <c r="AC146" s="4"/>
      <c r="AD146" s="4"/>
      <c r="AE146" s="4"/>
      <c r="AF146" s="4"/>
      <c r="AG146" s="23"/>
      <c r="AH146" s="23"/>
      <c r="AI146" s="23"/>
      <c r="AJ146" s="23"/>
      <c r="AN146" s="4"/>
      <c r="AO146" s="4"/>
      <c r="AP146" s="4"/>
      <c r="AQ146" s="4"/>
      <c r="AR146" s="4"/>
      <c r="AS146" s="4"/>
      <c r="BR146" s="4"/>
      <c r="BS146" s="4"/>
      <c r="BT146" s="4"/>
      <c r="BU146" s="4"/>
      <c r="BV146" s="4"/>
      <c r="BW146" s="4"/>
    </row>
    <row r="147" spans="1:75">
      <c r="A147" s="5"/>
      <c r="C147" s="4"/>
      <c r="D147" s="4"/>
      <c r="E147" s="4"/>
      <c r="F147" s="4"/>
      <c r="G147" s="4"/>
      <c r="H147" s="4"/>
      <c r="I147" s="23"/>
      <c r="J147" s="23"/>
      <c r="K147" s="23"/>
      <c r="L147" s="23"/>
      <c r="O147" s="4"/>
      <c r="P147" s="4"/>
      <c r="Q147" s="4"/>
      <c r="R147" s="4"/>
      <c r="S147" s="4"/>
      <c r="T147" s="4"/>
      <c r="U147" s="23"/>
      <c r="V147" s="23"/>
      <c r="W147" s="23"/>
      <c r="X147" s="23"/>
      <c r="AA147" s="4"/>
      <c r="AB147" s="4"/>
      <c r="AC147" s="4"/>
      <c r="AD147" s="4"/>
      <c r="AE147" s="4"/>
      <c r="AF147" s="4"/>
      <c r="AG147" s="23"/>
      <c r="AH147" s="23"/>
      <c r="AI147" s="23"/>
      <c r="AJ147" s="23"/>
      <c r="AN147" s="4"/>
      <c r="AO147" s="4"/>
      <c r="AP147" s="4"/>
      <c r="AQ147" s="4"/>
      <c r="AR147" s="4"/>
      <c r="AS147" s="4"/>
      <c r="BR147" s="4"/>
      <c r="BS147" s="4"/>
      <c r="BT147" s="4"/>
      <c r="BU147" s="4"/>
      <c r="BV147" s="4"/>
      <c r="BW147" s="4"/>
    </row>
    <row r="148" spans="1:75">
      <c r="A148" s="5"/>
      <c r="C148" s="4"/>
      <c r="D148" s="4"/>
      <c r="E148" s="4"/>
      <c r="F148" s="4"/>
      <c r="G148" s="4"/>
      <c r="H148" s="4"/>
      <c r="I148" s="23"/>
      <c r="J148" s="23"/>
      <c r="K148" s="23"/>
      <c r="L148" s="23"/>
      <c r="O148" s="4"/>
      <c r="P148" s="4"/>
      <c r="Q148" s="4"/>
      <c r="R148" s="4"/>
      <c r="S148" s="4"/>
      <c r="T148" s="4"/>
      <c r="U148" s="23"/>
      <c r="V148" s="23"/>
      <c r="W148" s="23"/>
      <c r="X148" s="23"/>
      <c r="AA148" s="4"/>
      <c r="AB148" s="4"/>
      <c r="AC148" s="4"/>
      <c r="AD148" s="4"/>
      <c r="AE148" s="4"/>
      <c r="AF148" s="4"/>
      <c r="AG148" s="23"/>
      <c r="AH148" s="23"/>
      <c r="AI148" s="23"/>
      <c r="AJ148" s="23"/>
      <c r="AN148" s="4"/>
      <c r="AO148" s="4"/>
      <c r="AP148" s="4"/>
      <c r="AQ148" s="4"/>
      <c r="AR148" s="4"/>
      <c r="AS148" s="4"/>
      <c r="BR148" s="4"/>
      <c r="BS148" s="4"/>
      <c r="BT148" s="4"/>
      <c r="BU148" s="4"/>
      <c r="BV148" s="4"/>
      <c r="BW148" s="4"/>
    </row>
    <row r="149" spans="1:75">
      <c r="A149" s="5"/>
      <c r="C149" s="4"/>
      <c r="D149" s="4"/>
      <c r="E149" s="4"/>
      <c r="F149" s="4"/>
      <c r="G149" s="4"/>
      <c r="H149" s="4"/>
      <c r="I149" s="23"/>
      <c r="J149" s="23"/>
      <c r="K149" s="23"/>
      <c r="L149" s="23"/>
      <c r="O149" s="4"/>
      <c r="P149" s="4"/>
      <c r="Q149" s="4"/>
      <c r="R149" s="4"/>
      <c r="S149" s="4"/>
      <c r="T149" s="4"/>
      <c r="U149" s="23"/>
      <c r="V149" s="23"/>
      <c r="W149" s="23"/>
      <c r="X149" s="23"/>
      <c r="AA149" s="4"/>
      <c r="AB149" s="4"/>
      <c r="AC149" s="4"/>
      <c r="AD149" s="4"/>
      <c r="AE149" s="4"/>
      <c r="AF149" s="4"/>
      <c r="AG149" s="23"/>
      <c r="AH149" s="23"/>
      <c r="AI149" s="23"/>
      <c r="AJ149" s="23"/>
      <c r="AN149" s="4"/>
      <c r="AO149" s="4"/>
      <c r="AP149" s="4"/>
      <c r="AQ149" s="4"/>
      <c r="AR149" s="4"/>
      <c r="AS149" s="4"/>
      <c r="BR149" s="4"/>
      <c r="BS149" s="4"/>
      <c r="BT149" s="4"/>
      <c r="BU149" s="4"/>
      <c r="BV149" s="4"/>
      <c r="BW149" s="4"/>
    </row>
    <row r="150" spans="1:75">
      <c r="A150" s="5"/>
      <c r="C150" s="4"/>
      <c r="D150" s="4"/>
      <c r="E150" s="4"/>
      <c r="F150" s="4"/>
      <c r="G150" s="4"/>
      <c r="H150" s="4"/>
      <c r="I150" s="23"/>
      <c r="J150" s="23"/>
      <c r="K150" s="23"/>
      <c r="L150" s="23"/>
      <c r="O150" s="4"/>
      <c r="P150" s="4"/>
      <c r="Q150" s="4"/>
      <c r="R150" s="4"/>
      <c r="S150" s="4"/>
      <c r="T150" s="4"/>
      <c r="U150" s="23"/>
      <c r="V150" s="23"/>
      <c r="W150" s="23"/>
      <c r="X150" s="23"/>
      <c r="AA150" s="4"/>
      <c r="AB150" s="4"/>
      <c r="AC150" s="4"/>
      <c r="AD150" s="4"/>
      <c r="AE150" s="4"/>
      <c r="AF150" s="4"/>
      <c r="AG150" s="23"/>
      <c r="AH150" s="23"/>
      <c r="AI150" s="23"/>
      <c r="AJ150" s="23"/>
      <c r="AN150" s="4"/>
      <c r="AO150" s="4"/>
      <c r="AP150" s="4"/>
      <c r="AQ150" s="4"/>
      <c r="AR150" s="4"/>
      <c r="AS150" s="4"/>
      <c r="BR150" s="4"/>
      <c r="BS150" s="4"/>
      <c r="BT150" s="4"/>
      <c r="BU150" s="4"/>
      <c r="BV150" s="4"/>
      <c r="BW150" s="4"/>
    </row>
    <row r="151" spans="1:75">
      <c r="A151" s="5"/>
      <c r="C151" s="4"/>
      <c r="D151" s="4"/>
      <c r="E151" s="4"/>
      <c r="F151" s="4"/>
      <c r="G151" s="4"/>
      <c r="H151" s="4"/>
      <c r="I151" s="23"/>
      <c r="J151" s="23"/>
      <c r="K151" s="23"/>
      <c r="L151" s="23"/>
      <c r="O151" s="4"/>
      <c r="P151" s="4"/>
      <c r="Q151" s="4"/>
      <c r="R151" s="4"/>
      <c r="S151" s="4"/>
      <c r="T151" s="4"/>
      <c r="U151" s="23"/>
      <c r="V151" s="23"/>
      <c r="W151" s="23"/>
      <c r="X151" s="23"/>
      <c r="AA151" s="4"/>
      <c r="AB151" s="4"/>
      <c r="AC151" s="4"/>
      <c r="AD151" s="4"/>
      <c r="AE151" s="4"/>
      <c r="AF151" s="4"/>
      <c r="AG151" s="23"/>
      <c r="AH151" s="23"/>
      <c r="AI151" s="23"/>
      <c r="AJ151" s="23"/>
      <c r="AN151" s="4"/>
      <c r="AO151" s="4"/>
      <c r="AP151" s="4"/>
      <c r="AQ151" s="4"/>
      <c r="AR151" s="4"/>
      <c r="AS151" s="4"/>
      <c r="BR151" s="4"/>
      <c r="BS151" s="4"/>
      <c r="BT151" s="4"/>
      <c r="BU151" s="4"/>
      <c r="BV151" s="4"/>
      <c r="BW151" s="4"/>
    </row>
    <row r="152" spans="1:75">
      <c r="A152" s="76"/>
      <c r="D152" s="4"/>
      <c r="E152" s="4"/>
      <c r="F152" s="4"/>
      <c r="G152" s="4"/>
      <c r="H152" s="4"/>
      <c r="I152" s="23"/>
      <c r="J152" s="23"/>
      <c r="K152" s="23"/>
      <c r="M152" s="4"/>
      <c r="N152" s="4"/>
      <c r="O152" s="4"/>
      <c r="P152" s="4"/>
      <c r="Q152" s="4"/>
      <c r="R152" s="4"/>
      <c r="S152" s="4"/>
      <c r="T152" s="4"/>
      <c r="U152" s="23"/>
      <c r="V152" s="23"/>
      <c r="BR152" s="4"/>
      <c r="BS152" s="4"/>
      <c r="BT152" s="4"/>
      <c r="BU152" s="4"/>
      <c r="BV152" s="4"/>
      <c r="BW152" s="4"/>
    </row>
    <row r="153" spans="1:75">
      <c r="A153" s="5"/>
      <c r="D153" s="4"/>
      <c r="E153" s="4"/>
      <c r="F153" s="4"/>
      <c r="G153" s="4"/>
      <c r="H153" s="4"/>
      <c r="I153" s="23"/>
      <c r="J153" s="23"/>
      <c r="K153" s="23"/>
      <c r="M153" s="4"/>
      <c r="N153" s="4"/>
      <c r="O153" s="4"/>
      <c r="P153" s="4"/>
      <c r="Q153" s="4"/>
      <c r="R153" s="4"/>
      <c r="S153" s="4"/>
      <c r="T153" s="4"/>
      <c r="U153" s="23"/>
      <c r="V153" s="23"/>
      <c r="BR153" s="4"/>
      <c r="BS153" s="4"/>
      <c r="BT153" s="4"/>
      <c r="BU153" s="4"/>
      <c r="BV153" s="4"/>
      <c r="BW153" s="4"/>
    </row>
    <row r="154" spans="1:75">
      <c r="A154" s="76"/>
      <c r="D154" s="4"/>
      <c r="E154" s="4"/>
      <c r="F154" s="4"/>
      <c r="G154" s="4"/>
      <c r="H154" s="4"/>
      <c r="I154" s="23"/>
      <c r="J154" s="23"/>
      <c r="K154" s="23"/>
      <c r="M154" s="4"/>
      <c r="N154" s="4"/>
      <c r="O154" s="4"/>
      <c r="P154" s="4"/>
      <c r="Q154" s="4"/>
      <c r="R154" s="4"/>
      <c r="S154" s="4"/>
      <c r="T154" s="4"/>
      <c r="U154" s="23"/>
      <c r="V154" s="23"/>
      <c r="BR154" s="4"/>
      <c r="BS154" s="4"/>
      <c r="BT154" s="4"/>
      <c r="BU154" s="4"/>
      <c r="BV154" s="4"/>
      <c r="BW154" s="4"/>
    </row>
    <row r="155" spans="1:75">
      <c r="A155" s="5"/>
      <c r="D155" s="4"/>
      <c r="E155" s="4"/>
      <c r="F155" s="4"/>
      <c r="G155" s="4"/>
      <c r="H155" s="4"/>
      <c r="I155" s="23"/>
      <c r="J155" s="23"/>
      <c r="K155" s="23"/>
      <c r="M155" s="4"/>
      <c r="N155" s="4"/>
      <c r="O155" s="4"/>
      <c r="P155" s="4"/>
      <c r="Q155" s="4"/>
      <c r="R155" s="4"/>
      <c r="S155" s="4"/>
      <c r="T155" s="4"/>
      <c r="U155" s="23"/>
      <c r="V155" s="23"/>
      <c r="BR155" s="4"/>
      <c r="BS155" s="4"/>
      <c r="BT155" s="4"/>
      <c r="BU155" s="4"/>
      <c r="BV155" s="4"/>
      <c r="BW155" s="4"/>
    </row>
    <row r="156" spans="1:75">
      <c r="A156" s="5"/>
      <c r="D156" s="4"/>
      <c r="E156" s="4"/>
      <c r="F156" s="4"/>
      <c r="G156" s="4"/>
      <c r="H156" s="4"/>
      <c r="I156" s="23"/>
      <c r="J156" s="23"/>
      <c r="K156" s="23"/>
      <c r="M156" s="4"/>
      <c r="N156" s="4"/>
      <c r="O156" s="4"/>
      <c r="P156" s="4"/>
      <c r="Q156" s="4"/>
      <c r="R156" s="4"/>
      <c r="S156" s="4"/>
      <c r="T156" s="4"/>
      <c r="U156" s="23"/>
      <c r="V156" s="23"/>
      <c r="BR156" s="4"/>
      <c r="BS156" s="4"/>
      <c r="BT156" s="4"/>
      <c r="BU156" s="4"/>
      <c r="BV156" s="4"/>
      <c r="BW156" s="4"/>
    </row>
    <row r="157" spans="1:75">
      <c r="A157" s="76"/>
      <c r="D157" s="4"/>
      <c r="E157" s="4"/>
      <c r="F157" s="4"/>
      <c r="G157" s="4"/>
      <c r="H157" s="4"/>
      <c r="I157" s="23"/>
      <c r="J157" s="23"/>
      <c r="K157" s="23"/>
      <c r="M157" s="4"/>
      <c r="N157" s="4"/>
      <c r="O157" s="4"/>
      <c r="P157" s="4"/>
      <c r="Q157" s="4"/>
      <c r="R157" s="4"/>
      <c r="S157" s="4"/>
      <c r="T157" s="4"/>
      <c r="U157" s="23"/>
      <c r="V157" s="23"/>
      <c r="BR157" s="4"/>
      <c r="BS157" s="4"/>
      <c r="BT157" s="4"/>
      <c r="BU157" s="4"/>
      <c r="BV157" s="4"/>
      <c r="BW157" s="4"/>
    </row>
    <row r="158" spans="1:75">
      <c r="A158" s="5"/>
      <c r="D158" s="4"/>
      <c r="E158" s="4"/>
      <c r="F158" s="4"/>
      <c r="G158" s="4"/>
      <c r="H158" s="4"/>
      <c r="I158" s="23"/>
      <c r="J158" s="23"/>
      <c r="K158" s="23"/>
      <c r="M158" s="4"/>
      <c r="N158" s="4"/>
      <c r="O158" s="4"/>
      <c r="P158" s="4"/>
      <c r="Q158" s="4"/>
      <c r="R158" s="4"/>
      <c r="S158" s="4"/>
      <c r="T158" s="4"/>
      <c r="U158" s="23"/>
      <c r="V158" s="23"/>
      <c r="BR158" s="4"/>
      <c r="BS158" s="4"/>
      <c r="BT158" s="4"/>
      <c r="BU158" s="4"/>
      <c r="BV158" s="4"/>
      <c r="BW158" s="4"/>
    </row>
    <row r="159" spans="1:75">
      <c r="A159" s="76"/>
      <c r="D159" s="4"/>
      <c r="E159" s="4"/>
      <c r="F159" s="4"/>
      <c r="G159" s="4"/>
      <c r="H159" s="4"/>
      <c r="I159" s="23"/>
      <c r="J159" s="23"/>
      <c r="K159" s="23"/>
      <c r="M159" s="4"/>
      <c r="N159" s="4"/>
      <c r="O159" s="4"/>
      <c r="P159" s="4"/>
      <c r="Q159" s="4"/>
      <c r="R159" s="4"/>
      <c r="S159" s="4"/>
      <c r="T159" s="4"/>
      <c r="U159" s="23"/>
      <c r="V159" s="23"/>
      <c r="BR159" s="4"/>
      <c r="BS159" s="4"/>
      <c r="BT159" s="4"/>
      <c r="BU159" s="4"/>
      <c r="BV159" s="4"/>
      <c r="BW159" s="4"/>
    </row>
    <row r="160" spans="1:75">
      <c r="A160" s="5"/>
      <c r="D160" s="4"/>
      <c r="E160" s="4"/>
      <c r="F160" s="4"/>
      <c r="G160" s="4"/>
      <c r="H160" s="4"/>
      <c r="I160" s="23"/>
      <c r="J160" s="23"/>
      <c r="K160" s="23"/>
      <c r="M160" s="4"/>
      <c r="N160" s="4"/>
      <c r="O160" s="4"/>
      <c r="P160" s="4"/>
      <c r="Q160" s="4"/>
      <c r="R160" s="4"/>
      <c r="S160" s="4"/>
      <c r="T160" s="4"/>
      <c r="U160" s="23"/>
      <c r="V160" s="23"/>
      <c r="BR160" s="4"/>
      <c r="BS160" s="4"/>
      <c r="BT160" s="4"/>
      <c r="BU160" s="4"/>
      <c r="BV160" s="4"/>
      <c r="BW160" s="4"/>
    </row>
    <row r="161" spans="1:75">
      <c r="A161" s="76"/>
      <c r="D161" s="4"/>
      <c r="E161" s="4"/>
      <c r="F161" s="4"/>
      <c r="G161" s="4"/>
      <c r="H161" s="4"/>
      <c r="I161" s="23"/>
      <c r="J161" s="23"/>
      <c r="K161" s="23"/>
      <c r="M161" s="4"/>
      <c r="N161" s="4"/>
      <c r="O161" s="4"/>
      <c r="P161" s="4"/>
      <c r="Q161" s="4"/>
      <c r="R161" s="4"/>
      <c r="S161" s="4"/>
      <c r="T161" s="4"/>
      <c r="U161" s="23"/>
      <c r="V161" s="23"/>
      <c r="BR161" s="4"/>
      <c r="BS161" s="4"/>
      <c r="BT161" s="4"/>
      <c r="BU161" s="4"/>
      <c r="BV161" s="4"/>
      <c r="BW161" s="4"/>
    </row>
    <row r="162" spans="1:75">
      <c r="A162" s="5"/>
      <c r="D162" s="4"/>
      <c r="E162" s="4"/>
      <c r="F162" s="4"/>
      <c r="G162" s="4"/>
      <c r="H162" s="4"/>
      <c r="I162" s="23"/>
      <c r="J162" s="23"/>
      <c r="K162" s="23"/>
      <c r="M162" s="4"/>
      <c r="N162" s="4"/>
      <c r="O162" s="4"/>
      <c r="P162" s="4"/>
      <c r="Q162" s="4"/>
      <c r="R162" s="4"/>
      <c r="S162" s="4"/>
      <c r="T162" s="4"/>
      <c r="U162" s="23"/>
      <c r="V162" s="23"/>
      <c r="BR162" s="4"/>
      <c r="BS162" s="4"/>
      <c r="BT162" s="4"/>
      <c r="BU162" s="4"/>
      <c r="BV162" s="4"/>
      <c r="BW162" s="4"/>
    </row>
    <row r="163" spans="1:75">
      <c r="A163" s="5"/>
      <c r="D163" s="4"/>
      <c r="E163" s="4"/>
      <c r="F163" s="4"/>
      <c r="G163" s="4"/>
      <c r="H163" s="4"/>
      <c r="I163" s="23"/>
      <c r="J163" s="23"/>
      <c r="K163" s="23"/>
      <c r="M163" s="4"/>
      <c r="N163" s="4"/>
      <c r="O163" s="4"/>
      <c r="P163" s="4"/>
      <c r="Q163" s="4"/>
      <c r="R163" s="4"/>
      <c r="S163" s="4"/>
      <c r="T163" s="4"/>
      <c r="U163" s="23"/>
      <c r="V163" s="23"/>
      <c r="BR163" s="4"/>
      <c r="BS163" s="4"/>
      <c r="BT163" s="4"/>
      <c r="BU163" s="4"/>
      <c r="BV163" s="4"/>
      <c r="BW163" s="4"/>
    </row>
    <row r="164" spans="1:75" ht="16" thickBot="1">
      <c r="A164" s="76"/>
      <c r="D164" s="4"/>
      <c r="E164" s="4"/>
      <c r="F164" s="4"/>
      <c r="G164" s="4"/>
      <c r="H164" s="4"/>
      <c r="I164" s="23"/>
      <c r="J164" s="23"/>
      <c r="K164" s="23"/>
      <c r="M164" s="4"/>
      <c r="N164" s="4"/>
      <c r="O164" s="4"/>
      <c r="P164" s="4"/>
      <c r="Q164" s="4"/>
      <c r="R164" s="4"/>
      <c r="S164" s="4"/>
      <c r="T164" s="4"/>
      <c r="U164" s="23"/>
      <c r="V164" s="23"/>
      <c r="BR164" s="4"/>
      <c r="BS164" s="4"/>
      <c r="BT164" s="4"/>
      <c r="BU164" s="4"/>
      <c r="BV164" s="4"/>
      <c r="BW164" s="4"/>
    </row>
    <row r="165" spans="1:75" ht="16" thickBot="1">
      <c r="A165" s="5" t="s">
        <v>58</v>
      </c>
      <c r="C165" s="3">
        <v>0.997</v>
      </c>
      <c r="D165" s="4">
        <v>0.89400000000000002</v>
      </c>
      <c r="E165" s="4">
        <v>7.2999999999999995E-2</v>
      </c>
      <c r="F165" s="4">
        <v>2E-3</v>
      </c>
      <c r="G165" s="4">
        <v>0.33200000000000002</v>
      </c>
      <c r="H165" s="4">
        <v>0.67100000000000004</v>
      </c>
      <c r="I165" s="23">
        <v>0.48799999999999999</v>
      </c>
      <c r="J165" s="23">
        <v>0.246</v>
      </c>
      <c r="K165" s="23">
        <v>5.7000000000000002E-2</v>
      </c>
      <c r="L165" s="21">
        <v>4.0000000000000001E-3</v>
      </c>
      <c r="M165" s="4"/>
      <c r="N165" s="4"/>
      <c r="O165" s="4">
        <v>0.98499999999999999</v>
      </c>
      <c r="P165" s="4">
        <v>0.79900000000000004</v>
      </c>
      <c r="Q165" s="4">
        <v>0.85799999999999998</v>
      </c>
      <c r="R165" s="4">
        <v>0.746</v>
      </c>
      <c r="S165" s="4">
        <v>0.77900000000000003</v>
      </c>
      <c r="T165" s="4">
        <v>0.41599999999999998</v>
      </c>
      <c r="U165" s="23">
        <v>0.97899999999999998</v>
      </c>
      <c r="V165" s="23">
        <v>0.99399999999999999</v>
      </c>
      <c r="W165" s="21">
        <v>0.84299999999999997</v>
      </c>
      <c r="X165" s="21">
        <v>0.60799999999999998</v>
      </c>
      <c r="AA165" s="3">
        <v>1</v>
      </c>
      <c r="AB165" s="3">
        <v>0.88</v>
      </c>
      <c r="AC165" s="3">
        <v>0.58299999999999996</v>
      </c>
      <c r="AD165" s="3">
        <v>3.0000000000000001E-3</v>
      </c>
      <c r="AE165" s="3">
        <v>0</v>
      </c>
      <c r="AF165" s="3">
        <v>0.40600000000000003</v>
      </c>
      <c r="AG165" s="21">
        <v>0.60399999999999998</v>
      </c>
      <c r="AH165" s="21">
        <v>0.09</v>
      </c>
      <c r="AI165" s="21">
        <v>1E-3</v>
      </c>
      <c r="AJ165" s="21">
        <v>4.8000000000000001E-2</v>
      </c>
      <c r="AN165" s="3">
        <v>1</v>
      </c>
      <c r="AO165" s="3">
        <v>0.88</v>
      </c>
      <c r="AP165" s="3">
        <v>0.58299999999999996</v>
      </c>
      <c r="AQ165" s="3">
        <v>3.0000000000000001E-3</v>
      </c>
      <c r="AR165" s="3">
        <v>0</v>
      </c>
      <c r="AS165" s="3">
        <v>0.40600000000000003</v>
      </c>
      <c r="BQ165" s="77"/>
      <c r="BR165" s="10"/>
      <c r="BS165" s="10"/>
      <c r="BT165" s="10"/>
      <c r="BU165" s="10"/>
      <c r="BV165" s="10"/>
      <c r="BW165" s="10"/>
    </row>
    <row r="166" spans="1:75" ht="16" thickBot="1">
      <c r="A166" s="76" t="s">
        <v>59</v>
      </c>
      <c r="C166" s="3">
        <v>0.80100000000000005</v>
      </c>
      <c r="D166" s="4">
        <v>0.999</v>
      </c>
      <c r="E166" s="4">
        <v>0.65</v>
      </c>
      <c r="F166" s="4">
        <v>0.76300000000000001</v>
      </c>
      <c r="G166" s="4">
        <v>0.995</v>
      </c>
      <c r="H166" s="4">
        <v>0.81499999999999995</v>
      </c>
      <c r="I166" s="23">
        <v>0.878</v>
      </c>
      <c r="J166" s="23">
        <v>0.67600000000000005</v>
      </c>
      <c r="K166" s="23">
        <v>0.91</v>
      </c>
      <c r="L166" s="21">
        <v>0.16400000000000001</v>
      </c>
      <c r="M166" s="4"/>
      <c r="N166" s="4"/>
      <c r="O166" s="4">
        <v>0.70899999999999996</v>
      </c>
      <c r="P166" s="4">
        <v>0.94599999999999995</v>
      </c>
      <c r="Q166" s="4">
        <v>0.55200000000000005</v>
      </c>
      <c r="R166" s="4">
        <v>0.98499999999999999</v>
      </c>
      <c r="S166" s="4">
        <v>1</v>
      </c>
      <c r="T166" s="4">
        <v>0.438</v>
      </c>
      <c r="U166" s="23">
        <v>0.95499999999999996</v>
      </c>
      <c r="V166" s="23">
        <v>1</v>
      </c>
      <c r="W166" s="21">
        <v>0.98199999999999998</v>
      </c>
      <c r="X166" s="21">
        <v>0</v>
      </c>
      <c r="AA166" s="3">
        <v>0.08</v>
      </c>
      <c r="AB166" s="3">
        <v>1</v>
      </c>
      <c r="AC166" s="3">
        <v>0.92900000000000005</v>
      </c>
      <c r="AD166" s="3">
        <v>1</v>
      </c>
      <c r="AE166" s="3">
        <v>0.95399999999999996</v>
      </c>
      <c r="AF166" s="3">
        <v>2.4E-2</v>
      </c>
      <c r="AG166" s="21">
        <v>0.99299999999999999</v>
      </c>
      <c r="AH166" s="21">
        <v>1</v>
      </c>
      <c r="AI166" s="21">
        <v>0.89300000000000002</v>
      </c>
      <c r="AJ166" s="21">
        <v>3.0000000000000001E-3</v>
      </c>
      <c r="AN166" s="3">
        <v>0.08</v>
      </c>
      <c r="AO166" s="3">
        <v>1</v>
      </c>
      <c r="AP166" s="3">
        <v>0.92900000000000005</v>
      </c>
      <c r="AQ166" s="3">
        <v>1</v>
      </c>
      <c r="AR166" s="3">
        <v>0.95399999999999996</v>
      </c>
      <c r="AS166" s="3">
        <v>2.4E-2</v>
      </c>
      <c r="BQ166" s="77"/>
      <c r="BR166" s="10"/>
      <c r="BS166" s="10"/>
      <c r="BT166" s="10"/>
      <c r="BU166" s="10"/>
      <c r="BV166" s="10"/>
      <c r="BW166" s="10"/>
    </row>
    <row r="167" spans="1:75" ht="16" thickBot="1">
      <c r="A167" s="76" t="s">
        <v>60</v>
      </c>
      <c r="C167" s="3">
        <v>1.4999999999999999E-2</v>
      </c>
      <c r="D167" s="4">
        <v>0.33600000000000002</v>
      </c>
      <c r="E167" s="4">
        <v>0</v>
      </c>
      <c r="F167" s="4">
        <v>0.75</v>
      </c>
      <c r="G167" s="4">
        <v>0</v>
      </c>
      <c r="H167" s="4">
        <v>0.995</v>
      </c>
      <c r="I167" s="23">
        <v>0</v>
      </c>
      <c r="J167" s="23">
        <v>0.627</v>
      </c>
      <c r="K167" s="23">
        <v>0</v>
      </c>
      <c r="L167" s="21">
        <v>0.86099999999999999</v>
      </c>
      <c r="M167" s="4"/>
      <c r="N167" s="4"/>
      <c r="O167" s="4">
        <v>0</v>
      </c>
      <c r="P167" s="4">
        <v>0.55800000000000005</v>
      </c>
      <c r="Q167" s="4">
        <v>8.7999999999999995E-2</v>
      </c>
      <c r="R167" s="4">
        <v>6.6000000000000003E-2</v>
      </c>
      <c r="S167" s="4">
        <v>0.17199999999999999</v>
      </c>
      <c r="T167" s="4">
        <v>1</v>
      </c>
      <c r="U167" s="23">
        <v>2.1999999999999999E-2</v>
      </c>
      <c r="V167" s="23">
        <v>0.155</v>
      </c>
      <c r="W167" s="21">
        <v>0.183</v>
      </c>
      <c r="X167" s="21">
        <v>1</v>
      </c>
      <c r="AA167" s="3">
        <v>0</v>
      </c>
      <c r="AB167" s="3">
        <v>0.80300000000000005</v>
      </c>
      <c r="AC167" s="3">
        <v>4.4999999999999998E-2</v>
      </c>
      <c r="AD167" s="3">
        <v>0.13600000000000001</v>
      </c>
      <c r="AE167" s="3">
        <v>0.92500000000000004</v>
      </c>
      <c r="AF167" s="3">
        <v>0.99399999999999999</v>
      </c>
      <c r="AG167" s="21">
        <v>0.154</v>
      </c>
      <c r="AH167" s="21">
        <v>0.23599999999999999</v>
      </c>
      <c r="AI167" s="21">
        <v>0.747</v>
      </c>
      <c r="AJ167" s="21">
        <v>4.0000000000000001E-3</v>
      </c>
      <c r="AN167" s="3">
        <v>0</v>
      </c>
      <c r="AO167" s="3">
        <v>0.80300000000000005</v>
      </c>
      <c r="AP167" s="3">
        <v>4.4999999999999998E-2</v>
      </c>
      <c r="AQ167" s="3">
        <v>0.13600000000000001</v>
      </c>
      <c r="AR167" s="3">
        <v>0.92500000000000004</v>
      </c>
      <c r="AS167" s="3">
        <v>0.99399999999999999</v>
      </c>
      <c r="BQ167" s="77"/>
      <c r="BR167" s="10"/>
      <c r="BS167" s="10"/>
      <c r="BT167" s="10"/>
      <c r="BU167" s="10"/>
      <c r="BV167" s="10"/>
      <c r="BW167" s="10"/>
    </row>
    <row r="168" spans="1:75" ht="16" thickBot="1">
      <c r="B168" s="77"/>
      <c r="C168" s="10"/>
      <c r="D168" s="10"/>
      <c r="E168" s="10"/>
      <c r="F168" s="10"/>
      <c r="G168" s="10"/>
      <c r="H168" s="10"/>
      <c r="I168" s="24"/>
      <c r="J168" s="24"/>
      <c r="K168" s="24"/>
      <c r="L168" s="24"/>
      <c r="N168" s="77"/>
      <c r="O168" s="10"/>
      <c r="P168" s="10"/>
      <c r="Q168" s="10"/>
      <c r="R168" s="10"/>
      <c r="S168" s="10"/>
      <c r="T168" s="10"/>
      <c r="U168" s="24"/>
      <c r="V168" s="24"/>
      <c r="W168" s="24"/>
      <c r="X168" s="24"/>
      <c r="Z168" s="77"/>
      <c r="AA168" s="10"/>
      <c r="AB168" s="10"/>
      <c r="AC168" s="10"/>
      <c r="AD168" s="10"/>
      <c r="AE168" s="10"/>
      <c r="AF168" s="10"/>
      <c r="AG168" s="24"/>
      <c r="AH168" s="24"/>
      <c r="AI168" s="24"/>
      <c r="AJ168" s="24"/>
      <c r="AM168" s="77"/>
      <c r="AN168" s="10"/>
      <c r="AO168" s="10"/>
      <c r="AP168" s="10"/>
      <c r="AQ168" s="10"/>
      <c r="AR168" s="10"/>
      <c r="AS168" s="10"/>
      <c r="BQ168" s="59"/>
      <c r="BR168" s="12"/>
      <c r="BS168" s="12"/>
      <c r="BT168" s="12"/>
      <c r="BU168" s="12"/>
      <c r="BV168" s="12"/>
      <c r="BW168" s="12"/>
    </row>
    <row r="169" spans="1:75" ht="16" thickBot="1">
      <c r="B169" s="77"/>
      <c r="C169" s="10"/>
      <c r="D169" s="10"/>
      <c r="E169" s="10"/>
      <c r="F169" s="10"/>
      <c r="G169" s="10"/>
      <c r="H169" s="10"/>
      <c r="I169" s="24"/>
      <c r="J169" s="24"/>
      <c r="K169" s="24"/>
      <c r="L169" s="24"/>
      <c r="N169" s="77"/>
      <c r="O169" s="10"/>
      <c r="P169" s="10"/>
      <c r="Q169" s="10"/>
      <c r="R169" s="10"/>
      <c r="S169" s="10"/>
      <c r="T169" s="10"/>
      <c r="U169" s="24"/>
      <c r="V169" s="24"/>
      <c r="W169" s="24"/>
      <c r="X169" s="24"/>
      <c r="Z169" s="77"/>
      <c r="AA169" s="10"/>
      <c r="AB169" s="10"/>
      <c r="AC169" s="10"/>
      <c r="AD169" s="10"/>
      <c r="AE169" s="10"/>
      <c r="AF169" s="10"/>
      <c r="AG169" s="24"/>
      <c r="AH169" s="24"/>
      <c r="AI169" s="24"/>
      <c r="AJ169" s="24"/>
      <c r="AM169" s="77"/>
      <c r="AN169" s="10"/>
      <c r="AO169" s="10"/>
      <c r="AP169" s="10"/>
      <c r="AQ169" s="10"/>
      <c r="AR169" s="10"/>
      <c r="AS169" s="10"/>
      <c r="BQ169" s="77"/>
      <c r="BR169" s="10"/>
      <c r="BS169" s="10"/>
      <c r="BT169" s="10"/>
      <c r="BU169" s="10"/>
      <c r="BV169" s="10"/>
      <c r="BW169" s="10"/>
    </row>
    <row r="170" spans="1:75" ht="16" thickBot="1">
      <c r="BQ170" s="59"/>
      <c r="BR170" s="12"/>
      <c r="BS170" s="12"/>
      <c r="BT170" s="12"/>
      <c r="BU170" s="12"/>
      <c r="BV170" s="12"/>
      <c r="BW170" s="12"/>
    </row>
    <row r="172" spans="1:75">
      <c r="C172" s="3" t="s">
        <v>42</v>
      </c>
      <c r="O172" s="3" t="s">
        <v>42</v>
      </c>
      <c r="AA172" s="3" t="s">
        <v>42</v>
      </c>
      <c r="AN172" s="3" t="s">
        <v>42</v>
      </c>
    </row>
    <row r="173" spans="1:75">
      <c r="C173" s="5" t="s">
        <v>8</v>
      </c>
      <c r="D173" s="5" t="s">
        <v>9</v>
      </c>
      <c r="E173" s="5" t="s">
        <v>0</v>
      </c>
      <c r="F173" s="5" t="s">
        <v>1</v>
      </c>
      <c r="G173" s="5" t="s">
        <v>2</v>
      </c>
      <c r="H173" s="5" t="s">
        <v>16</v>
      </c>
      <c r="I173" s="22" t="s">
        <v>3</v>
      </c>
      <c r="J173" s="22" t="s">
        <v>4</v>
      </c>
      <c r="K173" s="22" t="s">
        <v>5</v>
      </c>
      <c r="L173" s="22" t="s">
        <v>6</v>
      </c>
      <c r="O173" s="5" t="s">
        <v>8</v>
      </c>
      <c r="P173" s="5" t="s">
        <v>9</v>
      </c>
      <c r="Q173" s="5" t="s">
        <v>0</v>
      </c>
      <c r="R173" s="5" t="s">
        <v>1</v>
      </c>
      <c r="S173" s="5" t="s">
        <v>2</v>
      </c>
      <c r="T173" s="5" t="s">
        <v>16</v>
      </c>
      <c r="U173" s="22" t="s">
        <v>3</v>
      </c>
      <c r="V173" s="22" t="s">
        <v>4</v>
      </c>
      <c r="W173" s="22" t="s">
        <v>5</v>
      </c>
      <c r="X173" s="22" t="s">
        <v>6</v>
      </c>
      <c r="AA173" s="5" t="s">
        <v>8</v>
      </c>
      <c r="AB173" s="5" t="s">
        <v>9</v>
      </c>
      <c r="AC173" s="5" t="s">
        <v>0</v>
      </c>
      <c r="AD173" s="5" t="s">
        <v>1</v>
      </c>
      <c r="AE173" s="5" t="s">
        <v>2</v>
      </c>
      <c r="AF173" s="5" t="s">
        <v>16</v>
      </c>
      <c r="AG173" s="22" t="s">
        <v>3</v>
      </c>
      <c r="AH173" s="22" t="s">
        <v>4</v>
      </c>
      <c r="AI173" s="22" t="s">
        <v>5</v>
      </c>
      <c r="AJ173" s="22" t="s">
        <v>6</v>
      </c>
      <c r="AN173" s="5" t="s">
        <v>8</v>
      </c>
      <c r="AO173" s="5" t="s">
        <v>9</v>
      </c>
      <c r="AP173" s="5" t="s">
        <v>0</v>
      </c>
      <c r="AQ173" s="5" t="s">
        <v>1</v>
      </c>
      <c r="AR173" s="5" t="s">
        <v>2</v>
      </c>
      <c r="AS173" s="5" t="s">
        <v>16</v>
      </c>
    </row>
    <row r="174" spans="1:75">
      <c r="A174" s="5" t="s">
        <v>23</v>
      </c>
      <c r="C174" s="4">
        <v>0.80100000000000005</v>
      </c>
      <c r="D174" s="4">
        <v>0.251</v>
      </c>
      <c r="E174" s="4">
        <v>0.436</v>
      </c>
      <c r="F174" s="4">
        <v>0.129</v>
      </c>
      <c r="G174" s="4">
        <v>0.67900000000000005</v>
      </c>
      <c r="H174" s="4">
        <v>5.3999999999999999E-2</v>
      </c>
      <c r="I174" s="23">
        <v>0.629</v>
      </c>
      <c r="J174" s="23">
        <v>0.33400000000000002</v>
      </c>
      <c r="K174" s="23">
        <v>0.63</v>
      </c>
      <c r="L174" s="23">
        <v>0.183</v>
      </c>
      <c r="O174" s="4">
        <v>0.746</v>
      </c>
      <c r="P174" s="4">
        <v>0.10299999999999999</v>
      </c>
      <c r="Q174" s="4">
        <v>0.28299999999999997</v>
      </c>
      <c r="R174" s="4">
        <v>0.76800000000000002</v>
      </c>
      <c r="S174" s="4">
        <v>0.317</v>
      </c>
      <c r="T174" s="4">
        <v>0.106</v>
      </c>
      <c r="U174" s="23">
        <v>0.36399999999999999</v>
      </c>
      <c r="V174" s="23">
        <v>0.69899999999999995</v>
      </c>
      <c r="W174" s="23">
        <v>0.255</v>
      </c>
      <c r="X174" s="23">
        <v>0.495</v>
      </c>
      <c r="AA174" s="4">
        <v>0.67800000000000005</v>
      </c>
      <c r="AB174" s="4">
        <v>0.70399999999999996</v>
      </c>
      <c r="AC174" s="4">
        <v>0.40899999999999997</v>
      </c>
      <c r="AD174" s="4">
        <v>0.77</v>
      </c>
      <c r="AE174" s="4">
        <v>0.65100000000000002</v>
      </c>
      <c r="AF174" s="4">
        <v>0.48799999999999999</v>
      </c>
      <c r="AG174" s="23">
        <v>0.27900000000000003</v>
      </c>
      <c r="AH174" s="23">
        <v>0.245</v>
      </c>
      <c r="AI174" s="23">
        <v>0.51700000000000002</v>
      </c>
      <c r="AJ174" s="23">
        <v>0.495</v>
      </c>
      <c r="AN174" s="4">
        <v>0.67800000000000005</v>
      </c>
      <c r="AO174" s="4">
        <v>0.70399999999999996</v>
      </c>
      <c r="AP174" s="4">
        <v>0.40899999999999997</v>
      </c>
      <c r="AQ174" s="4">
        <v>0.77</v>
      </c>
      <c r="AR174" s="4">
        <v>0.65100000000000002</v>
      </c>
      <c r="AS174" s="4">
        <v>0.48799999999999999</v>
      </c>
    </row>
    <row r="175" spans="1:75">
      <c r="A175" s="5" t="s">
        <v>24</v>
      </c>
      <c r="C175" s="4">
        <v>0.622</v>
      </c>
      <c r="D175" s="4">
        <v>0.108</v>
      </c>
      <c r="E175" s="4">
        <v>0.82</v>
      </c>
      <c r="F175" s="4">
        <v>0.51200000000000001</v>
      </c>
      <c r="G175" s="4">
        <v>0.67600000000000005</v>
      </c>
      <c r="H175" s="4">
        <v>0.65800000000000003</v>
      </c>
      <c r="I175" s="23">
        <v>0.91200000000000003</v>
      </c>
      <c r="J175" s="23">
        <v>0.623</v>
      </c>
      <c r="K175" s="23">
        <v>0.88200000000000001</v>
      </c>
      <c r="L175" s="23">
        <v>0.43099999999999999</v>
      </c>
      <c r="O175" s="4">
        <v>0.127</v>
      </c>
      <c r="P175" s="4">
        <v>0.14199999999999999</v>
      </c>
      <c r="Q175" s="4">
        <v>0.70499999999999996</v>
      </c>
      <c r="R175" s="4">
        <v>0.44800000000000001</v>
      </c>
      <c r="S175" s="4">
        <v>0.33300000000000002</v>
      </c>
      <c r="T175" s="4">
        <v>0.69199999999999995</v>
      </c>
      <c r="U175" s="23">
        <v>0.60699999999999998</v>
      </c>
      <c r="V175" s="23">
        <v>0.47199999999999998</v>
      </c>
      <c r="W175" s="23">
        <v>0.76100000000000001</v>
      </c>
      <c r="X175" s="23">
        <v>0.57599999999999996</v>
      </c>
      <c r="AA175" s="4">
        <v>0.46800000000000003</v>
      </c>
      <c r="AB175" s="4">
        <v>0.52900000000000003</v>
      </c>
      <c r="AC175" s="4">
        <v>0.65300000000000002</v>
      </c>
      <c r="AD175" s="4">
        <v>0.65400000000000003</v>
      </c>
      <c r="AE175" s="4">
        <v>0.77600000000000002</v>
      </c>
      <c r="AF175" s="4">
        <v>0.751</v>
      </c>
      <c r="AG175" s="23">
        <v>0.255</v>
      </c>
      <c r="AH175" s="23">
        <v>0.51600000000000001</v>
      </c>
      <c r="AI175" s="23">
        <v>0.89900000000000002</v>
      </c>
      <c r="AJ175" s="23">
        <v>0.58299999999999996</v>
      </c>
      <c r="AN175" s="4">
        <v>0.46800000000000003</v>
      </c>
      <c r="AO175" s="4">
        <v>0.52900000000000003</v>
      </c>
      <c r="AP175" s="4">
        <v>0.65300000000000002</v>
      </c>
      <c r="AQ175" s="4">
        <v>0.65400000000000003</v>
      </c>
      <c r="AR175" s="4">
        <v>0.77600000000000002</v>
      </c>
      <c r="AS175" s="4">
        <v>0.751</v>
      </c>
    </row>
    <row r="176" spans="1:75">
      <c r="A176" s="5" t="s">
        <v>25</v>
      </c>
      <c r="C176" s="4">
        <v>0.65500000000000003</v>
      </c>
      <c r="D176" s="4">
        <v>0.65600000000000003</v>
      </c>
      <c r="E176" s="4">
        <v>0.97099999999999997</v>
      </c>
      <c r="F176" s="4">
        <v>0.91200000000000003</v>
      </c>
      <c r="G176" s="4">
        <v>0.85799999999999998</v>
      </c>
      <c r="H176" s="4">
        <v>0.76900000000000002</v>
      </c>
      <c r="I176" s="23">
        <v>0.91800000000000004</v>
      </c>
      <c r="J176" s="23">
        <v>0.89300000000000002</v>
      </c>
      <c r="K176" s="23">
        <v>0.86199999999999999</v>
      </c>
      <c r="L176" s="23">
        <v>0.86899999999999999</v>
      </c>
      <c r="O176" s="4">
        <v>0.53600000000000003</v>
      </c>
      <c r="P176" s="4">
        <v>0.52800000000000002</v>
      </c>
      <c r="Q176" s="4">
        <v>0.89900000000000002</v>
      </c>
      <c r="R176" s="4">
        <v>0.91600000000000004</v>
      </c>
      <c r="S176" s="4">
        <v>0.48599999999999999</v>
      </c>
      <c r="T176" s="4">
        <v>0.80300000000000005</v>
      </c>
      <c r="U176" s="23">
        <v>0.871</v>
      </c>
      <c r="V176" s="23">
        <v>0.79700000000000004</v>
      </c>
      <c r="W176" s="23">
        <v>0.55300000000000005</v>
      </c>
      <c r="X176" s="23">
        <v>0.93899999999999995</v>
      </c>
      <c r="AA176" s="4">
        <v>0.94699999999999995</v>
      </c>
      <c r="AB176" s="4">
        <v>0.02</v>
      </c>
      <c r="AC176" s="4">
        <v>0.77300000000000002</v>
      </c>
      <c r="AD176" s="4">
        <v>0.84699999999999998</v>
      </c>
      <c r="AE176" s="4">
        <v>0.92200000000000004</v>
      </c>
      <c r="AF176" s="4">
        <v>0.73499999999999999</v>
      </c>
      <c r="AG176" s="23">
        <v>0.92700000000000005</v>
      </c>
      <c r="AH176" s="23">
        <v>0.96899999999999997</v>
      </c>
      <c r="AI176" s="23">
        <v>0.91900000000000004</v>
      </c>
      <c r="AJ176" s="23">
        <v>0.75900000000000001</v>
      </c>
      <c r="AN176" s="4">
        <v>0.94699999999999995</v>
      </c>
      <c r="AO176" s="4">
        <v>0.02</v>
      </c>
      <c r="AP176" s="4">
        <v>0.77300000000000002</v>
      </c>
      <c r="AQ176" s="4">
        <v>0.84699999999999998</v>
      </c>
      <c r="AR176" s="4">
        <v>0.92200000000000004</v>
      </c>
      <c r="AS176" s="4">
        <v>0.73499999999999999</v>
      </c>
    </row>
    <row r="177" spans="1:45">
      <c r="A177" s="5" t="s">
        <v>26</v>
      </c>
      <c r="C177" s="4">
        <v>0.125</v>
      </c>
      <c r="D177" s="4">
        <v>0.28499999999999998</v>
      </c>
      <c r="E177" s="4">
        <v>0.64400000000000002</v>
      </c>
      <c r="F177" s="4">
        <v>0.55800000000000005</v>
      </c>
      <c r="G177" s="4">
        <v>0.373</v>
      </c>
      <c r="H177" s="4">
        <v>0.70899999999999996</v>
      </c>
      <c r="I177" s="23">
        <v>0.215</v>
      </c>
      <c r="J177" s="23">
        <v>0.59699999999999998</v>
      </c>
      <c r="K177" s="23">
        <v>0.51300000000000001</v>
      </c>
      <c r="L177" s="23">
        <v>0.14099999999999999</v>
      </c>
      <c r="O177" s="4">
        <v>0.48299999999999998</v>
      </c>
      <c r="P177" s="4">
        <v>0.51300000000000001</v>
      </c>
      <c r="Q177" s="4">
        <v>0.82799999999999996</v>
      </c>
      <c r="R177" s="4">
        <v>0.61499999999999999</v>
      </c>
      <c r="S177" s="4">
        <v>0.69499999999999995</v>
      </c>
      <c r="T177" s="4">
        <v>0.95599999999999996</v>
      </c>
      <c r="U177" s="23">
        <v>0.224</v>
      </c>
      <c r="V177" s="23">
        <v>0.437</v>
      </c>
      <c r="W177" s="23">
        <v>0.92</v>
      </c>
      <c r="X177" s="23">
        <v>0.25700000000000001</v>
      </c>
      <c r="AA177" s="4">
        <v>0.77600000000000002</v>
      </c>
      <c r="AB177" s="4">
        <v>0.80600000000000005</v>
      </c>
      <c r="AC177" s="4">
        <v>0.69199999999999995</v>
      </c>
      <c r="AD177" s="4">
        <v>0.44700000000000001</v>
      </c>
      <c r="AE177" s="4">
        <v>0.9</v>
      </c>
      <c r="AF177" s="4">
        <v>0.44</v>
      </c>
      <c r="AG177" s="23">
        <v>0.436</v>
      </c>
      <c r="AH177" s="23">
        <v>0.38500000000000001</v>
      </c>
      <c r="AI177" s="23">
        <v>0.56599999999999995</v>
      </c>
      <c r="AJ177" s="23">
        <v>0.248</v>
      </c>
      <c r="AN177" s="4">
        <v>0.77600000000000002</v>
      </c>
      <c r="AO177" s="4">
        <v>0.80600000000000005</v>
      </c>
      <c r="AP177" s="4">
        <v>0.69199999999999995</v>
      </c>
      <c r="AQ177" s="4">
        <v>0.44700000000000001</v>
      </c>
      <c r="AR177" s="4">
        <v>0.9</v>
      </c>
      <c r="AS177" s="4">
        <v>0.44</v>
      </c>
    </row>
    <row r="178" spans="1:45">
      <c r="A178" s="5" t="s">
        <v>27</v>
      </c>
      <c r="C178" s="4">
        <v>0.38700000000000001</v>
      </c>
      <c r="D178" s="4">
        <v>0.70499999999999996</v>
      </c>
      <c r="E178" s="4">
        <v>0.82499999999999996</v>
      </c>
      <c r="F178" s="4">
        <v>0.61399999999999999</v>
      </c>
      <c r="G178" s="4">
        <v>0.745</v>
      </c>
      <c r="H178" s="4">
        <v>0.90900000000000003</v>
      </c>
      <c r="I178" s="23">
        <v>0.67400000000000004</v>
      </c>
      <c r="J178" s="23">
        <v>0.39700000000000002</v>
      </c>
      <c r="K178" s="23">
        <v>0.84799999999999998</v>
      </c>
      <c r="L178" s="23">
        <v>0.7</v>
      </c>
      <c r="O178" s="4">
        <v>0.58499999999999996</v>
      </c>
      <c r="P178" s="4">
        <v>0.97599999999999998</v>
      </c>
      <c r="Q178" s="4">
        <v>0.88800000000000001</v>
      </c>
      <c r="R178" s="4">
        <v>0.93500000000000005</v>
      </c>
      <c r="S178" s="4">
        <v>0.92</v>
      </c>
      <c r="T178" s="4">
        <v>0.84499999999999997</v>
      </c>
      <c r="U178" s="23">
        <v>0.76100000000000001</v>
      </c>
      <c r="V178" s="23">
        <v>0.76900000000000002</v>
      </c>
      <c r="W178" s="23">
        <v>0.94199999999999995</v>
      </c>
      <c r="X178" s="23">
        <v>0.79200000000000004</v>
      </c>
      <c r="AA178" s="4">
        <v>0.86299999999999999</v>
      </c>
      <c r="AB178" s="4">
        <v>0.68300000000000005</v>
      </c>
      <c r="AC178" s="4">
        <v>0.83599999999999997</v>
      </c>
      <c r="AD178" s="4">
        <v>0.86699999999999999</v>
      </c>
      <c r="AE178" s="4">
        <v>0.52100000000000002</v>
      </c>
      <c r="AF178" s="4">
        <v>5.6000000000000001E-2</v>
      </c>
      <c r="AG178" s="23">
        <v>0.83199999999999996</v>
      </c>
      <c r="AH178" s="23">
        <v>0.88100000000000001</v>
      </c>
      <c r="AI178" s="23">
        <v>0.69799999999999995</v>
      </c>
      <c r="AJ178" s="23">
        <v>0.72299999999999998</v>
      </c>
      <c r="AN178" s="4">
        <v>0.86299999999999999</v>
      </c>
      <c r="AO178" s="4">
        <v>0.68300000000000005</v>
      </c>
      <c r="AP178" s="4">
        <v>0.83599999999999997</v>
      </c>
      <c r="AQ178" s="4">
        <v>0.86699999999999999</v>
      </c>
      <c r="AR178" s="4">
        <v>0.52100000000000002</v>
      </c>
      <c r="AS178" s="4">
        <v>5.6000000000000001E-2</v>
      </c>
    </row>
    <row r="179" spans="1:45">
      <c r="A179" s="5" t="s">
        <v>28</v>
      </c>
      <c r="C179" s="4">
        <v>0.59099999999999997</v>
      </c>
      <c r="D179" s="4">
        <v>0.872</v>
      </c>
      <c r="E179" s="4">
        <v>0.123</v>
      </c>
      <c r="F179" s="4">
        <v>0.31900000000000001</v>
      </c>
      <c r="G179" s="4">
        <v>2.3E-2</v>
      </c>
      <c r="H179" s="4">
        <v>0.51700000000000002</v>
      </c>
      <c r="I179" s="23">
        <v>7.0000000000000007E-2</v>
      </c>
      <c r="J179" s="23">
        <v>0.46400000000000002</v>
      </c>
      <c r="K179" s="23">
        <v>2.3E-2</v>
      </c>
      <c r="L179" s="23">
        <v>0.50800000000000001</v>
      </c>
      <c r="O179" s="4">
        <v>0.42699999999999999</v>
      </c>
      <c r="P179" s="4">
        <v>0.66100000000000003</v>
      </c>
      <c r="Q179" s="4">
        <v>0.22500000000000001</v>
      </c>
      <c r="R179" s="4">
        <v>0.38200000000000001</v>
      </c>
      <c r="S179" s="4">
        <v>0.158</v>
      </c>
      <c r="T179" s="4">
        <v>0.65400000000000003</v>
      </c>
      <c r="U179" s="23">
        <v>0.20399999999999999</v>
      </c>
      <c r="V179" s="23">
        <v>0.46899999999999997</v>
      </c>
      <c r="W179" s="23">
        <v>6.4000000000000001E-2</v>
      </c>
      <c r="X179" s="23">
        <v>0.47099999999999997</v>
      </c>
      <c r="AA179" s="4">
        <v>0.222</v>
      </c>
      <c r="AB179" s="4">
        <v>0.36499999999999999</v>
      </c>
      <c r="AC179" s="4">
        <v>0.77700000000000002</v>
      </c>
      <c r="AD179" s="4">
        <v>0.27900000000000003</v>
      </c>
      <c r="AE179" s="4">
        <v>0.66</v>
      </c>
      <c r="AF179" s="4">
        <v>0.54500000000000004</v>
      </c>
      <c r="AG179" s="23">
        <v>0.38400000000000001</v>
      </c>
      <c r="AH179" s="23">
        <v>0.114</v>
      </c>
      <c r="AI179" s="23">
        <v>0.61499999999999999</v>
      </c>
      <c r="AJ179" s="23">
        <v>0.47299999999999998</v>
      </c>
      <c r="AN179" s="4">
        <v>0.222</v>
      </c>
      <c r="AO179" s="4">
        <v>0.36499999999999999</v>
      </c>
      <c r="AP179" s="4">
        <v>0.77700000000000002</v>
      </c>
      <c r="AQ179" s="4">
        <v>0.27900000000000003</v>
      </c>
      <c r="AR179" s="4">
        <v>0.66</v>
      </c>
      <c r="AS179" s="4">
        <v>0.54500000000000004</v>
      </c>
    </row>
    <row r="180" spans="1:45">
      <c r="A180" s="5" t="s">
        <v>29</v>
      </c>
      <c r="C180" s="4">
        <v>0.74299999999999999</v>
      </c>
      <c r="D180" s="4">
        <v>2.3E-2</v>
      </c>
      <c r="E180" s="4">
        <v>0.27500000000000002</v>
      </c>
      <c r="F180" s="4">
        <v>0.58699999999999997</v>
      </c>
      <c r="G180" s="4">
        <v>0.378</v>
      </c>
      <c r="H180" s="4">
        <v>0.35299999999999998</v>
      </c>
      <c r="I180" s="23">
        <v>0.182</v>
      </c>
      <c r="J180" s="23">
        <v>0.748</v>
      </c>
      <c r="K180" s="23">
        <v>0.20899999999999999</v>
      </c>
      <c r="L180" s="23">
        <v>0.27800000000000002</v>
      </c>
      <c r="O180" s="4">
        <v>0.875</v>
      </c>
      <c r="P180" s="4">
        <v>0.314</v>
      </c>
      <c r="Q180" s="4">
        <v>0.42599999999999999</v>
      </c>
      <c r="R180" s="4">
        <v>0.64</v>
      </c>
      <c r="S180" s="4">
        <v>0.434</v>
      </c>
      <c r="T180" s="4">
        <v>0.51900000000000002</v>
      </c>
      <c r="U180" s="23">
        <v>0.86299999999999999</v>
      </c>
      <c r="V180" s="23">
        <v>0.97499999999999998</v>
      </c>
      <c r="W180" s="23">
        <v>0.34300000000000003</v>
      </c>
      <c r="X180" s="23">
        <v>0.53900000000000003</v>
      </c>
      <c r="AA180" s="4">
        <v>0.60599999999999998</v>
      </c>
      <c r="AB180" s="4">
        <v>0.56499999999999995</v>
      </c>
      <c r="AC180" s="4">
        <v>0.219</v>
      </c>
      <c r="AD180" s="4">
        <v>0.503</v>
      </c>
      <c r="AE180" s="4">
        <v>0.83399999999999996</v>
      </c>
      <c r="AF180" s="4">
        <v>0.193</v>
      </c>
      <c r="AG180" s="23">
        <v>0.57999999999999996</v>
      </c>
      <c r="AH180" s="23">
        <v>0.73899999999999999</v>
      </c>
      <c r="AI180" s="23">
        <v>0.80800000000000005</v>
      </c>
      <c r="AJ180" s="23">
        <v>0.34499999999999997</v>
      </c>
      <c r="AN180" s="4">
        <v>0.60599999999999998</v>
      </c>
      <c r="AO180" s="4">
        <v>0.56499999999999995</v>
      </c>
      <c r="AP180" s="4">
        <v>0.219</v>
      </c>
      <c r="AQ180" s="4">
        <v>0.503</v>
      </c>
      <c r="AR180" s="4">
        <v>0.83399999999999996</v>
      </c>
      <c r="AS180" s="4">
        <v>0.193</v>
      </c>
    </row>
    <row r="181" spans="1:45">
      <c r="A181" s="5" t="s">
        <v>22</v>
      </c>
      <c r="C181" s="4">
        <v>0.90600000000000003</v>
      </c>
      <c r="D181" s="4">
        <v>0.879</v>
      </c>
      <c r="E181" s="4">
        <v>4.2000000000000003E-2</v>
      </c>
      <c r="F181" s="4">
        <v>0.85799999999999998</v>
      </c>
      <c r="G181" s="4">
        <v>5.3999999999999999E-2</v>
      </c>
      <c r="H181" s="4">
        <v>0.55500000000000005</v>
      </c>
      <c r="I181" s="23">
        <v>0.27500000000000002</v>
      </c>
      <c r="J181" s="23">
        <v>0.32500000000000001</v>
      </c>
      <c r="K181" s="23">
        <v>6.0999999999999999E-2</v>
      </c>
      <c r="L181" s="23">
        <v>0.66300000000000003</v>
      </c>
      <c r="O181" s="4">
        <v>0.95</v>
      </c>
      <c r="P181" s="4">
        <v>0.91600000000000004</v>
      </c>
      <c r="Q181" s="4">
        <v>0.19</v>
      </c>
      <c r="R181" s="4">
        <v>0.96499999999999997</v>
      </c>
      <c r="S181" s="4">
        <v>0.123</v>
      </c>
      <c r="T181" s="4">
        <v>0.39400000000000002</v>
      </c>
      <c r="U181" s="23">
        <v>0.48099999999999998</v>
      </c>
      <c r="V181" s="23">
        <v>0.56200000000000006</v>
      </c>
      <c r="W181" s="23">
        <v>0.19400000000000001</v>
      </c>
      <c r="X181" s="23">
        <v>0.78</v>
      </c>
      <c r="AA181" s="4">
        <v>0.88800000000000001</v>
      </c>
      <c r="AB181" s="4">
        <v>0.61499999999999999</v>
      </c>
      <c r="AC181" s="4">
        <v>0.83199999999999996</v>
      </c>
      <c r="AD181" s="4">
        <v>0.69</v>
      </c>
      <c r="AE181" s="4">
        <v>0.876</v>
      </c>
      <c r="AF181" s="4">
        <v>0.82499999999999996</v>
      </c>
      <c r="AG181" s="23">
        <v>0.96699999999999997</v>
      </c>
      <c r="AH181" s="23">
        <v>0.67900000000000005</v>
      </c>
      <c r="AI181" s="23">
        <v>0.82299999999999995</v>
      </c>
      <c r="AJ181" s="23">
        <v>0.93400000000000005</v>
      </c>
      <c r="AN181" s="4">
        <v>0.88800000000000001</v>
      </c>
      <c r="AO181" s="4">
        <v>0.61499999999999999</v>
      </c>
      <c r="AP181" s="4">
        <v>0.83199999999999996</v>
      </c>
      <c r="AQ181" s="4">
        <v>0.69</v>
      </c>
      <c r="AR181" s="4">
        <v>0.876</v>
      </c>
      <c r="AS181" s="4">
        <v>0.82499999999999996</v>
      </c>
    </row>
    <row r="182" spans="1:45">
      <c r="A182" s="76" t="s">
        <v>45</v>
      </c>
      <c r="C182" s="3">
        <v>1E-3</v>
      </c>
      <c r="D182" s="4">
        <v>6.8000000000000005E-2</v>
      </c>
      <c r="E182" s="4">
        <v>0.224</v>
      </c>
      <c r="F182" s="4">
        <v>0.96</v>
      </c>
      <c r="G182" s="4">
        <v>0.61499999999999999</v>
      </c>
      <c r="H182" s="4">
        <v>0.33900000000000002</v>
      </c>
      <c r="I182" s="23">
        <v>0.29799999999999999</v>
      </c>
      <c r="J182" s="23">
        <v>0.83199999999999996</v>
      </c>
      <c r="K182" s="23">
        <v>0.45500000000000002</v>
      </c>
      <c r="L182" s="21">
        <v>0.38500000000000001</v>
      </c>
      <c r="M182" s="4"/>
      <c r="N182" s="4"/>
      <c r="O182" s="4">
        <v>1.9E-2</v>
      </c>
      <c r="P182" s="4">
        <v>0</v>
      </c>
      <c r="Q182" s="4">
        <v>0.21199999999999999</v>
      </c>
      <c r="R182" s="4">
        <v>0.67200000000000004</v>
      </c>
      <c r="S182" s="4">
        <v>0.64500000000000002</v>
      </c>
      <c r="T182" s="4">
        <v>0.30499999999999999</v>
      </c>
      <c r="U182" s="23">
        <v>0.36699999999999999</v>
      </c>
      <c r="V182" s="23">
        <v>0.69499999999999995</v>
      </c>
      <c r="W182" s="21">
        <v>0.56599999999999995</v>
      </c>
      <c r="X182" s="21">
        <v>0.48399999999999999</v>
      </c>
    </row>
    <row r="183" spans="1:45">
      <c r="A183" s="5" t="s">
        <v>46</v>
      </c>
      <c r="C183" s="3">
        <v>0.59599999999999997</v>
      </c>
      <c r="D183" s="4">
        <v>0.28100000000000003</v>
      </c>
      <c r="E183" s="4">
        <v>7.5999999999999998E-2</v>
      </c>
      <c r="F183" s="4">
        <v>0.63700000000000001</v>
      </c>
      <c r="G183" s="4">
        <v>0.70099999999999996</v>
      </c>
      <c r="H183" s="4">
        <v>0.51100000000000001</v>
      </c>
      <c r="I183" s="23">
        <v>5.1999999999999998E-2</v>
      </c>
      <c r="J183" s="23">
        <v>0.42499999999999999</v>
      </c>
      <c r="K183" s="23">
        <v>0.48299999999999998</v>
      </c>
      <c r="L183" s="21">
        <v>0.19900000000000001</v>
      </c>
      <c r="M183" s="4"/>
      <c r="N183" s="4"/>
      <c r="O183" s="4">
        <v>0.53400000000000003</v>
      </c>
      <c r="P183" s="4">
        <v>0.28000000000000003</v>
      </c>
      <c r="Q183" s="4">
        <v>0.159</v>
      </c>
      <c r="R183" s="4">
        <v>0.46300000000000002</v>
      </c>
      <c r="S183" s="4">
        <v>0.76200000000000001</v>
      </c>
      <c r="T183" s="4">
        <v>0.65</v>
      </c>
      <c r="U183" s="23">
        <v>7.9000000000000001E-2</v>
      </c>
      <c r="V183" s="23">
        <v>0.24199999999999999</v>
      </c>
      <c r="W183" s="21">
        <v>0.86399999999999999</v>
      </c>
      <c r="X183" s="21">
        <v>0.41799999999999998</v>
      </c>
      <c r="AA183" s="3">
        <v>0.95299999999999996</v>
      </c>
      <c r="AB183" s="3">
        <v>0.84599999999999997</v>
      </c>
      <c r="AC183" s="3">
        <v>0.92700000000000005</v>
      </c>
      <c r="AD183" s="3">
        <v>0.86399999999999999</v>
      </c>
      <c r="AE183" s="3">
        <v>0.497</v>
      </c>
      <c r="AF183" s="3">
        <v>0.69</v>
      </c>
      <c r="AG183" s="21">
        <v>0.83399999999999996</v>
      </c>
      <c r="AH183" s="21">
        <v>0.90100000000000002</v>
      </c>
      <c r="AI183" s="21">
        <v>0.316</v>
      </c>
      <c r="AJ183" s="21">
        <v>0.53400000000000003</v>
      </c>
      <c r="AN183" s="3">
        <v>0.95299999999999996</v>
      </c>
      <c r="AO183" s="3">
        <v>0.84599999999999997</v>
      </c>
      <c r="AP183" s="3">
        <v>0.92700000000000005</v>
      </c>
      <c r="AQ183" s="3">
        <v>0.86399999999999999</v>
      </c>
      <c r="AR183" s="3">
        <v>0.497</v>
      </c>
      <c r="AS183" s="3">
        <v>0.69</v>
      </c>
    </row>
    <row r="184" spans="1:45">
      <c r="A184" s="76" t="s">
        <v>47</v>
      </c>
      <c r="C184" s="3">
        <v>5.3999999999999999E-2</v>
      </c>
      <c r="D184" s="4">
        <v>6.6000000000000003E-2</v>
      </c>
      <c r="E184" s="4">
        <v>0.35</v>
      </c>
      <c r="F184" s="4">
        <v>0.94099999999999995</v>
      </c>
      <c r="G184" s="4">
        <v>0.33700000000000002</v>
      </c>
      <c r="H184" s="4">
        <v>0.36099999999999999</v>
      </c>
      <c r="I184" s="23">
        <v>0.88200000000000001</v>
      </c>
      <c r="J184" s="23">
        <v>0.56699999999999995</v>
      </c>
      <c r="K184" s="23">
        <v>0.40200000000000002</v>
      </c>
      <c r="L184" s="21">
        <v>0.59799999999999998</v>
      </c>
      <c r="M184" s="4"/>
      <c r="N184" s="4"/>
      <c r="O184" s="4">
        <v>0.13800000000000001</v>
      </c>
      <c r="P184" s="4">
        <v>5.6000000000000001E-2</v>
      </c>
      <c r="Q184" s="4">
        <v>0.70399999999999996</v>
      </c>
      <c r="R184" s="4">
        <v>0.88300000000000001</v>
      </c>
      <c r="S184" s="4">
        <v>0.70199999999999996</v>
      </c>
      <c r="T184" s="4">
        <v>0.749</v>
      </c>
      <c r="U184" s="23">
        <v>0.93</v>
      </c>
      <c r="V184" s="23">
        <v>0.80600000000000005</v>
      </c>
      <c r="W184" s="21">
        <v>0.57199999999999995</v>
      </c>
      <c r="X184" s="21">
        <v>0.623</v>
      </c>
      <c r="AA184" s="3">
        <v>0.68</v>
      </c>
      <c r="AB184" s="3">
        <v>0.51800000000000002</v>
      </c>
      <c r="AC184" s="3">
        <v>0.81799999999999995</v>
      </c>
      <c r="AD184" s="3">
        <v>0.623</v>
      </c>
      <c r="AE184" s="3">
        <v>0.85</v>
      </c>
      <c r="AF184" s="3">
        <v>0.85399999999999998</v>
      </c>
      <c r="AG184" s="21">
        <v>0.621</v>
      </c>
      <c r="AH184" s="21">
        <v>0.3</v>
      </c>
      <c r="AI184" s="21">
        <v>0.874</v>
      </c>
      <c r="AJ184" s="21">
        <v>0.68799999999999994</v>
      </c>
      <c r="AN184" s="3">
        <v>0.68</v>
      </c>
      <c r="AO184" s="3">
        <v>0.51800000000000002</v>
      </c>
      <c r="AP184" s="3">
        <v>0.81799999999999995</v>
      </c>
      <c r="AQ184" s="3">
        <v>0.623</v>
      </c>
      <c r="AR184" s="3">
        <v>0.85</v>
      </c>
      <c r="AS184" s="3">
        <v>0.85399999999999998</v>
      </c>
    </row>
    <row r="185" spans="1:45">
      <c r="A185" s="5" t="s">
        <v>48</v>
      </c>
      <c r="C185" s="3">
        <v>0.185</v>
      </c>
      <c r="D185" s="4">
        <v>0.59199999999999997</v>
      </c>
      <c r="E185" s="4">
        <v>0.94199999999999995</v>
      </c>
      <c r="F185" s="4">
        <v>0.54200000000000004</v>
      </c>
      <c r="G185" s="4">
        <v>0.78600000000000003</v>
      </c>
      <c r="H185" s="4">
        <v>4.9000000000000002E-2</v>
      </c>
      <c r="I185" s="23">
        <v>0.89800000000000002</v>
      </c>
      <c r="J185" s="23">
        <v>0.41599999999999998</v>
      </c>
      <c r="K185" s="23">
        <v>0.56899999999999995</v>
      </c>
      <c r="L185" s="21">
        <v>0.19700000000000001</v>
      </c>
      <c r="M185" s="4"/>
      <c r="N185" s="4"/>
      <c r="O185" s="4">
        <v>0.90600000000000003</v>
      </c>
      <c r="P185" s="4">
        <v>0.34399999999999997</v>
      </c>
      <c r="Q185" s="4">
        <v>0.94799999999999995</v>
      </c>
      <c r="R185" s="4">
        <v>9.1999999999999998E-2</v>
      </c>
      <c r="S185" s="4">
        <v>0.60699999999999998</v>
      </c>
      <c r="T185" s="4">
        <v>0.17499999999999999</v>
      </c>
      <c r="U185" s="23">
        <v>0.67200000000000004</v>
      </c>
      <c r="V185" s="23">
        <v>0.17599999999999999</v>
      </c>
      <c r="W185" s="21">
        <v>0.18099999999999999</v>
      </c>
      <c r="X185" s="21">
        <v>0.186</v>
      </c>
      <c r="AA185" s="3">
        <v>0.19</v>
      </c>
      <c r="AB185" s="3">
        <v>0.19900000000000001</v>
      </c>
      <c r="AC185" s="3">
        <v>0.71</v>
      </c>
      <c r="AD185" s="3">
        <v>0.29799999999999999</v>
      </c>
      <c r="AE185" s="3">
        <v>0.753</v>
      </c>
      <c r="AF185" s="3">
        <v>0.77400000000000002</v>
      </c>
      <c r="AG185" s="21">
        <v>0.70899999999999996</v>
      </c>
      <c r="AH185" s="21">
        <v>0.47799999999999998</v>
      </c>
      <c r="AI185" s="21">
        <v>0.68899999999999995</v>
      </c>
      <c r="AJ185" s="21">
        <v>0.71899999999999997</v>
      </c>
      <c r="AN185" s="3">
        <v>0.19</v>
      </c>
      <c r="AO185" s="3">
        <v>0.19900000000000001</v>
      </c>
      <c r="AP185" s="3">
        <v>0.71</v>
      </c>
      <c r="AQ185" s="3">
        <v>0.29799999999999999</v>
      </c>
      <c r="AR185" s="3">
        <v>0.753</v>
      </c>
      <c r="AS185" s="3">
        <v>0.77400000000000002</v>
      </c>
    </row>
    <row r="186" spans="1:45">
      <c r="A186" s="5" t="s">
        <v>49</v>
      </c>
      <c r="C186" s="3">
        <v>0.221</v>
      </c>
      <c r="D186" s="4">
        <v>0.42199999999999999</v>
      </c>
      <c r="E186" s="4">
        <v>0.96799999999999997</v>
      </c>
      <c r="F186" s="4">
        <v>0.68899999999999995</v>
      </c>
      <c r="G186" s="4">
        <v>0.622</v>
      </c>
      <c r="H186" s="4">
        <v>0.65100000000000002</v>
      </c>
      <c r="I186" s="23">
        <v>0.433</v>
      </c>
      <c r="J186" s="23">
        <v>0.372</v>
      </c>
      <c r="K186" s="23">
        <v>0.53700000000000003</v>
      </c>
      <c r="L186" s="21">
        <v>0.58499999999999996</v>
      </c>
      <c r="M186" s="4"/>
      <c r="N186" s="4"/>
      <c r="O186" s="4">
        <v>0.44800000000000001</v>
      </c>
      <c r="P186" s="4">
        <v>4.4999999999999998E-2</v>
      </c>
      <c r="Q186" s="4">
        <v>0.95299999999999996</v>
      </c>
      <c r="R186" s="4">
        <v>0.94199999999999995</v>
      </c>
      <c r="S186" s="4">
        <v>0.65100000000000002</v>
      </c>
      <c r="T186" s="4">
        <v>0.36</v>
      </c>
      <c r="U186" s="23">
        <v>0.437</v>
      </c>
      <c r="V186" s="23">
        <v>0.58899999999999997</v>
      </c>
      <c r="W186" s="21">
        <v>0.64800000000000002</v>
      </c>
      <c r="X186" s="21">
        <v>0.71799999999999997</v>
      </c>
      <c r="AA186" s="3">
        <v>0.77300000000000002</v>
      </c>
      <c r="AB186" s="3">
        <v>0.79300000000000004</v>
      </c>
      <c r="AC186" s="3">
        <v>0.64400000000000002</v>
      </c>
      <c r="AD186" s="3">
        <v>0.72099999999999997</v>
      </c>
      <c r="AE186" s="3">
        <v>0.81799999999999995</v>
      </c>
      <c r="AF186" s="3">
        <v>0.443</v>
      </c>
      <c r="AG186" s="21">
        <v>0.57299999999999995</v>
      </c>
      <c r="AH186" s="21">
        <v>0.56599999999999995</v>
      </c>
      <c r="AI186" s="21">
        <v>0.747</v>
      </c>
      <c r="AJ186" s="21">
        <v>0.50600000000000001</v>
      </c>
      <c r="AN186" s="3">
        <v>0.77300000000000002</v>
      </c>
      <c r="AO186" s="3">
        <v>0.79300000000000004</v>
      </c>
      <c r="AP186" s="3">
        <v>0.64400000000000002</v>
      </c>
      <c r="AQ186" s="3">
        <v>0.72099999999999997</v>
      </c>
      <c r="AR186" s="3">
        <v>0.81799999999999995</v>
      </c>
      <c r="AS186" s="3">
        <v>0.443</v>
      </c>
    </row>
    <row r="187" spans="1:45">
      <c r="A187" s="76" t="s">
        <v>50</v>
      </c>
      <c r="C187" s="3">
        <v>0.41</v>
      </c>
      <c r="D187" s="4">
        <v>0.17699999999999999</v>
      </c>
      <c r="E187" s="4">
        <v>0.72</v>
      </c>
      <c r="F187" s="4">
        <v>0.80600000000000005</v>
      </c>
      <c r="G187" s="4">
        <v>0.442</v>
      </c>
      <c r="H187" s="4">
        <v>0.72799999999999998</v>
      </c>
      <c r="I187" s="23">
        <v>0.875</v>
      </c>
      <c r="J187" s="23">
        <v>0.93200000000000005</v>
      </c>
      <c r="K187" s="23">
        <v>0.51</v>
      </c>
      <c r="L187" s="21">
        <v>0.45400000000000001</v>
      </c>
      <c r="M187" s="4"/>
      <c r="N187" s="4"/>
      <c r="O187" s="4">
        <v>0.41599999999999998</v>
      </c>
      <c r="P187" s="4">
        <v>0.104</v>
      </c>
      <c r="Q187" s="4">
        <v>0.76800000000000002</v>
      </c>
      <c r="R187" s="4">
        <v>0.45200000000000001</v>
      </c>
      <c r="S187" s="4">
        <v>0.375</v>
      </c>
      <c r="T187" s="4">
        <v>0.20599999999999999</v>
      </c>
      <c r="U187" s="23">
        <v>0.67800000000000005</v>
      </c>
      <c r="V187" s="23">
        <v>0.72399999999999998</v>
      </c>
      <c r="W187" s="21">
        <v>0.47699999999999998</v>
      </c>
      <c r="X187" s="21">
        <v>0.36099999999999999</v>
      </c>
      <c r="AA187" s="3">
        <v>0.84499999999999997</v>
      </c>
      <c r="AB187" s="3">
        <v>0.51100000000000001</v>
      </c>
      <c r="AC187" s="3">
        <v>0.153</v>
      </c>
      <c r="AD187" s="3">
        <v>0.378</v>
      </c>
      <c r="AE187" s="3">
        <v>0.54800000000000004</v>
      </c>
      <c r="AF187" s="3">
        <v>0.76400000000000001</v>
      </c>
      <c r="AG187" s="21">
        <v>0.41799999999999998</v>
      </c>
      <c r="AH187" s="21">
        <v>0.75700000000000001</v>
      </c>
      <c r="AI187" s="21">
        <v>0.78400000000000003</v>
      </c>
      <c r="AJ187" s="21">
        <v>0.623</v>
      </c>
      <c r="AN187" s="3">
        <v>0.84499999999999997</v>
      </c>
      <c r="AO187" s="3">
        <v>0.51100000000000001</v>
      </c>
      <c r="AP187" s="3">
        <v>0.153</v>
      </c>
      <c r="AQ187" s="3">
        <v>0.378</v>
      </c>
      <c r="AR187" s="3">
        <v>0.54800000000000004</v>
      </c>
      <c r="AS187" s="3">
        <v>0.76400000000000001</v>
      </c>
    </row>
    <row r="188" spans="1:45">
      <c r="A188" s="5" t="s">
        <v>51</v>
      </c>
      <c r="C188" s="3">
        <v>0.26400000000000001</v>
      </c>
      <c r="D188" s="4">
        <v>0.68500000000000005</v>
      </c>
      <c r="E188" s="4">
        <v>0.32700000000000001</v>
      </c>
      <c r="F188" s="4">
        <v>0.67</v>
      </c>
      <c r="G188" s="4">
        <v>0.47</v>
      </c>
      <c r="H188" s="4">
        <v>0.23200000000000001</v>
      </c>
      <c r="I188" s="23">
        <v>0.84799999999999998</v>
      </c>
      <c r="J188" s="23">
        <v>0.73</v>
      </c>
      <c r="K188" s="23">
        <v>0.43099999999999999</v>
      </c>
      <c r="L188" s="21">
        <v>0.83899999999999997</v>
      </c>
      <c r="M188" s="4"/>
      <c r="N188" s="4"/>
      <c r="O188" s="4">
        <v>0.38100000000000001</v>
      </c>
      <c r="P188" s="4">
        <v>0.59399999999999997</v>
      </c>
      <c r="Q188" s="4">
        <v>0.29599999999999999</v>
      </c>
      <c r="R188" s="4">
        <v>0.89</v>
      </c>
      <c r="S188" s="4">
        <v>0.38200000000000001</v>
      </c>
      <c r="T188" s="4">
        <v>0.56999999999999995</v>
      </c>
      <c r="U188" s="23">
        <v>0.64500000000000002</v>
      </c>
      <c r="V188" s="23">
        <v>0.86399999999999999</v>
      </c>
      <c r="W188" s="21">
        <v>0.51300000000000001</v>
      </c>
      <c r="X188" s="21">
        <v>0.77300000000000002</v>
      </c>
      <c r="AA188" s="3">
        <v>0.189</v>
      </c>
      <c r="AB188" s="3">
        <v>0.438</v>
      </c>
      <c r="AC188" s="3">
        <v>0.93600000000000005</v>
      </c>
      <c r="AD188" s="3">
        <v>0.64800000000000002</v>
      </c>
      <c r="AE188" s="3">
        <v>0.20599999999999999</v>
      </c>
      <c r="AF188" s="3">
        <v>0.25900000000000001</v>
      </c>
      <c r="AG188" s="21">
        <v>0.86</v>
      </c>
      <c r="AH188" s="21">
        <v>0.54500000000000004</v>
      </c>
      <c r="AI188" s="21">
        <v>0.44900000000000001</v>
      </c>
      <c r="AJ188" s="21">
        <v>0.19500000000000001</v>
      </c>
      <c r="AN188" s="3">
        <v>0.189</v>
      </c>
      <c r="AO188" s="3">
        <v>0.438</v>
      </c>
      <c r="AP188" s="3">
        <v>0.93600000000000005</v>
      </c>
      <c r="AQ188" s="3">
        <v>0.64800000000000002</v>
      </c>
      <c r="AR188" s="3">
        <v>0.20599999999999999</v>
      </c>
      <c r="AS188" s="3">
        <v>0.25900000000000001</v>
      </c>
    </row>
    <row r="189" spans="1:45">
      <c r="A189" s="76" t="s">
        <v>52</v>
      </c>
      <c r="C189" s="3">
        <v>0.41899999999999998</v>
      </c>
      <c r="D189" s="4">
        <v>0.999</v>
      </c>
      <c r="E189" s="4">
        <v>0.16600000000000001</v>
      </c>
      <c r="F189" s="4">
        <v>0.44400000000000001</v>
      </c>
      <c r="G189" s="4">
        <v>2.1000000000000001E-2</v>
      </c>
      <c r="H189" s="4">
        <v>0.76100000000000001</v>
      </c>
      <c r="I189" s="23">
        <v>0.247</v>
      </c>
      <c r="J189" s="23">
        <v>0.27100000000000002</v>
      </c>
      <c r="K189" s="23">
        <v>1.9E-2</v>
      </c>
      <c r="L189" s="21">
        <v>0.41299999999999998</v>
      </c>
      <c r="M189" s="4"/>
      <c r="N189" s="4"/>
      <c r="O189" s="4">
        <v>0.48699999999999999</v>
      </c>
      <c r="P189" s="4">
        <v>0.94299999999999995</v>
      </c>
      <c r="Q189" s="4">
        <v>0.30599999999999999</v>
      </c>
      <c r="R189" s="4">
        <v>0.439</v>
      </c>
      <c r="S189" s="4">
        <v>0.125</v>
      </c>
      <c r="T189" s="4">
        <v>0.45600000000000002</v>
      </c>
      <c r="U189" s="23">
        <v>0.26300000000000001</v>
      </c>
      <c r="V189" s="23">
        <v>0.25700000000000001</v>
      </c>
      <c r="W189" s="21">
        <v>4.3999999999999997E-2</v>
      </c>
      <c r="X189" s="21">
        <v>0.23</v>
      </c>
      <c r="AA189" s="3">
        <v>0.23899999999999999</v>
      </c>
      <c r="AB189" s="3">
        <v>0.67</v>
      </c>
      <c r="AC189" s="3">
        <v>0.77500000000000002</v>
      </c>
      <c r="AD189" s="3">
        <v>0.44800000000000001</v>
      </c>
      <c r="AE189" s="3">
        <v>0.81299999999999994</v>
      </c>
      <c r="AF189" s="3">
        <v>0.53100000000000003</v>
      </c>
      <c r="AG189" s="21">
        <v>0.46200000000000002</v>
      </c>
      <c r="AH189" s="21">
        <v>0.45600000000000002</v>
      </c>
      <c r="AI189" s="21">
        <v>0.98499999999999999</v>
      </c>
      <c r="AJ189" s="21">
        <v>0.89700000000000002</v>
      </c>
      <c r="AN189" s="3">
        <v>0.23899999999999999</v>
      </c>
      <c r="AO189" s="3">
        <v>0.67</v>
      </c>
      <c r="AP189" s="3">
        <v>0.77500000000000002</v>
      </c>
      <c r="AQ189" s="3">
        <v>0.44800000000000001</v>
      </c>
      <c r="AR189" s="3">
        <v>0.81299999999999994</v>
      </c>
      <c r="AS189" s="3">
        <v>0.53100000000000003</v>
      </c>
    </row>
    <row r="190" spans="1:45">
      <c r="A190" s="5" t="s">
        <v>53</v>
      </c>
      <c r="C190" s="3">
        <v>0.84299999999999997</v>
      </c>
      <c r="D190" s="4">
        <v>0.56499999999999995</v>
      </c>
      <c r="E190" s="4">
        <v>0.69799999999999995</v>
      </c>
      <c r="F190" s="4">
        <v>0.43</v>
      </c>
      <c r="G190" s="4">
        <v>0.37</v>
      </c>
      <c r="H190" s="4">
        <v>0.26400000000000001</v>
      </c>
      <c r="I190" s="23">
        <v>0.43</v>
      </c>
      <c r="J190" s="23">
        <v>0.21299999999999999</v>
      </c>
      <c r="K190" s="23">
        <v>3.9E-2</v>
      </c>
      <c r="L190" s="21">
        <v>0.14699999999999999</v>
      </c>
      <c r="M190" s="4"/>
      <c r="N190" s="4"/>
      <c r="O190" s="4">
        <v>0.61299999999999999</v>
      </c>
      <c r="P190" s="4">
        <v>0.51900000000000002</v>
      </c>
      <c r="Q190" s="4">
        <v>0.91100000000000003</v>
      </c>
      <c r="R190" s="4">
        <v>0.36499999999999999</v>
      </c>
      <c r="S190" s="4">
        <v>0.50700000000000001</v>
      </c>
      <c r="T190" s="4">
        <v>0.187</v>
      </c>
      <c r="U190" s="23">
        <v>0.95</v>
      </c>
      <c r="V190" s="23">
        <v>0.318</v>
      </c>
      <c r="W190" s="21">
        <v>0.1</v>
      </c>
      <c r="X190" s="21">
        <v>0.36899999999999999</v>
      </c>
      <c r="AA190" s="3">
        <v>0.83299999999999996</v>
      </c>
      <c r="AB190" s="3">
        <v>0.80700000000000005</v>
      </c>
      <c r="AC190" s="3">
        <v>0.49099999999999999</v>
      </c>
      <c r="AD190" s="3">
        <v>0.73099999999999998</v>
      </c>
      <c r="AE190" s="3">
        <v>0.34399999999999997</v>
      </c>
      <c r="AF190" s="3">
        <v>0.91700000000000004</v>
      </c>
      <c r="AG190" s="21">
        <v>0.71399999999999997</v>
      </c>
      <c r="AH190" s="21">
        <v>0.94099999999999995</v>
      </c>
      <c r="AI190" s="21">
        <v>0.58299999999999996</v>
      </c>
      <c r="AJ190" s="21">
        <v>0.91</v>
      </c>
      <c r="AN190" s="3">
        <v>0.83299999999999996</v>
      </c>
      <c r="AO190" s="3">
        <v>0.80700000000000005</v>
      </c>
      <c r="AP190" s="3">
        <v>0.49099999999999999</v>
      </c>
      <c r="AQ190" s="3">
        <v>0.73099999999999998</v>
      </c>
      <c r="AR190" s="3">
        <v>0.34399999999999997</v>
      </c>
      <c r="AS190" s="3">
        <v>0.91700000000000004</v>
      </c>
    </row>
    <row r="191" spans="1:45">
      <c r="A191" s="76" t="s">
        <v>54</v>
      </c>
      <c r="C191" s="3">
        <v>8.3000000000000004E-2</v>
      </c>
      <c r="D191" s="4">
        <v>1E-3</v>
      </c>
      <c r="E191" s="4">
        <v>2.4E-2</v>
      </c>
      <c r="F191" s="4">
        <v>0.29399999999999998</v>
      </c>
      <c r="G191" s="4">
        <v>0.85799999999999998</v>
      </c>
      <c r="H191" s="4">
        <v>0.77900000000000003</v>
      </c>
      <c r="I191" s="23">
        <v>2.4E-2</v>
      </c>
      <c r="J191" s="23">
        <v>0.34100000000000003</v>
      </c>
      <c r="K191" s="23">
        <v>0.89700000000000002</v>
      </c>
      <c r="L191" s="21">
        <v>0.94299999999999995</v>
      </c>
      <c r="M191" s="4"/>
      <c r="N191" s="4"/>
      <c r="O191" s="4">
        <v>4.8000000000000001E-2</v>
      </c>
      <c r="P191" s="4">
        <v>0</v>
      </c>
      <c r="Q191" s="4">
        <v>0.16400000000000001</v>
      </c>
      <c r="R191" s="4">
        <v>0.189</v>
      </c>
      <c r="S191" s="4">
        <v>0.81299999999999994</v>
      </c>
      <c r="T191" s="4">
        <v>0.54400000000000004</v>
      </c>
      <c r="U191" s="23">
        <v>4.0000000000000001E-3</v>
      </c>
      <c r="V191" s="23">
        <v>0.14199999999999999</v>
      </c>
      <c r="W191" s="21">
        <v>0.84699999999999998</v>
      </c>
      <c r="X191" s="21">
        <v>0.33500000000000002</v>
      </c>
      <c r="AA191" s="3">
        <v>0.82899999999999996</v>
      </c>
      <c r="AB191" s="3">
        <v>0.45900000000000002</v>
      </c>
      <c r="AC191" s="3">
        <v>0.97199999999999998</v>
      </c>
      <c r="AD191" s="3">
        <v>0.88800000000000001</v>
      </c>
      <c r="AE191" s="3">
        <v>0.502</v>
      </c>
      <c r="AF191" s="3">
        <v>0.27500000000000002</v>
      </c>
      <c r="AG191" s="21">
        <v>0.96199999999999997</v>
      </c>
      <c r="AH191" s="21">
        <v>0.8</v>
      </c>
      <c r="AI191" s="21">
        <v>0.81699999999999995</v>
      </c>
      <c r="AJ191" s="21">
        <v>0.17799999999999999</v>
      </c>
      <c r="AN191" s="3">
        <v>0.82899999999999996</v>
      </c>
      <c r="AO191" s="3">
        <v>0.45900000000000002</v>
      </c>
      <c r="AP191" s="3">
        <v>0.97199999999999998</v>
      </c>
      <c r="AQ191" s="3">
        <v>0.88800000000000001</v>
      </c>
      <c r="AR191" s="3">
        <v>0.502</v>
      </c>
      <c r="AS191" s="3">
        <v>0.27500000000000002</v>
      </c>
    </row>
    <row r="192" spans="1:45">
      <c r="A192" s="5" t="s">
        <v>55</v>
      </c>
      <c r="C192" s="3">
        <v>0.98899999999999999</v>
      </c>
      <c r="D192" s="4">
        <v>0.96</v>
      </c>
      <c r="E192" s="4">
        <v>0.95</v>
      </c>
      <c r="F192" s="4">
        <v>0.95499999999999996</v>
      </c>
      <c r="G192" s="4">
        <v>0.11600000000000001</v>
      </c>
      <c r="H192" s="4">
        <v>0.24299999999999999</v>
      </c>
      <c r="I192" s="23">
        <v>0.61</v>
      </c>
      <c r="J192" s="23">
        <v>0.94199999999999995</v>
      </c>
      <c r="K192" s="23">
        <v>9.2999999999999999E-2</v>
      </c>
      <c r="L192" s="21">
        <v>0.22600000000000001</v>
      </c>
      <c r="M192" s="4"/>
      <c r="N192" s="4"/>
      <c r="O192" s="4">
        <v>0.76800000000000002</v>
      </c>
      <c r="P192" s="4">
        <v>0.91800000000000004</v>
      </c>
      <c r="Q192" s="4">
        <v>0.48199999999999998</v>
      </c>
      <c r="R192" s="4">
        <v>0.92200000000000004</v>
      </c>
      <c r="S192" s="4">
        <v>0.34200000000000003</v>
      </c>
      <c r="T192" s="4">
        <v>0.252</v>
      </c>
      <c r="U192" s="23">
        <v>2.8000000000000001E-2</v>
      </c>
      <c r="V192" s="23">
        <v>0.69099999999999995</v>
      </c>
      <c r="W192" s="21">
        <v>0.218</v>
      </c>
      <c r="X192" s="21">
        <v>0.59099999999999997</v>
      </c>
      <c r="AA192" s="3">
        <v>0.83099999999999996</v>
      </c>
      <c r="AB192" s="3">
        <v>0.99199999999999999</v>
      </c>
      <c r="AC192" s="3">
        <v>0.76900000000000002</v>
      </c>
      <c r="AD192" s="3">
        <v>0.82899999999999996</v>
      </c>
      <c r="AE192" s="3">
        <v>0.192</v>
      </c>
      <c r="AF192" s="3">
        <v>8.1000000000000003E-2</v>
      </c>
      <c r="AG192" s="21">
        <v>0.54900000000000004</v>
      </c>
      <c r="AH192" s="21">
        <v>0.69899999999999995</v>
      </c>
      <c r="AI192" s="21">
        <v>0.56100000000000005</v>
      </c>
      <c r="AJ192" s="21">
        <v>0.215</v>
      </c>
      <c r="AN192" s="3">
        <v>0.83099999999999996</v>
      </c>
      <c r="AO192" s="3">
        <v>0.99199999999999999</v>
      </c>
      <c r="AP192" s="3">
        <v>0.76900000000000002</v>
      </c>
      <c r="AQ192" s="3">
        <v>0.82899999999999996</v>
      </c>
      <c r="AR192" s="3">
        <v>0.192</v>
      </c>
      <c r="AS192" s="3">
        <v>8.1000000000000003E-2</v>
      </c>
    </row>
    <row r="193" spans="1:45">
      <c r="A193" s="5" t="s">
        <v>56</v>
      </c>
      <c r="C193" s="3">
        <v>0.85</v>
      </c>
      <c r="D193" s="4">
        <v>0.45300000000000001</v>
      </c>
      <c r="E193" s="4">
        <v>0.47699999999999998</v>
      </c>
      <c r="F193" s="4">
        <v>0.17499999999999999</v>
      </c>
      <c r="G193" s="4">
        <v>0.2</v>
      </c>
      <c r="H193" s="4">
        <v>0.40600000000000003</v>
      </c>
      <c r="I193" s="23">
        <v>0.14699999999999999</v>
      </c>
      <c r="J193" s="23">
        <v>0.46400000000000002</v>
      </c>
      <c r="K193" s="23">
        <v>0.30099999999999999</v>
      </c>
      <c r="L193" s="21">
        <v>0.81799999999999995</v>
      </c>
      <c r="M193" s="4"/>
      <c r="N193" s="4"/>
      <c r="O193" s="4">
        <v>0.82399999999999995</v>
      </c>
      <c r="P193" s="4">
        <v>0.67800000000000005</v>
      </c>
      <c r="Q193" s="4">
        <v>0.57599999999999996</v>
      </c>
      <c r="R193" s="4">
        <v>0.05</v>
      </c>
      <c r="S193" s="4">
        <v>0.11799999999999999</v>
      </c>
      <c r="T193" s="4">
        <v>0.27400000000000002</v>
      </c>
      <c r="U193" s="23">
        <v>0.317</v>
      </c>
      <c r="V193" s="23">
        <v>0.29399999999999998</v>
      </c>
      <c r="W193" s="21">
        <v>0.113</v>
      </c>
      <c r="X193" s="21">
        <v>0.40200000000000002</v>
      </c>
      <c r="AA193" s="3">
        <v>0.245</v>
      </c>
      <c r="AB193" s="3">
        <v>0.123</v>
      </c>
      <c r="AC193" s="3">
        <v>0.46800000000000003</v>
      </c>
      <c r="AD193" s="3">
        <v>0.185</v>
      </c>
      <c r="AE193" s="3">
        <v>0.59099999999999997</v>
      </c>
      <c r="AF193" s="3">
        <v>0.68799999999999994</v>
      </c>
      <c r="AG193" s="21">
        <v>0.42099999999999999</v>
      </c>
      <c r="AH193" s="21">
        <v>0.47199999999999998</v>
      </c>
      <c r="AI193" s="21">
        <v>0.46600000000000003</v>
      </c>
      <c r="AJ193" s="21">
        <v>0.57299999999999995</v>
      </c>
      <c r="AN193" s="3">
        <v>0.245</v>
      </c>
      <c r="AO193" s="3">
        <v>0.123</v>
      </c>
      <c r="AP193" s="3">
        <v>0.46800000000000003</v>
      </c>
      <c r="AQ193" s="3">
        <v>0.185</v>
      </c>
      <c r="AR193" s="3">
        <v>0.59099999999999997</v>
      </c>
      <c r="AS193" s="3">
        <v>0.68799999999999994</v>
      </c>
    </row>
    <row r="194" spans="1:45">
      <c r="A194" s="76" t="s">
        <v>57</v>
      </c>
      <c r="C194" s="3">
        <v>0.58099999999999996</v>
      </c>
      <c r="D194" s="4">
        <v>0.57399999999999995</v>
      </c>
      <c r="E194" s="4">
        <v>0.40300000000000002</v>
      </c>
      <c r="F194" s="4">
        <v>0.81100000000000005</v>
      </c>
      <c r="G194" s="4">
        <v>0.22600000000000001</v>
      </c>
      <c r="H194" s="4">
        <v>0.32100000000000001</v>
      </c>
      <c r="I194" s="23">
        <v>0.63500000000000001</v>
      </c>
      <c r="J194" s="23">
        <v>0.80700000000000005</v>
      </c>
      <c r="K194" s="23">
        <v>0.09</v>
      </c>
      <c r="L194" s="21">
        <v>0.38600000000000001</v>
      </c>
      <c r="M194" s="4"/>
      <c r="N194" s="4"/>
      <c r="O194" s="4">
        <v>0.31</v>
      </c>
      <c r="P194" s="4">
        <v>0.76100000000000001</v>
      </c>
      <c r="Q194" s="4">
        <v>0.59899999999999998</v>
      </c>
      <c r="R194" s="4">
        <v>0.44500000000000001</v>
      </c>
      <c r="S194" s="4">
        <v>0.74299999999999999</v>
      </c>
      <c r="T194" s="4">
        <v>0.158</v>
      </c>
      <c r="U194" s="23">
        <v>0.67300000000000004</v>
      </c>
      <c r="V194" s="23">
        <v>0.79300000000000004</v>
      </c>
      <c r="W194" s="21">
        <v>0.66900000000000004</v>
      </c>
      <c r="X194" s="21">
        <v>0.16800000000000001</v>
      </c>
      <c r="AA194" s="3">
        <v>0.26700000000000002</v>
      </c>
      <c r="AB194" s="3">
        <v>0.33600000000000002</v>
      </c>
      <c r="AC194" s="3">
        <v>0.56200000000000006</v>
      </c>
      <c r="AD194" s="3">
        <v>0.78600000000000003</v>
      </c>
      <c r="AE194" s="3">
        <v>0.376</v>
      </c>
      <c r="AF194" s="3">
        <v>0.68600000000000005</v>
      </c>
      <c r="AG194" s="21">
        <v>0.53200000000000003</v>
      </c>
      <c r="AH194" s="21">
        <v>0.90700000000000003</v>
      </c>
      <c r="AI194" s="21">
        <v>0.63800000000000001</v>
      </c>
      <c r="AJ194" s="21">
        <v>0.65600000000000003</v>
      </c>
      <c r="AN194" s="3">
        <v>0.26700000000000002</v>
      </c>
      <c r="AO194" s="3">
        <v>0.33600000000000002</v>
      </c>
      <c r="AP194" s="3">
        <v>0.56200000000000006</v>
      </c>
      <c r="AQ194" s="3">
        <v>0.78600000000000003</v>
      </c>
      <c r="AR194" s="3">
        <v>0.376</v>
      </c>
      <c r="AS194" s="3">
        <v>0.68600000000000005</v>
      </c>
    </row>
    <row r="195" spans="1:45">
      <c r="A195" s="5" t="s">
        <v>58</v>
      </c>
      <c r="C195" s="3">
        <v>0.34499999999999997</v>
      </c>
      <c r="D195" s="4">
        <v>0.69699999999999995</v>
      </c>
      <c r="E195" s="4">
        <v>0.60799999999999998</v>
      </c>
      <c r="F195" s="4">
        <v>0.24199999999999999</v>
      </c>
      <c r="G195" s="4">
        <v>0.60799999999999998</v>
      </c>
      <c r="H195" s="4">
        <v>0.72</v>
      </c>
      <c r="I195" s="23">
        <v>0.72199999999999998</v>
      </c>
      <c r="J195" s="23">
        <v>0.34300000000000003</v>
      </c>
      <c r="K195" s="23">
        <v>0.67800000000000005</v>
      </c>
      <c r="L195" s="21">
        <v>0.49</v>
      </c>
      <c r="M195" s="4"/>
      <c r="N195" s="4"/>
      <c r="O195" s="4">
        <v>0.433</v>
      </c>
      <c r="P195" s="4">
        <v>0.373</v>
      </c>
      <c r="Q195" s="4">
        <v>0.55800000000000005</v>
      </c>
      <c r="R195" s="4">
        <v>0.30299999999999999</v>
      </c>
      <c r="S195" s="4">
        <v>0.746</v>
      </c>
      <c r="T195" s="4">
        <v>0.79300000000000004</v>
      </c>
      <c r="U195" s="23">
        <v>0.59799999999999998</v>
      </c>
      <c r="V195" s="23">
        <v>0.30599999999999999</v>
      </c>
      <c r="W195" s="21">
        <v>0.69</v>
      </c>
      <c r="X195" s="21">
        <v>0.51700000000000002</v>
      </c>
      <c r="AA195" s="3">
        <v>0.16600000000000001</v>
      </c>
      <c r="AB195" s="3">
        <v>0.16700000000000001</v>
      </c>
      <c r="AC195" s="3">
        <v>0.39700000000000002</v>
      </c>
      <c r="AD195" s="3">
        <v>0.54</v>
      </c>
      <c r="AE195" s="3">
        <v>0.23599999999999999</v>
      </c>
      <c r="AF195" s="3">
        <v>0.23400000000000001</v>
      </c>
      <c r="AG195" s="21">
        <v>0.29199999999999998</v>
      </c>
      <c r="AH195" s="21">
        <v>0.374</v>
      </c>
      <c r="AI195" s="21">
        <v>0.21</v>
      </c>
      <c r="AJ195" s="21">
        <v>0.33800000000000002</v>
      </c>
      <c r="AN195" s="3">
        <v>0.16600000000000001</v>
      </c>
      <c r="AO195" s="3">
        <v>0.16700000000000001</v>
      </c>
      <c r="AP195" s="3">
        <v>0.39700000000000002</v>
      </c>
      <c r="AQ195" s="3">
        <v>0.54</v>
      </c>
      <c r="AR195" s="3">
        <v>0.23599999999999999</v>
      </c>
      <c r="AS195" s="3">
        <v>0.23400000000000001</v>
      </c>
    </row>
    <row r="196" spans="1:45">
      <c r="A196" s="76" t="s">
        <v>59</v>
      </c>
      <c r="C196" s="3">
        <v>0.61</v>
      </c>
      <c r="D196" s="4">
        <v>0.878</v>
      </c>
      <c r="E196" s="4">
        <v>8.0000000000000002E-3</v>
      </c>
      <c r="F196" s="4">
        <v>7.9000000000000001E-2</v>
      </c>
      <c r="G196" s="4">
        <v>0.06</v>
      </c>
      <c r="H196" s="4">
        <v>0.83699999999999997</v>
      </c>
      <c r="I196" s="23">
        <v>8.2000000000000003E-2</v>
      </c>
      <c r="J196" s="23">
        <v>0.42699999999999999</v>
      </c>
      <c r="K196" s="23">
        <v>1.2E-2</v>
      </c>
      <c r="L196" s="21">
        <v>0.41299999999999998</v>
      </c>
      <c r="M196" s="4"/>
      <c r="N196" s="4"/>
      <c r="O196" s="4">
        <v>0.90900000000000003</v>
      </c>
      <c r="P196" s="4">
        <v>0.76300000000000001</v>
      </c>
      <c r="Q196" s="4">
        <v>0.33600000000000002</v>
      </c>
      <c r="R196" s="4">
        <v>0.121</v>
      </c>
      <c r="S196" s="4">
        <v>1.2999999999999999E-2</v>
      </c>
      <c r="T196" s="4">
        <v>0.76500000000000001</v>
      </c>
      <c r="U196" s="23">
        <v>7.9000000000000001E-2</v>
      </c>
      <c r="V196" s="23">
        <v>0.16200000000000001</v>
      </c>
      <c r="W196" s="21">
        <v>2E-3</v>
      </c>
      <c r="X196" s="21">
        <v>0.74399999999999999</v>
      </c>
      <c r="AA196" s="3">
        <v>0.81699999999999995</v>
      </c>
      <c r="AB196" s="3">
        <v>0.26400000000000001</v>
      </c>
      <c r="AC196" s="3">
        <v>0.16900000000000001</v>
      </c>
      <c r="AD196" s="3">
        <v>0.121</v>
      </c>
      <c r="AE196" s="3">
        <v>0.30099999999999999</v>
      </c>
      <c r="AF196" s="3">
        <v>0.40899999999999997</v>
      </c>
      <c r="AG196" s="21">
        <v>0.34699999999999998</v>
      </c>
      <c r="AH196" s="21">
        <v>0.10100000000000001</v>
      </c>
      <c r="AI196" s="21">
        <v>0.34899999999999998</v>
      </c>
      <c r="AJ196" s="21">
        <v>0.53500000000000003</v>
      </c>
      <c r="AN196" s="3">
        <v>0.81699999999999995</v>
      </c>
      <c r="AO196" s="3">
        <v>0.26400000000000001</v>
      </c>
      <c r="AP196" s="3">
        <v>0.16900000000000001</v>
      </c>
      <c r="AQ196" s="3">
        <v>0.121</v>
      </c>
      <c r="AR196" s="3">
        <v>0.30099999999999999</v>
      </c>
      <c r="AS196" s="3">
        <v>0.40899999999999997</v>
      </c>
    </row>
    <row r="197" spans="1:45" ht="16" thickBot="1">
      <c r="A197" s="76" t="s">
        <v>60</v>
      </c>
      <c r="C197" s="3">
        <v>0.57699999999999996</v>
      </c>
      <c r="D197" s="4">
        <v>0.221</v>
      </c>
      <c r="E197" s="4">
        <v>0.41499999999999998</v>
      </c>
      <c r="F197" s="4">
        <v>7.0000000000000007E-2</v>
      </c>
      <c r="G197" s="4">
        <v>0.72499999999999998</v>
      </c>
      <c r="H197" s="4">
        <v>0.13</v>
      </c>
      <c r="I197" s="23">
        <v>0.23799999999999999</v>
      </c>
      <c r="J197" s="23">
        <v>6.6000000000000003E-2</v>
      </c>
      <c r="K197" s="23">
        <v>0.90800000000000003</v>
      </c>
      <c r="L197" s="21">
        <v>9.5000000000000001E-2</v>
      </c>
      <c r="M197" s="4"/>
      <c r="N197" s="4"/>
      <c r="O197" s="4">
        <v>0.83199999999999996</v>
      </c>
      <c r="P197" s="4">
        <v>0.24099999999999999</v>
      </c>
      <c r="Q197" s="4">
        <v>0.19600000000000001</v>
      </c>
      <c r="R197" s="4">
        <v>0.58599999999999997</v>
      </c>
      <c r="S197" s="4">
        <v>0.37</v>
      </c>
      <c r="T197" s="4">
        <v>0.55000000000000004</v>
      </c>
      <c r="U197" s="23">
        <v>0.17699999999999999</v>
      </c>
      <c r="V197" s="23">
        <v>0.41199999999999998</v>
      </c>
      <c r="W197" s="21">
        <v>0.51500000000000001</v>
      </c>
      <c r="X197" s="21">
        <v>0.14799999999999999</v>
      </c>
      <c r="AA197" s="3">
        <v>0.89700000000000002</v>
      </c>
      <c r="AB197" s="3">
        <v>0.82399999999999995</v>
      </c>
      <c r="AC197" s="3">
        <v>0.66200000000000003</v>
      </c>
      <c r="AD197" s="3">
        <v>0.42299999999999999</v>
      </c>
      <c r="AE197" s="3">
        <v>0.433</v>
      </c>
      <c r="AF197" s="3">
        <v>0.36399999999999999</v>
      </c>
      <c r="AG197" s="21">
        <v>0.44800000000000001</v>
      </c>
      <c r="AH197" s="21">
        <v>0.22700000000000001</v>
      </c>
      <c r="AI197" s="21">
        <v>0.621</v>
      </c>
      <c r="AJ197" s="21">
        <v>0.79900000000000004</v>
      </c>
      <c r="AN197" s="3">
        <v>0.89700000000000002</v>
      </c>
      <c r="AO197" s="3">
        <v>0.82399999999999995</v>
      </c>
      <c r="AP197" s="3">
        <v>0.66200000000000003</v>
      </c>
      <c r="AQ197" s="3">
        <v>0.42299999999999999</v>
      </c>
      <c r="AR197" s="3">
        <v>0.433</v>
      </c>
      <c r="AS197" s="3">
        <v>0.36399999999999999</v>
      </c>
    </row>
    <row r="198" spans="1:45" ht="16" thickBot="1">
      <c r="B198" s="77"/>
      <c r="C198" s="10"/>
      <c r="D198" s="10"/>
      <c r="E198" s="10"/>
      <c r="F198" s="10"/>
      <c r="G198" s="10"/>
      <c r="H198" s="10"/>
      <c r="I198" s="24"/>
      <c r="J198" s="24"/>
      <c r="K198" s="24"/>
      <c r="L198" s="24"/>
      <c r="N198" s="77"/>
      <c r="O198" s="10"/>
      <c r="P198" s="10"/>
      <c r="Q198" s="10"/>
      <c r="R198" s="10"/>
      <c r="S198" s="10"/>
      <c r="T198" s="10"/>
      <c r="U198" s="24"/>
      <c r="V198" s="24"/>
      <c r="W198" s="24"/>
      <c r="X198" s="24"/>
      <c r="Z198" s="77"/>
      <c r="AA198" s="10"/>
      <c r="AB198" s="10"/>
      <c r="AC198" s="10"/>
      <c r="AD198" s="10"/>
      <c r="AE198" s="10"/>
      <c r="AF198" s="10"/>
      <c r="AG198" s="24"/>
      <c r="AH198" s="24"/>
      <c r="AI198" s="24"/>
      <c r="AJ198" s="24"/>
      <c r="AM198" s="77"/>
      <c r="AN198" s="10"/>
      <c r="AO198" s="10"/>
      <c r="AP198" s="10"/>
      <c r="AQ198" s="10"/>
      <c r="AR198" s="10"/>
      <c r="AS198" s="10"/>
    </row>
    <row r="199" spans="1:45" ht="16" thickBot="1">
      <c r="B199" s="77"/>
      <c r="C199" s="10"/>
      <c r="D199" s="10"/>
      <c r="E199" s="10"/>
      <c r="F199" s="10"/>
      <c r="G199" s="10"/>
      <c r="H199" s="10"/>
      <c r="I199" s="24"/>
      <c r="J199" s="24"/>
      <c r="K199" s="24"/>
      <c r="L199" s="24"/>
      <c r="N199" s="77"/>
      <c r="O199" s="10"/>
      <c r="P199" s="10"/>
      <c r="Q199" s="10"/>
      <c r="R199" s="10"/>
      <c r="S199" s="10"/>
      <c r="T199" s="10"/>
      <c r="U199" s="24"/>
      <c r="V199" s="24"/>
      <c r="W199" s="24"/>
      <c r="X199" s="24"/>
      <c r="Z199" s="77"/>
      <c r="AA199" s="10"/>
      <c r="AB199" s="10"/>
      <c r="AC199" s="10"/>
      <c r="AD199" s="10"/>
      <c r="AE199" s="10"/>
      <c r="AF199" s="10"/>
      <c r="AG199" s="24"/>
      <c r="AH199" s="24"/>
      <c r="AI199" s="24"/>
      <c r="AJ199" s="24"/>
      <c r="AM199" s="77"/>
      <c r="AN199" s="10"/>
      <c r="AO199" s="10"/>
      <c r="AP199" s="10"/>
      <c r="AQ199" s="10"/>
      <c r="AR199" s="10"/>
      <c r="AS199" s="10"/>
    </row>
    <row r="202" spans="1:45">
      <c r="C202" s="3" t="s">
        <v>43</v>
      </c>
      <c r="O202" s="3" t="s">
        <v>43</v>
      </c>
      <c r="AA202" s="3" t="s">
        <v>43</v>
      </c>
      <c r="AN202" s="3" t="s">
        <v>43</v>
      </c>
    </row>
    <row r="203" spans="1:45">
      <c r="C203" s="5" t="s">
        <v>8</v>
      </c>
      <c r="D203" s="5" t="s">
        <v>9</v>
      </c>
      <c r="E203" s="5" t="s">
        <v>0</v>
      </c>
      <c r="F203" s="5" t="s">
        <v>1</v>
      </c>
      <c r="G203" s="5" t="s">
        <v>2</v>
      </c>
      <c r="H203" s="5" t="s">
        <v>16</v>
      </c>
      <c r="I203" s="22" t="s">
        <v>3</v>
      </c>
      <c r="J203" s="22" t="s">
        <v>4</v>
      </c>
      <c r="K203" s="22" t="s">
        <v>5</v>
      </c>
      <c r="L203" s="22" t="s">
        <v>6</v>
      </c>
      <c r="O203" s="5" t="s">
        <v>8</v>
      </c>
      <c r="P203" s="5" t="s">
        <v>9</v>
      </c>
      <c r="Q203" s="5" t="s">
        <v>0</v>
      </c>
      <c r="R203" s="5" t="s">
        <v>1</v>
      </c>
      <c r="S203" s="5" t="s">
        <v>2</v>
      </c>
      <c r="T203" s="5" t="s">
        <v>16</v>
      </c>
      <c r="U203" s="22" t="s">
        <v>3</v>
      </c>
      <c r="V203" s="22" t="s">
        <v>4</v>
      </c>
      <c r="W203" s="22" t="s">
        <v>5</v>
      </c>
      <c r="X203" s="22" t="s">
        <v>6</v>
      </c>
      <c r="AA203" s="5" t="s">
        <v>8</v>
      </c>
      <c r="AB203" s="5" t="s">
        <v>9</v>
      </c>
      <c r="AC203" s="5" t="s">
        <v>0</v>
      </c>
      <c r="AD203" s="5" t="s">
        <v>1</v>
      </c>
      <c r="AE203" s="5" t="s">
        <v>2</v>
      </c>
      <c r="AF203" s="5" t="s">
        <v>16</v>
      </c>
      <c r="AG203" s="22" t="s">
        <v>3</v>
      </c>
      <c r="AH203" s="22" t="s">
        <v>4</v>
      </c>
      <c r="AI203" s="22" t="s">
        <v>5</v>
      </c>
      <c r="AJ203" s="22" t="s">
        <v>6</v>
      </c>
      <c r="AN203" s="5" t="s">
        <v>8</v>
      </c>
      <c r="AO203" s="5" t="s">
        <v>9</v>
      </c>
      <c r="AP203" s="5" t="s">
        <v>0</v>
      </c>
      <c r="AQ203" s="5" t="s">
        <v>1</v>
      </c>
      <c r="AR203" s="5" t="s">
        <v>2</v>
      </c>
      <c r="AS203" s="5" t="s">
        <v>16</v>
      </c>
    </row>
    <row r="204" spans="1:45">
      <c r="A204" s="5" t="s">
        <v>23</v>
      </c>
      <c r="C204" s="4">
        <v>0.95399999999999996</v>
      </c>
      <c r="D204" s="4">
        <v>0.8</v>
      </c>
      <c r="E204" s="4">
        <v>0.63300000000000001</v>
      </c>
      <c r="F204" s="4">
        <v>0.78600000000000003</v>
      </c>
      <c r="G204" s="4">
        <v>0.92900000000000005</v>
      </c>
      <c r="H204" s="4">
        <v>0.42799999999999999</v>
      </c>
      <c r="I204" s="23">
        <v>0.79100000000000004</v>
      </c>
      <c r="J204" s="23">
        <v>0.49099999999999999</v>
      </c>
      <c r="K204" s="23">
        <v>0.76</v>
      </c>
      <c r="L204" s="23">
        <v>0.245</v>
      </c>
      <c r="O204" s="4">
        <v>0.76900000000000002</v>
      </c>
      <c r="P204" s="4">
        <v>0.90200000000000002</v>
      </c>
      <c r="Q204" s="4">
        <v>9.2999999999999999E-2</v>
      </c>
      <c r="R204" s="4">
        <v>0.64900000000000002</v>
      </c>
      <c r="S204" s="4">
        <v>0.84499999999999997</v>
      </c>
      <c r="T204" s="4">
        <v>1</v>
      </c>
      <c r="U204" s="23">
        <v>0.22700000000000001</v>
      </c>
      <c r="V204" s="23">
        <v>0.314</v>
      </c>
      <c r="W204" s="23">
        <v>0.48399999999999999</v>
      </c>
      <c r="X204" s="23">
        <v>0.871</v>
      </c>
      <c r="AA204" s="4">
        <v>0.371</v>
      </c>
      <c r="AB204" s="4">
        <v>0.69199999999999995</v>
      </c>
      <c r="AC204" s="4">
        <v>0.11</v>
      </c>
      <c r="AD204" s="4">
        <v>0.96299999999999997</v>
      </c>
      <c r="AE204" s="4">
        <v>0.78600000000000003</v>
      </c>
      <c r="AF204" s="4">
        <v>0.74399999999999999</v>
      </c>
      <c r="AG204" s="23">
        <v>0.13</v>
      </c>
      <c r="AH204" s="23">
        <v>0.92300000000000004</v>
      </c>
      <c r="AI204" s="23">
        <v>0.79500000000000004</v>
      </c>
      <c r="AJ204" s="23">
        <v>0.42599999999999999</v>
      </c>
      <c r="AN204" s="4">
        <v>0.371</v>
      </c>
      <c r="AO204" s="4">
        <v>0.69199999999999995</v>
      </c>
      <c r="AP204" s="4">
        <v>0.11</v>
      </c>
      <c r="AQ204" s="4">
        <v>0.96299999999999997</v>
      </c>
      <c r="AR204" s="4">
        <v>0.78600000000000003</v>
      </c>
      <c r="AS204" s="4">
        <v>0.74399999999999999</v>
      </c>
    </row>
    <row r="205" spans="1:45">
      <c r="A205" s="5" t="s">
        <v>24</v>
      </c>
      <c r="C205" s="4">
        <v>0.32600000000000001</v>
      </c>
      <c r="D205" s="4">
        <v>0.628</v>
      </c>
      <c r="E205" s="4">
        <v>0.83699999999999997</v>
      </c>
      <c r="F205" s="4">
        <v>0.70399999999999996</v>
      </c>
      <c r="G205" s="4">
        <v>0.14299999999999999</v>
      </c>
      <c r="H205" s="4">
        <v>0.872</v>
      </c>
      <c r="I205" s="23">
        <v>0.29499999999999998</v>
      </c>
      <c r="J205" s="23">
        <v>0.34200000000000003</v>
      </c>
      <c r="K205" s="23">
        <v>0.25</v>
      </c>
      <c r="L205" s="23">
        <v>0.89100000000000001</v>
      </c>
      <c r="O205" s="4">
        <v>9.6000000000000002E-2</v>
      </c>
      <c r="P205" s="4">
        <v>0.433</v>
      </c>
      <c r="Q205" s="4">
        <v>0.98099999999999998</v>
      </c>
      <c r="R205" s="4">
        <v>0.91500000000000004</v>
      </c>
      <c r="S205" s="4">
        <v>0.35199999999999998</v>
      </c>
      <c r="T205" s="4">
        <v>0.749</v>
      </c>
      <c r="U205" s="23">
        <v>0.13300000000000001</v>
      </c>
      <c r="V205" s="23">
        <v>0.70499999999999996</v>
      </c>
      <c r="W205" s="23">
        <v>0.14699999999999999</v>
      </c>
      <c r="X205" s="23">
        <v>0.41099999999999998</v>
      </c>
      <c r="AA205" s="4">
        <v>4.0000000000000001E-3</v>
      </c>
      <c r="AB205" s="4">
        <v>0.09</v>
      </c>
      <c r="AC205" s="4">
        <v>0.80200000000000005</v>
      </c>
      <c r="AD205" s="4">
        <v>0.90100000000000002</v>
      </c>
      <c r="AE205" s="4">
        <v>0.999</v>
      </c>
      <c r="AF205" s="4">
        <v>0.22600000000000001</v>
      </c>
      <c r="AG205" s="23">
        <v>4.8000000000000001E-2</v>
      </c>
      <c r="AH205" s="23">
        <v>0.93200000000000005</v>
      </c>
      <c r="AI205" s="23">
        <v>0.99199999999999999</v>
      </c>
      <c r="AJ205" s="23">
        <v>0.158</v>
      </c>
      <c r="AN205" s="4">
        <v>4.0000000000000001E-3</v>
      </c>
      <c r="AO205" s="4">
        <v>0.09</v>
      </c>
      <c r="AP205" s="4">
        <v>0.80200000000000005</v>
      </c>
      <c r="AQ205" s="4">
        <v>0.90100000000000002</v>
      </c>
      <c r="AR205" s="4">
        <v>0.999</v>
      </c>
      <c r="AS205" s="4">
        <v>0.22600000000000001</v>
      </c>
    </row>
    <row r="206" spans="1:45">
      <c r="A206" s="5" t="s">
        <v>25</v>
      </c>
      <c r="C206" s="4">
        <v>0.70799999999999996</v>
      </c>
      <c r="D206" s="4">
        <v>0.17599999999999999</v>
      </c>
      <c r="E206" s="4">
        <v>0.84799999999999998</v>
      </c>
      <c r="F206" s="4">
        <v>0.46600000000000003</v>
      </c>
      <c r="G206" s="4">
        <v>0.77800000000000002</v>
      </c>
      <c r="H206" s="4">
        <v>0.97899999999999998</v>
      </c>
      <c r="I206" s="23">
        <v>0.38300000000000001</v>
      </c>
      <c r="J206" s="23">
        <v>0.65500000000000003</v>
      </c>
      <c r="K206" s="23">
        <v>0.94</v>
      </c>
      <c r="L206" s="23">
        <v>0.996</v>
      </c>
      <c r="O206" s="4">
        <v>0.89400000000000002</v>
      </c>
      <c r="P206" s="4">
        <v>0.55900000000000005</v>
      </c>
      <c r="Q206" s="4">
        <v>0.98899999999999999</v>
      </c>
      <c r="R206" s="4">
        <v>0.94299999999999995</v>
      </c>
      <c r="S206" s="4">
        <v>0.64800000000000002</v>
      </c>
      <c r="T206" s="4">
        <v>0.996</v>
      </c>
      <c r="U206" s="23">
        <v>0.92800000000000005</v>
      </c>
      <c r="V206" s="23">
        <v>0.98</v>
      </c>
      <c r="W206" s="23">
        <v>0.85799999999999998</v>
      </c>
      <c r="X206" s="23">
        <v>0.99199999999999999</v>
      </c>
      <c r="AA206" s="4">
        <v>0.99</v>
      </c>
      <c r="AB206" s="4">
        <v>0.57699999999999996</v>
      </c>
      <c r="AC206" s="4">
        <v>1</v>
      </c>
      <c r="AD206" s="4">
        <v>0.99099999999999999</v>
      </c>
      <c r="AE206" s="4">
        <v>0.999</v>
      </c>
      <c r="AF206" s="4">
        <v>0.875</v>
      </c>
      <c r="AG206" s="23">
        <v>1</v>
      </c>
      <c r="AH206" s="23">
        <v>0.999</v>
      </c>
      <c r="AI206" s="23">
        <v>0.98799999999999999</v>
      </c>
      <c r="AJ206" s="23">
        <v>0.90900000000000003</v>
      </c>
      <c r="AN206" s="4">
        <v>0.99</v>
      </c>
      <c r="AO206" s="4">
        <v>0.57699999999999996</v>
      </c>
      <c r="AP206" s="4">
        <v>1</v>
      </c>
      <c r="AQ206" s="4">
        <v>0.99099999999999999</v>
      </c>
      <c r="AR206" s="4">
        <v>0.999</v>
      </c>
      <c r="AS206" s="4">
        <v>0.875</v>
      </c>
    </row>
    <row r="207" spans="1:45">
      <c r="A207" s="5" t="s">
        <v>26</v>
      </c>
      <c r="C207" s="4">
        <v>0.80300000000000005</v>
      </c>
      <c r="D207" s="4">
        <v>0.88200000000000001</v>
      </c>
      <c r="E207" s="4">
        <v>0.97399999999999998</v>
      </c>
      <c r="F207" s="4">
        <v>0.99199999999999999</v>
      </c>
      <c r="G207" s="4">
        <v>0.16900000000000001</v>
      </c>
      <c r="H207" s="4">
        <v>0</v>
      </c>
      <c r="I207" s="23">
        <v>0.99399999999999999</v>
      </c>
      <c r="J207" s="23">
        <v>1</v>
      </c>
      <c r="K207" s="23">
        <v>8.9999999999999993E-3</v>
      </c>
      <c r="L207" s="23">
        <v>3.5000000000000003E-2</v>
      </c>
      <c r="O207" s="4">
        <v>0.997</v>
      </c>
      <c r="P207" s="4">
        <v>0.70399999999999996</v>
      </c>
      <c r="Q207" s="4">
        <v>0.996</v>
      </c>
      <c r="R207" s="4">
        <v>0.86299999999999999</v>
      </c>
      <c r="S207" s="4">
        <v>5.2999999999999999E-2</v>
      </c>
      <c r="T207" s="4">
        <v>0.42399999999999999</v>
      </c>
      <c r="U207" s="23">
        <v>0.94899999999999995</v>
      </c>
      <c r="V207" s="23">
        <v>0.93100000000000005</v>
      </c>
      <c r="W207" s="23">
        <v>0.107</v>
      </c>
      <c r="X207" s="23">
        <v>0.218</v>
      </c>
      <c r="AA207" s="4">
        <v>0.64300000000000002</v>
      </c>
      <c r="AB207" s="4">
        <v>0.9</v>
      </c>
      <c r="AC207" s="4">
        <v>0.70199999999999996</v>
      </c>
      <c r="AD207" s="4">
        <v>0.129</v>
      </c>
      <c r="AE207" s="4">
        <v>0.33200000000000002</v>
      </c>
      <c r="AF207" s="4">
        <v>0.434</v>
      </c>
      <c r="AG207" s="23">
        <v>0.19800000000000001</v>
      </c>
      <c r="AH207" s="23">
        <v>0.26300000000000001</v>
      </c>
      <c r="AI207" s="23">
        <v>0.36</v>
      </c>
      <c r="AJ207" s="23">
        <v>0.41399999999999998</v>
      </c>
      <c r="AN207" s="4">
        <v>0.64300000000000002</v>
      </c>
      <c r="AO207" s="4">
        <v>0.9</v>
      </c>
      <c r="AP207" s="4">
        <v>0.70199999999999996</v>
      </c>
      <c r="AQ207" s="4">
        <v>0.129</v>
      </c>
      <c r="AR207" s="4">
        <v>0.33200000000000002</v>
      </c>
      <c r="AS207" s="4">
        <v>0.434</v>
      </c>
    </row>
    <row r="208" spans="1:45">
      <c r="A208" s="5" t="s">
        <v>27</v>
      </c>
      <c r="C208" s="4">
        <v>0.183</v>
      </c>
      <c r="D208" s="4">
        <v>1.7999999999999999E-2</v>
      </c>
      <c r="E208" s="4">
        <v>0.74</v>
      </c>
      <c r="F208" s="4">
        <v>5.6000000000000001E-2</v>
      </c>
      <c r="G208" s="4">
        <v>2.1000000000000001E-2</v>
      </c>
      <c r="H208" s="4">
        <v>1.4999999999999999E-2</v>
      </c>
      <c r="I208" s="23">
        <v>0.307</v>
      </c>
      <c r="J208" s="23">
        <v>0.115</v>
      </c>
      <c r="K208" s="23">
        <v>6.0000000000000001E-3</v>
      </c>
      <c r="L208" s="23">
        <v>0.254</v>
      </c>
      <c r="O208" s="4">
        <v>0.34399999999999997</v>
      </c>
      <c r="P208" s="4">
        <v>6.2E-2</v>
      </c>
      <c r="Q208" s="4">
        <v>0.73399999999999999</v>
      </c>
      <c r="R208" s="4">
        <v>0.20499999999999999</v>
      </c>
      <c r="S208" s="4">
        <v>0.16400000000000001</v>
      </c>
      <c r="T208" s="4">
        <v>1.4E-2</v>
      </c>
      <c r="U208" s="23">
        <v>0.72899999999999998</v>
      </c>
      <c r="V208" s="23">
        <v>0.26800000000000002</v>
      </c>
      <c r="W208" s="23">
        <v>6.6000000000000003E-2</v>
      </c>
      <c r="X208" s="23">
        <v>0.71299999999999997</v>
      </c>
      <c r="AA208" s="4">
        <v>0.33700000000000002</v>
      </c>
      <c r="AB208" s="4">
        <v>6.3E-2</v>
      </c>
      <c r="AC208" s="4">
        <v>0.97</v>
      </c>
      <c r="AD208" s="4">
        <v>0.65900000000000003</v>
      </c>
      <c r="AE208" s="4">
        <v>0.61099999999999999</v>
      </c>
      <c r="AF208" s="4">
        <v>0.20200000000000001</v>
      </c>
      <c r="AG208" s="23">
        <v>0.91300000000000003</v>
      </c>
      <c r="AH208" s="23">
        <v>0.45900000000000002</v>
      </c>
      <c r="AI208" s="23">
        <v>0.90100000000000002</v>
      </c>
      <c r="AJ208" s="23">
        <v>0.501</v>
      </c>
      <c r="AN208" s="4">
        <v>0.33700000000000002</v>
      </c>
      <c r="AO208" s="4">
        <v>6.3E-2</v>
      </c>
      <c r="AP208" s="4">
        <v>0.97</v>
      </c>
      <c r="AQ208" s="4">
        <v>0.65900000000000003</v>
      </c>
      <c r="AR208" s="4">
        <v>0.61099999999999999</v>
      </c>
      <c r="AS208" s="4">
        <v>0.20200000000000001</v>
      </c>
    </row>
    <row r="209" spans="1:45">
      <c r="A209" s="5" t="s">
        <v>28</v>
      </c>
      <c r="C209" s="4">
        <v>0.34599999999999997</v>
      </c>
      <c r="D209" s="4">
        <v>0.81299999999999994</v>
      </c>
      <c r="E209" s="4">
        <v>0.81799999999999995</v>
      </c>
      <c r="F209" s="4">
        <v>0.114</v>
      </c>
      <c r="G209" s="4">
        <v>7.0000000000000001E-3</v>
      </c>
      <c r="H209" s="4">
        <v>0.91800000000000004</v>
      </c>
      <c r="I209" s="23">
        <v>0.64</v>
      </c>
      <c r="J209" s="23">
        <v>0.59199999999999997</v>
      </c>
      <c r="K209" s="23">
        <v>2.5999999999999999E-2</v>
      </c>
      <c r="L209" s="23">
        <v>0.26700000000000002</v>
      </c>
      <c r="O209" s="4">
        <v>0.40799999999999997</v>
      </c>
      <c r="P209" s="4">
        <v>0.90700000000000003</v>
      </c>
      <c r="Q209" s="4">
        <v>0.90800000000000003</v>
      </c>
      <c r="R209" s="4">
        <v>0.14399999999999999</v>
      </c>
      <c r="S209" s="4">
        <v>5.8000000000000003E-2</v>
      </c>
      <c r="T209" s="4">
        <v>0.629</v>
      </c>
      <c r="U209" s="23">
        <v>0.58099999999999996</v>
      </c>
      <c r="V209" s="23">
        <v>0.20100000000000001</v>
      </c>
      <c r="W209" s="23">
        <v>1.2999999999999999E-2</v>
      </c>
      <c r="X209" s="23">
        <v>4.0000000000000001E-3</v>
      </c>
      <c r="AA209" s="4">
        <v>8.2000000000000003E-2</v>
      </c>
      <c r="AB209" s="4">
        <v>0.497</v>
      </c>
      <c r="AC209" s="4">
        <v>0.84299999999999997</v>
      </c>
      <c r="AD209" s="4">
        <v>0.255</v>
      </c>
      <c r="AE209" s="4">
        <v>0.76300000000000001</v>
      </c>
      <c r="AF209" s="4">
        <v>0.84199999999999997</v>
      </c>
      <c r="AG209" s="23">
        <v>2.7E-2</v>
      </c>
      <c r="AH209" s="23">
        <v>0.14699999999999999</v>
      </c>
      <c r="AI209" s="23">
        <v>0.65800000000000003</v>
      </c>
      <c r="AJ209" s="23">
        <v>0.56899999999999995</v>
      </c>
      <c r="AN209" s="4">
        <v>8.2000000000000003E-2</v>
      </c>
      <c r="AO209" s="4">
        <v>0.497</v>
      </c>
      <c r="AP209" s="4">
        <v>0.84299999999999997</v>
      </c>
      <c r="AQ209" s="4">
        <v>0.255</v>
      </c>
      <c r="AR209" s="4">
        <v>0.76300000000000001</v>
      </c>
      <c r="AS209" s="4">
        <v>0.84199999999999997</v>
      </c>
    </row>
    <row r="210" spans="1:45">
      <c r="A210" s="5" t="s">
        <v>29</v>
      </c>
      <c r="C210" s="4">
        <v>0</v>
      </c>
      <c r="D210" s="4">
        <v>0.19400000000000001</v>
      </c>
      <c r="E210" s="4">
        <v>3.1E-2</v>
      </c>
      <c r="F210" s="4">
        <v>0.22</v>
      </c>
      <c r="G210" s="4">
        <v>0.59099999999999997</v>
      </c>
      <c r="H210" s="4">
        <v>0.19400000000000001</v>
      </c>
      <c r="I210" s="23">
        <v>0.13700000000000001</v>
      </c>
      <c r="J210" s="23">
        <v>2E-3</v>
      </c>
      <c r="K210" s="23">
        <v>0.71</v>
      </c>
      <c r="L210" s="23">
        <v>8.1000000000000003E-2</v>
      </c>
      <c r="O210" s="4">
        <v>3.0000000000000001E-3</v>
      </c>
      <c r="P210" s="4">
        <v>5.5E-2</v>
      </c>
      <c r="Q210" s="4">
        <v>6.2E-2</v>
      </c>
      <c r="R210" s="4">
        <v>0.71699999999999997</v>
      </c>
      <c r="S210" s="4">
        <v>0.39200000000000002</v>
      </c>
      <c r="T210" s="4">
        <v>0.48499999999999999</v>
      </c>
      <c r="U210" s="23">
        <v>0.27200000000000002</v>
      </c>
      <c r="V210" s="23">
        <v>0.19600000000000001</v>
      </c>
      <c r="W210" s="23">
        <v>0.60199999999999998</v>
      </c>
      <c r="X210" s="23">
        <v>0.48599999999999999</v>
      </c>
      <c r="AA210" s="4">
        <v>0.77</v>
      </c>
      <c r="AB210" s="4">
        <v>0.318</v>
      </c>
      <c r="AC210" s="4">
        <v>0.27400000000000002</v>
      </c>
      <c r="AD210" s="4">
        <v>0.28000000000000003</v>
      </c>
      <c r="AE210" s="4">
        <v>0.215</v>
      </c>
      <c r="AF210" s="4">
        <v>0.06</v>
      </c>
      <c r="AG210" s="23">
        <v>0.78</v>
      </c>
      <c r="AH210" s="23">
        <v>0.34499999999999997</v>
      </c>
      <c r="AI210" s="23">
        <v>0.41499999999999998</v>
      </c>
      <c r="AJ210" s="23">
        <v>0.11700000000000001</v>
      </c>
      <c r="AN210" s="4">
        <v>0.77</v>
      </c>
      <c r="AO210" s="4">
        <v>0.318</v>
      </c>
      <c r="AP210" s="4">
        <v>0.27400000000000002</v>
      </c>
      <c r="AQ210" s="4">
        <v>0.28000000000000003</v>
      </c>
      <c r="AR210" s="4">
        <v>0.215</v>
      </c>
      <c r="AS210" s="4">
        <v>0.06</v>
      </c>
    </row>
    <row r="211" spans="1:45">
      <c r="A211" s="5" t="s">
        <v>22</v>
      </c>
      <c r="C211" s="4">
        <v>6.0000000000000001E-3</v>
      </c>
      <c r="D211" s="4">
        <v>8.9999999999999993E-3</v>
      </c>
      <c r="E211" s="4">
        <v>5.0000000000000001E-3</v>
      </c>
      <c r="F211" s="4">
        <v>0.33200000000000002</v>
      </c>
      <c r="G211" s="4">
        <v>0.40600000000000003</v>
      </c>
      <c r="H211" s="4">
        <v>2.3E-2</v>
      </c>
      <c r="I211" s="23">
        <v>2.8000000000000001E-2</v>
      </c>
      <c r="J211" s="23">
        <v>3.5000000000000003E-2</v>
      </c>
      <c r="K211" s="23">
        <v>0.112</v>
      </c>
      <c r="L211" s="23">
        <v>0.28199999999999997</v>
      </c>
      <c r="O211" s="4">
        <v>5.0000000000000001E-3</v>
      </c>
      <c r="P211" s="4">
        <v>0</v>
      </c>
      <c r="Q211" s="4">
        <v>3.2000000000000001E-2</v>
      </c>
      <c r="R211" s="4">
        <v>0.434</v>
      </c>
      <c r="S211" s="4">
        <v>0.75700000000000001</v>
      </c>
      <c r="T211" s="4">
        <v>0.11799999999999999</v>
      </c>
      <c r="U211" s="23">
        <v>0.19700000000000001</v>
      </c>
      <c r="V211" s="23">
        <v>8.5999999999999993E-2</v>
      </c>
      <c r="W211" s="23">
        <v>0.378</v>
      </c>
      <c r="X211" s="23">
        <v>0.63700000000000001</v>
      </c>
      <c r="AA211" s="4">
        <v>0.59699999999999998</v>
      </c>
      <c r="AB211" s="4">
        <v>0.77</v>
      </c>
      <c r="AC211" s="4">
        <v>0.995</v>
      </c>
      <c r="AD211" s="4">
        <v>0.71</v>
      </c>
      <c r="AE211" s="4">
        <v>1</v>
      </c>
      <c r="AF211" s="4">
        <v>0.96399999999999997</v>
      </c>
      <c r="AG211" s="23">
        <v>1</v>
      </c>
      <c r="AH211" s="23">
        <v>0.96599999999999997</v>
      </c>
      <c r="AI211" s="23">
        <v>1</v>
      </c>
      <c r="AJ211" s="23">
        <v>1</v>
      </c>
      <c r="AN211" s="4">
        <v>0.59699999999999998</v>
      </c>
      <c r="AO211" s="4">
        <v>0.77</v>
      </c>
      <c r="AP211" s="4">
        <v>0.995</v>
      </c>
      <c r="AQ211" s="4">
        <v>0.71</v>
      </c>
      <c r="AR211" s="4">
        <v>1</v>
      </c>
      <c r="AS211" s="4">
        <v>0.96399999999999997</v>
      </c>
    </row>
    <row r="212" spans="1:45">
      <c r="A212" s="76" t="s">
        <v>45</v>
      </c>
      <c r="C212" s="3">
        <v>1</v>
      </c>
      <c r="D212" s="4">
        <v>0.64600000000000002</v>
      </c>
      <c r="E212" s="4">
        <v>0.92400000000000004</v>
      </c>
      <c r="F212" s="4">
        <v>0.96899999999999997</v>
      </c>
      <c r="G212" s="4">
        <v>0.91</v>
      </c>
      <c r="H212" s="4">
        <v>0.55100000000000005</v>
      </c>
      <c r="I212" s="23">
        <v>0.74399999999999999</v>
      </c>
      <c r="J212" s="23">
        <v>0.71099999999999997</v>
      </c>
      <c r="K212" s="23">
        <v>0.66500000000000004</v>
      </c>
      <c r="L212" s="21">
        <v>0.91700000000000004</v>
      </c>
      <c r="M212" s="4"/>
      <c r="N212" s="4"/>
      <c r="O212" s="4">
        <v>0.98</v>
      </c>
      <c r="P212" s="4">
        <v>0.379</v>
      </c>
      <c r="Q212" s="4">
        <v>0.93700000000000006</v>
      </c>
      <c r="R212" s="4">
        <v>0.78200000000000003</v>
      </c>
      <c r="S212" s="4">
        <v>0.82299999999999995</v>
      </c>
      <c r="T212" s="4">
        <v>0.45900000000000002</v>
      </c>
      <c r="U212" s="23">
        <v>0.86499999999999999</v>
      </c>
      <c r="V212" s="23">
        <v>0.69699999999999995</v>
      </c>
      <c r="W212" s="21">
        <v>0.60899999999999999</v>
      </c>
      <c r="X212" s="21">
        <v>0.45400000000000001</v>
      </c>
    </row>
    <row r="213" spans="1:45">
      <c r="A213" s="5" t="s">
        <v>46</v>
      </c>
      <c r="C213" s="3">
        <v>0.88200000000000001</v>
      </c>
      <c r="D213" s="4">
        <v>0.215</v>
      </c>
      <c r="E213" s="4">
        <v>6.3E-2</v>
      </c>
      <c r="F213" s="4">
        <v>0.41699999999999998</v>
      </c>
      <c r="G213" s="4">
        <v>0.65500000000000003</v>
      </c>
      <c r="H213" s="4">
        <v>0.629</v>
      </c>
      <c r="I213" s="23">
        <v>0.66600000000000004</v>
      </c>
      <c r="J213" s="23">
        <v>0.42299999999999999</v>
      </c>
      <c r="K213" s="23">
        <v>0.71099999999999997</v>
      </c>
      <c r="L213" s="21">
        <v>0.70299999999999996</v>
      </c>
      <c r="M213" s="4"/>
      <c r="N213" s="4"/>
      <c r="O213" s="4">
        <v>0.871</v>
      </c>
      <c r="P213" s="4">
        <v>0.52800000000000002</v>
      </c>
      <c r="Q213" s="4">
        <v>0.128</v>
      </c>
      <c r="R213" s="4">
        <v>0.224</v>
      </c>
      <c r="S213" s="4">
        <v>0.91200000000000003</v>
      </c>
      <c r="T213" s="4">
        <v>0.378</v>
      </c>
      <c r="U213" s="23">
        <v>0.67100000000000004</v>
      </c>
      <c r="V213" s="23">
        <v>0.34699999999999998</v>
      </c>
      <c r="W213" s="21">
        <v>0.95399999999999996</v>
      </c>
      <c r="X213" s="21">
        <v>0.312</v>
      </c>
      <c r="AA213" s="3">
        <v>0.68500000000000005</v>
      </c>
      <c r="AB213" s="3">
        <v>0.35099999999999998</v>
      </c>
      <c r="AC213" s="3">
        <v>0.98799999999999999</v>
      </c>
      <c r="AD213" s="3">
        <v>0.89800000000000002</v>
      </c>
      <c r="AE213" s="3">
        <v>0.97299999999999998</v>
      </c>
      <c r="AF213" s="3">
        <v>0.68799999999999994</v>
      </c>
      <c r="AG213" s="21">
        <v>0.97799999999999998</v>
      </c>
      <c r="AH213" s="21">
        <v>0.88200000000000001</v>
      </c>
      <c r="AI213" s="21">
        <v>0.88800000000000001</v>
      </c>
      <c r="AJ213" s="21">
        <v>0.71599999999999997</v>
      </c>
      <c r="AN213" s="3">
        <v>0.68500000000000005</v>
      </c>
      <c r="AO213" s="3">
        <v>0.35099999999999998</v>
      </c>
      <c r="AP213" s="3">
        <v>0.98799999999999999</v>
      </c>
      <c r="AQ213" s="3">
        <v>0.89800000000000002</v>
      </c>
      <c r="AR213" s="3">
        <v>0.97299999999999998</v>
      </c>
      <c r="AS213" s="3">
        <v>0.68799999999999994</v>
      </c>
    </row>
    <row r="214" spans="1:45">
      <c r="A214" s="76" t="s">
        <v>47</v>
      </c>
      <c r="C214" s="3">
        <v>0.90900000000000003</v>
      </c>
      <c r="D214" s="4">
        <v>0.29799999999999999</v>
      </c>
      <c r="E214" s="4">
        <v>5.1999999999999998E-2</v>
      </c>
      <c r="F214" s="4">
        <v>0.26100000000000001</v>
      </c>
      <c r="G214" s="4">
        <v>0.157</v>
      </c>
      <c r="H214" s="4">
        <v>0.221</v>
      </c>
      <c r="I214" s="23">
        <v>1.6E-2</v>
      </c>
      <c r="J214" s="23">
        <v>0.24099999999999999</v>
      </c>
      <c r="K214" s="23">
        <v>0.11899999999999999</v>
      </c>
      <c r="L214" s="21">
        <v>0.65100000000000002</v>
      </c>
      <c r="M214" s="4"/>
      <c r="N214" s="4"/>
      <c r="O214" s="4">
        <v>0.36799999999999999</v>
      </c>
      <c r="P214" s="4">
        <v>0.34300000000000003</v>
      </c>
      <c r="Q214" s="4">
        <v>0</v>
      </c>
      <c r="R214" s="4">
        <v>0.01</v>
      </c>
      <c r="S214" s="4">
        <v>1.4999999999999999E-2</v>
      </c>
      <c r="T214" s="4">
        <v>0.436</v>
      </c>
      <c r="U214" s="23">
        <v>0</v>
      </c>
      <c r="V214" s="23">
        <v>0.27</v>
      </c>
      <c r="W214" s="21">
        <v>3.3000000000000002E-2</v>
      </c>
      <c r="X214" s="21">
        <v>0.753</v>
      </c>
      <c r="AA214" s="3">
        <v>0.41599999999999998</v>
      </c>
      <c r="AB214" s="3">
        <v>0.87</v>
      </c>
      <c r="AC214" s="3">
        <v>0.83199999999999996</v>
      </c>
      <c r="AD214" s="3">
        <v>0.54500000000000004</v>
      </c>
      <c r="AE214" s="3">
        <v>0.877</v>
      </c>
      <c r="AF214" s="3">
        <v>0.90400000000000003</v>
      </c>
      <c r="AG214" s="21">
        <v>0.55100000000000005</v>
      </c>
      <c r="AH214" s="21">
        <v>0.69099999999999995</v>
      </c>
      <c r="AI214" s="21">
        <v>0.77</v>
      </c>
      <c r="AJ214" s="21">
        <v>0.81100000000000005</v>
      </c>
      <c r="AN214" s="3">
        <v>0.41599999999999998</v>
      </c>
      <c r="AO214" s="3">
        <v>0.87</v>
      </c>
      <c r="AP214" s="3">
        <v>0.83199999999999996</v>
      </c>
      <c r="AQ214" s="3">
        <v>0.54500000000000004</v>
      </c>
      <c r="AR214" s="3">
        <v>0.877</v>
      </c>
      <c r="AS214" s="3">
        <v>0.90400000000000003</v>
      </c>
    </row>
    <row r="215" spans="1:45">
      <c r="A215" s="5" t="s">
        <v>48</v>
      </c>
      <c r="C215" s="3">
        <v>0.88800000000000001</v>
      </c>
      <c r="D215" s="4">
        <v>0.65400000000000003</v>
      </c>
      <c r="E215" s="4">
        <v>0.29799999999999999</v>
      </c>
      <c r="F215" s="4">
        <v>0.48799999999999999</v>
      </c>
      <c r="G215" s="4">
        <v>0.29699999999999999</v>
      </c>
      <c r="H215" s="4">
        <v>3.3000000000000002E-2</v>
      </c>
      <c r="I215" s="23">
        <v>0.13800000000000001</v>
      </c>
      <c r="J215" s="23">
        <v>0.48899999999999999</v>
      </c>
      <c r="K215" s="23">
        <v>0.35199999999999998</v>
      </c>
      <c r="L215" s="21">
        <v>0.53700000000000003</v>
      </c>
      <c r="M215" s="4"/>
      <c r="N215" s="4"/>
      <c r="O215" s="4">
        <v>0.59399999999999997</v>
      </c>
      <c r="P215" s="4">
        <v>0.55100000000000005</v>
      </c>
      <c r="Q215" s="4">
        <v>0.86699999999999999</v>
      </c>
      <c r="R215" s="4">
        <v>0.56899999999999995</v>
      </c>
      <c r="S215" s="4">
        <v>0.58399999999999996</v>
      </c>
      <c r="T215" s="4">
        <v>0.19700000000000001</v>
      </c>
      <c r="U215" s="23">
        <v>0.27200000000000002</v>
      </c>
      <c r="V215" s="23">
        <v>0.48599999999999999</v>
      </c>
      <c r="W215" s="21">
        <v>0.61499999999999999</v>
      </c>
      <c r="X215" s="21">
        <v>0.71</v>
      </c>
      <c r="AA215" s="3">
        <v>0.153</v>
      </c>
      <c r="AB215" s="3">
        <v>2.1000000000000001E-2</v>
      </c>
      <c r="AC215" s="3">
        <v>0.875</v>
      </c>
      <c r="AD215" s="3">
        <v>2.7E-2</v>
      </c>
      <c r="AE215" s="3">
        <v>0.83199999999999996</v>
      </c>
      <c r="AF215" s="3">
        <v>0.95699999999999996</v>
      </c>
      <c r="AG215" s="21">
        <v>0.8</v>
      </c>
      <c r="AH215" s="21">
        <v>3.9E-2</v>
      </c>
      <c r="AI215" s="21">
        <v>0.67800000000000005</v>
      </c>
      <c r="AJ215" s="21">
        <v>0.78600000000000003</v>
      </c>
      <c r="AN215" s="3">
        <v>0.153</v>
      </c>
      <c r="AO215" s="3">
        <v>2.1000000000000001E-2</v>
      </c>
      <c r="AP215" s="3">
        <v>0.875</v>
      </c>
      <c r="AQ215" s="3">
        <v>2.7E-2</v>
      </c>
      <c r="AR215" s="3">
        <v>0.83199999999999996</v>
      </c>
      <c r="AS215" s="3">
        <v>0.95699999999999996</v>
      </c>
    </row>
    <row r="216" spans="1:45">
      <c r="A216" s="5" t="s">
        <v>49</v>
      </c>
      <c r="C216" s="3">
        <v>8.0000000000000002E-3</v>
      </c>
      <c r="D216" s="4">
        <v>1.7000000000000001E-2</v>
      </c>
      <c r="E216" s="4">
        <v>0.745</v>
      </c>
      <c r="F216" s="4">
        <v>5.0999999999999997E-2</v>
      </c>
      <c r="G216" s="4">
        <v>0.95799999999999996</v>
      </c>
      <c r="H216" s="4">
        <v>6.3E-2</v>
      </c>
      <c r="I216" s="23">
        <v>0.51500000000000001</v>
      </c>
      <c r="J216" s="23">
        <v>0</v>
      </c>
      <c r="K216" s="23">
        <v>0.77</v>
      </c>
      <c r="L216" s="21">
        <v>0.111</v>
      </c>
      <c r="M216" s="4"/>
      <c r="N216" s="4"/>
      <c r="O216" s="4">
        <v>0.27200000000000002</v>
      </c>
      <c r="P216" s="4">
        <v>3.0000000000000001E-3</v>
      </c>
      <c r="Q216" s="4">
        <v>0.14000000000000001</v>
      </c>
      <c r="R216" s="4">
        <v>3.5999999999999997E-2</v>
      </c>
      <c r="S216" s="4">
        <v>0.875</v>
      </c>
      <c r="T216" s="4">
        <v>0.36</v>
      </c>
      <c r="U216" s="23">
        <v>0.11899999999999999</v>
      </c>
      <c r="V216" s="23">
        <v>1E-3</v>
      </c>
      <c r="W216" s="21">
        <v>0.95199999999999996</v>
      </c>
      <c r="X216" s="21">
        <v>0.152</v>
      </c>
      <c r="AA216" s="3">
        <v>0.30199999999999999</v>
      </c>
      <c r="AB216" s="3">
        <v>0.55000000000000004</v>
      </c>
      <c r="AC216" s="3">
        <v>0.35899999999999999</v>
      </c>
      <c r="AD216" s="3">
        <v>0.748</v>
      </c>
      <c r="AE216" s="3">
        <v>0.93300000000000005</v>
      </c>
      <c r="AF216" s="3">
        <v>0.255</v>
      </c>
      <c r="AG216" s="21">
        <v>0.28000000000000003</v>
      </c>
      <c r="AH216" s="21">
        <v>0.28100000000000003</v>
      </c>
      <c r="AI216" s="21">
        <v>0.63400000000000001</v>
      </c>
      <c r="AJ216" s="21">
        <v>0.17</v>
      </c>
      <c r="AN216" s="3">
        <v>0.30199999999999999</v>
      </c>
      <c r="AO216" s="3">
        <v>0.55000000000000004</v>
      </c>
      <c r="AP216" s="3">
        <v>0.35899999999999999</v>
      </c>
      <c r="AQ216" s="3">
        <v>0.748</v>
      </c>
      <c r="AR216" s="3">
        <v>0.93300000000000005</v>
      </c>
      <c r="AS216" s="3">
        <v>0.255</v>
      </c>
    </row>
    <row r="217" spans="1:45">
      <c r="A217" s="76" t="s">
        <v>50</v>
      </c>
      <c r="C217" s="3">
        <v>0.995</v>
      </c>
      <c r="D217" s="4">
        <v>0.47499999999999998</v>
      </c>
      <c r="E217" s="4">
        <v>2.1999999999999999E-2</v>
      </c>
      <c r="F217" s="4">
        <v>0.89</v>
      </c>
      <c r="G217" s="4">
        <v>0.57499999999999996</v>
      </c>
      <c r="H217" s="4">
        <v>0.53400000000000003</v>
      </c>
      <c r="I217" s="23">
        <v>0.314</v>
      </c>
      <c r="J217" s="23">
        <v>0.11700000000000001</v>
      </c>
      <c r="K217" s="23">
        <v>0.66200000000000003</v>
      </c>
      <c r="L217" s="21">
        <v>0.73799999999999999</v>
      </c>
      <c r="M217" s="4"/>
      <c r="N217" s="4"/>
      <c r="O217" s="4">
        <v>0.95499999999999996</v>
      </c>
      <c r="P217" s="4">
        <v>0.48699999999999999</v>
      </c>
      <c r="Q217" s="4">
        <v>2.4E-2</v>
      </c>
      <c r="R217" s="4">
        <v>0.90200000000000002</v>
      </c>
      <c r="S217" s="4">
        <v>0.35599999999999998</v>
      </c>
      <c r="T217" s="4">
        <v>6.0999999999999999E-2</v>
      </c>
      <c r="U217" s="23">
        <v>0.105</v>
      </c>
      <c r="V217" s="23">
        <v>1.7000000000000001E-2</v>
      </c>
      <c r="W217" s="21">
        <v>0.33300000000000002</v>
      </c>
      <c r="X217" s="21">
        <v>6.3E-2</v>
      </c>
      <c r="AA217" s="3">
        <v>0.92500000000000004</v>
      </c>
      <c r="AB217" s="3">
        <v>0.67300000000000004</v>
      </c>
      <c r="AC217" s="3">
        <v>0.23799999999999999</v>
      </c>
      <c r="AD217" s="3">
        <v>0.71799999999999997</v>
      </c>
      <c r="AE217" s="3">
        <v>0.14499999999999999</v>
      </c>
      <c r="AF217" s="3">
        <v>0.93200000000000005</v>
      </c>
      <c r="AG217" s="21">
        <v>0.56899999999999995</v>
      </c>
      <c r="AH217" s="21">
        <v>0.77</v>
      </c>
      <c r="AI217" s="21">
        <v>0.40600000000000003</v>
      </c>
      <c r="AJ217" s="21">
        <v>0.46500000000000002</v>
      </c>
      <c r="AN217" s="3">
        <v>0.92500000000000004</v>
      </c>
      <c r="AO217" s="3">
        <v>0.67300000000000004</v>
      </c>
      <c r="AP217" s="3">
        <v>0.23799999999999999</v>
      </c>
      <c r="AQ217" s="3">
        <v>0.71799999999999997</v>
      </c>
      <c r="AR217" s="3">
        <v>0.14499999999999999</v>
      </c>
      <c r="AS217" s="3">
        <v>0.93200000000000005</v>
      </c>
    </row>
    <row r="218" spans="1:45">
      <c r="A218" s="5" t="s">
        <v>51</v>
      </c>
      <c r="C218" s="3">
        <v>0.14199999999999999</v>
      </c>
      <c r="D218" s="4">
        <v>7.4999999999999997E-2</v>
      </c>
      <c r="E218" s="4">
        <v>0.04</v>
      </c>
      <c r="F218" s="4">
        <v>0.35</v>
      </c>
      <c r="G218" s="4">
        <v>0.377</v>
      </c>
      <c r="H218" s="4">
        <v>0.13100000000000001</v>
      </c>
      <c r="I218" s="23">
        <v>0.59799999999999998</v>
      </c>
      <c r="J218" s="23">
        <v>0.85099999999999998</v>
      </c>
      <c r="K218" s="23">
        <v>0.39100000000000001</v>
      </c>
      <c r="L218" s="21">
        <v>0.95</v>
      </c>
      <c r="M218" s="4"/>
      <c r="N218" s="4"/>
      <c r="O218" s="4">
        <v>0.23300000000000001</v>
      </c>
      <c r="P218" s="4">
        <v>1E-3</v>
      </c>
      <c r="Q218" s="4">
        <v>1E-3</v>
      </c>
      <c r="R218" s="4">
        <v>0.48499999999999999</v>
      </c>
      <c r="S218" s="4">
        <v>0.245</v>
      </c>
      <c r="T218" s="4">
        <v>0.38700000000000001</v>
      </c>
      <c r="U218" s="23">
        <v>0.253</v>
      </c>
      <c r="V218" s="23">
        <v>0.60399999999999998</v>
      </c>
      <c r="W218" s="21">
        <v>0.23499999999999999</v>
      </c>
      <c r="X218" s="21">
        <v>0.70699999999999996</v>
      </c>
      <c r="AA218" s="3">
        <v>0.58299999999999996</v>
      </c>
      <c r="AB218" s="3">
        <v>0.94899999999999995</v>
      </c>
      <c r="AC218" s="3">
        <v>0.995</v>
      </c>
      <c r="AD218" s="3">
        <v>0.126</v>
      </c>
      <c r="AE218" s="3">
        <v>0.57499999999999996</v>
      </c>
      <c r="AF218" s="3">
        <v>0.47799999999999998</v>
      </c>
      <c r="AG218" s="21">
        <v>0.997</v>
      </c>
      <c r="AH218" s="21">
        <v>0.249</v>
      </c>
      <c r="AI218" s="21">
        <v>0.81699999999999995</v>
      </c>
      <c r="AJ218" s="21">
        <v>0.01</v>
      </c>
      <c r="AN218" s="3">
        <v>0.58299999999999996</v>
      </c>
      <c r="AO218" s="3">
        <v>0.94899999999999995</v>
      </c>
      <c r="AP218" s="3">
        <v>0.995</v>
      </c>
      <c r="AQ218" s="3">
        <v>0.126</v>
      </c>
      <c r="AR218" s="3">
        <v>0.57499999999999996</v>
      </c>
      <c r="AS218" s="3">
        <v>0.47799999999999998</v>
      </c>
    </row>
    <row r="219" spans="1:45">
      <c r="A219" s="76" t="s">
        <v>52</v>
      </c>
      <c r="C219" s="3">
        <v>0.98599999999999999</v>
      </c>
      <c r="D219" s="4">
        <v>0.27600000000000002</v>
      </c>
      <c r="E219" s="4">
        <v>0.50900000000000001</v>
      </c>
      <c r="F219" s="4">
        <v>0.10100000000000001</v>
      </c>
      <c r="G219" s="4">
        <v>0.95299999999999996</v>
      </c>
      <c r="H219" s="4">
        <v>0.83099999999999996</v>
      </c>
      <c r="I219" s="23">
        <v>0.58799999999999997</v>
      </c>
      <c r="J219" s="23">
        <v>0.56599999999999995</v>
      </c>
      <c r="K219" s="23">
        <v>0.97599999999999998</v>
      </c>
      <c r="L219" s="21">
        <v>1</v>
      </c>
      <c r="M219" s="4"/>
      <c r="N219" s="4"/>
      <c r="O219" s="4">
        <v>0.98</v>
      </c>
      <c r="P219" s="4">
        <v>0.52300000000000002</v>
      </c>
      <c r="Q219" s="4">
        <v>0.224</v>
      </c>
      <c r="R219" s="4">
        <v>6.0999999999999999E-2</v>
      </c>
      <c r="S219" s="4">
        <v>0.69899999999999995</v>
      </c>
      <c r="T219" s="4">
        <v>0.26700000000000002</v>
      </c>
      <c r="U219" s="23">
        <v>0.52400000000000002</v>
      </c>
      <c r="V219" s="23">
        <v>0.41299999999999998</v>
      </c>
      <c r="W219" s="21">
        <v>0.67700000000000005</v>
      </c>
      <c r="X219" s="21">
        <v>0.88</v>
      </c>
      <c r="AA219" s="3">
        <v>0.22700000000000001</v>
      </c>
      <c r="AB219" s="3">
        <v>0.61299999999999999</v>
      </c>
      <c r="AC219" s="3">
        <v>0.14199999999999999</v>
      </c>
      <c r="AD219" s="3">
        <v>0.90500000000000003</v>
      </c>
      <c r="AE219" s="3">
        <v>0.27700000000000002</v>
      </c>
      <c r="AF219" s="3">
        <v>0.24399999999999999</v>
      </c>
      <c r="AG219" s="21">
        <v>2E-3</v>
      </c>
      <c r="AH219" s="21">
        <v>0.379</v>
      </c>
      <c r="AI219" s="21">
        <v>0.27400000000000002</v>
      </c>
      <c r="AJ219" s="21">
        <v>0.73699999999999999</v>
      </c>
      <c r="AN219" s="3">
        <v>0.22700000000000001</v>
      </c>
      <c r="AO219" s="3">
        <v>0.61299999999999999</v>
      </c>
      <c r="AP219" s="3">
        <v>0.14199999999999999</v>
      </c>
      <c r="AQ219" s="3">
        <v>0.90500000000000003</v>
      </c>
      <c r="AR219" s="3">
        <v>0.27700000000000002</v>
      </c>
      <c r="AS219" s="3">
        <v>0.24399999999999999</v>
      </c>
    </row>
    <row r="220" spans="1:45">
      <c r="A220" s="5" t="s">
        <v>53</v>
      </c>
      <c r="C220" s="3">
        <v>0.88400000000000001</v>
      </c>
      <c r="D220" s="4">
        <v>0.121</v>
      </c>
      <c r="E220" s="4">
        <v>1</v>
      </c>
      <c r="F220" s="4">
        <v>0.97199999999999998</v>
      </c>
      <c r="G220" s="4">
        <v>0.26700000000000002</v>
      </c>
      <c r="H220" s="4">
        <v>0.249</v>
      </c>
      <c r="I220" s="23">
        <v>0.99199999999999999</v>
      </c>
      <c r="J220" s="23">
        <v>0.85799999999999998</v>
      </c>
      <c r="K220" s="23">
        <v>0.51</v>
      </c>
      <c r="L220" s="21">
        <v>0.13600000000000001</v>
      </c>
      <c r="M220" s="4"/>
      <c r="N220" s="4"/>
      <c r="O220" s="4">
        <v>0.93300000000000005</v>
      </c>
      <c r="P220" s="4">
        <v>0.27800000000000002</v>
      </c>
      <c r="Q220" s="4">
        <v>0.98799999999999999</v>
      </c>
      <c r="R220" s="4">
        <v>0.98499999999999999</v>
      </c>
      <c r="S220" s="4">
        <v>0.86399999999999999</v>
      </c>
      <c r="T220" s="4">
        <v>0.91400000000000003</v>
      </c>
      <c r="U220" s="23">
        <v>0.998</v>
      </c>
      <c r="V220" s="23">
        <v>0.91800000000000004</v>
      </c>
      <c r="W220" s="21">
        <v>0.64300000000000002</v>
      </c>
      <c r="X220" s="21">
        <v>0.876</v>
      </c>
      <c r="AA220" s="3">
        <v>0.36499999999999999</v>
      </c>
      <c r="AB220" s="3">
        <v>0.995</v>
      </c>
      <c r="AC220" s="3">
        <v>1.9E-2</v>
      </c>
      <c r="AD220" s="3">
        <v>0.67600000000000005</v>
      </c>
      <c r="AE220" s="3">
        <v>0.18</v>
      </c>
      <c r="AF220" s="3">
        <v>0.49299999999999999</v>
      </c>
      <c r="AG220" s="21">
        <v>0.10100000000000001</v>
      </c>
      <c r="AH220" s="21">
        <v>0.56299999999999994</v>
      </c>
      <c r="AI220" s="21">
        <v>0.19500000000000001</v>
      </c>
      <c r="AJ220" s="21">
        <v>0.66500000000000004</v>
      </c>
      <c r="AN220" s="3">
        <v>0.36499999999999999</v>
      </c>
      <c r="AO220" s="3">
        <v>0.995</v>
      </c>
      <c r="AP220" s="3">
        <v>1.9E-2</v>
      </c>
      <c r="AQ220" s="3">
        <v>0.67600000000000005</v>
      </c>
      <c r="AR220" s="3">
        <v>0.18</v>
      </c>
      <c r="AS220" s="3">
        <v>0.49299999999999999</v>
      </c>
    </row>
    <row r="221" spans="1:45">
      <c r="A221" s="76" t="s">
        <v>54</v>
      </c>
      <c r="C221" s="3">
        <v>0.50700000000000001</v>
      </c>
      <c r="D221" s="4">
        <v>0.99199999999999999</v>
      </c>
      <c r="E221" s="4">
        <v>0.999</v>
      </c>
      <c r="F221" s="4">
        <v>0.51300000000000001</v>
      </c>
      <c r="G221" s="4">
        <v>0.19</v>
      </c>
      <c r="H221" s="4">
        <v>0.64900000000000002</v>
      </c>
      <c r="I221" s="23">
        <v>0.67800000000000005</v>
      </c>
      <c r="J221" s="23">
        <v>0.91200000000000003</v>
      </c>
      <c r="K221" s="23">
        <v>0.32300000000000001</v>
      </c>
      <c r="L221" s="21">
        <v>0.82499999999999996</v>
      </c>
      <c r="M221" s="4"/>
      <c r="N221" s="4"/>
      <c r="O221" s="4">
        <v>0.115</v>
      </c>
      <c r="P221" s="4">
        <v>0.78200000000000003</v>
      </c>
      <c r="Q221" s="4">
        <v>1</v>
      </c>
      <c r="R221" s="4">
        <v>0.36699999999999999</v>
      </c>
      <c r="S221" s="4">
        <v>7.6999999999999999E-2</v>
      </c>
      <c r="T221" s="4">
        <v>0.78500000000000003</v>
      </c>
      <c r="U221" s="23">
        <v>0.57299999999999995</v>
      </c>
      <c r="V221" s="23">
        <v>0.47699999999999998</v>
      </c>
      <c r="W221" s="21">
        <v>0.30399999999999999</v>
      </c>
      <c r="X221" s="21">
        <v>0.17</v>
      </c>
      <c r="AA221" s="3">
        <v>0.996</v>
      </c>
      <c r="AB221" s="3">
        <v>0.65100000000000002</v>
      </c>
      <c r="AC221" s="3">
        <v>1</v>
      </c>
      <c r="AD221" s="3">
        <v>0.997</v>
      </c>
      <c r="AE221" s="3">
        <v>0.89200000000000002</v>
      </c>
      <c r="AF221" s="3">
        <v>1</v>
      </c>
      <c r="AG221" s="21">
        <v>1</v>
      </c>
      <c r="AH221" s="21">
        <v>0.99099999999999999</v>
      </c>
      <c r="AI221" s="21">
        <v>0.998</v>
      </c>
      <c r="AJ221" s="21">
        <v>0.98199999999999998</v>
      </c>
      <c r="AN221" s="3">
        <v>0.996</v>
      </c>
      <c r="AO221" s="3">
        <v>0.65100000000000002</v>
      </c>
      <c r="AP221" s="3">
        <v>1</v>
      </c>
      <c r="AQ221" s="3">
        <v>0.997</v>
      </c>
      <c r="AR221" s="3">
        <v>0.89200000000000002</v>
      </c>
      <c r="AS221" s="3">
        <v>1</v>
      </c>
    </row>
    <row r="222" spans="1:45">
      <c r="A222" s="5" t="s">
        <v>55</v>
      </c>
      <c r="C222" s="3">
        <v>0.83799999999999997</v>
      </c>
      <c r="D222" s="4">
        <v>0.34699999999999998</v>
      </c>
      <c r="E222" s="4">
        <v>0</v>
      </c>
      <c r="F222" s="4">
        <v>0.96699999999999997</v>
      </c>
      <c r="G222" s="4">
        <v>0.33300000000000002</v>
      </c>
      <c r="H222" s="4">
        <v>2.3E-2</v>
      </c>
      <c r="I222" s="23">
        <v>2E-3</v>
      </c>
      <c r="J222" s="23">
        <v>0.749</v>
      </c>
      <c r="K222" s="23">
        <v>0.29399999999999998</v>
      </c>
      <c r="L222" s="21">
        <v>1.4E-2</v>
      </c>
      <c r="M222" s="4"/>
      <c r="N222" s="4"/>
      <c r="O222" s="4">
        <v>0.998</v>
      </c>
      <c r="P222" s="4">
        <v>0.25600000000000001</v>
      </c>
      <c r="Q222" s="4">
        <v>0.55100000000000005</v>
      </c>
      <c r="R222" s="4">
        <v>0.96599999999999997</v>
      </c>
      <c r="S222" s="4">
        <v>0.875</v>
      </c>
      <c r="T222" s="4">
        <v>0.31</v>
      </c>
      <c r="U222" s="23">
        <v>0.82799999999999996</v>
      </c>
      <c r="V222" s="23">
        <v>0.94599999999999995</v>
      </c>
      <c r="W222" s="21">
        <v>0.68700000000000006</v>
      </c>
      <c r="X222" s="21">
        <v>0.34200000000000003</v>
      </c>
      <c r="AA222" s="3">
        <v>0.84099999999999997</v>
      </c>
      <c r="AB222" s="3">
        <v>0.873</v>
      </c>
      <c r="AC222" s="3">
        <v>0.88800000000000001</v>
      </c>
      <c r="AD222" s="3">
        <v>0.996</v>
      </c>
      <c r="AE222" s="3">
        <v>0.20100000000000001</v>
      </c>
      <c r="AF222" s="3">
        <v>0.95499999999999996</v>
      </c>
      <c r="AG222" s="21">
        <v>0.71099999999999997</v>
      </c>
      <c r="AH222" s="21">
        <v>0.99099999999999999</v>
      </c>
      <c r="AI222" s="21">
        <v>0.41099999999999998</v>
      </c>
      <c r="AJ222" s="21">
        <v>0.85099999999999998</v>
      </c>
      <c r="AN222" s="3">
        <v>0.84099999999999997</v>
      </c>
      <c r="AO222" s="3">
        <v>0.873</v>
      </c>
      <c r="AP222" s="3">
        <v>0.88800000000000001</v>
      </c>
      <c r="AQ222" s="3">
        <v>0.996</v>
      </c>
      <c r="AR222" s="3">
        <v>0.20100000000000001</v>
      </c>
      <c r="AS222" s="3">
        <v>0.95499999999999996</v>
      </c>
    </row>
    <row r="223" spans="1:45">
      <c r="A223" s="5" t="s">
        <v>56</v>
      </c>
      <c r="C223" s="3">
        <v>0.94599999999999995</v>
      </c>
      <c r="D223" s="4">
        <v>0.751</v>
      </c>
      <c r="E223" s="4">
        <v>0.50600000000000001</v>
      </c>
      <c r="F223" s="4">
        <v>0.26200000000000001</v>
      </c>
      <c r="G223" s="4">
        <v>0.97299999999999998</v>
      </c>
      <c r="H223" s="4">
        <v>0.58199999999999996</v>
      </c>
      <c r="I223" s="23">
        <v>0.151</v>
      </c>
      <c r="J223" s="23">
        <v>0.28199999999999997</v>
      </c>
      <c r="K223" s="23">
        <v>0.98099999999999998</v>
      </c>
      <c r="L223" s="21">
        <v>0.99299999999999999</v>
      </c>
      <c r="M223" s="4"/>
      <c r="N223" s="4"/>
      <c r="O223" s="4">
        <v>0.875</v>
      </c>
      <c r="P223" s="4">
        <v>0.98299999999999998</v>
      </c>
      <c r="Q223" s="4">
        <v>0.35299999999999998</v>
      </c>
      <c r="R223" s="4">
        <v>0.29699999999999999</v>
      </c>
      <c r="S223" s="4">
        <v>0.65900000000000003</v>
      </c>
      <c r="T223" s="4">
        <v>0.193</v>
      </c>
      <c r="U223" s="23">
        <v>6.6000000000000003E-2</v>
      </c>
      <c r="V223" s="23">
        <v>0.188</v>
      </c>
      <c r="W223" s="21">
        <v>0.24199999999999999</v>
      </c>
      <c r="X223" s="21">
        <v>0.93899999999999995</v>
      </c>
      <c r="AA223" s="3">
        <v>3.0000000000000001E-3</v>
      </c>
      <c r="AB223" s="3">
        <v>0.46200000000000002</v>
      </c>
      <c r="AC223" s="3">
        <v>7.6999999999999999E-2</v>
      </c>
      <c r="AD223" s="3">
        <v>0.36099999999999999</v>
      </c>
      <c r="AE223" s="3">
        <v>0.104</v>
      </c>
      <c r="AF223" s="3">
        <v>0.28999999999999998</v>
      </c>
      <c r="AG223" s="21">
        <v>2.7E-2</v>
      </c>
      <c r="AH223" s="21">
        <v>3.4000000000000002E-2</v>
      </c>
      <c r="AI223" s="21">
        <v>0.122</v>
      </c>
      <c r="AJ223" s="21">
        <v>0.29899999999999999</v>
      </c>
      <c r="AN223" s="3">
        <v>3.0000000000000001E-3</v>
      </c>
      <c r="AO223" s="3">
        <v>0.46200000000000002</v>
      </c>
      <c r="AP223" s="3">
        <v>7.6999999999999999E-2</v>
      </c>
      <c r="AQ223" s="3">
        <v>0.36099999999999999</v>
      </c>
      <c r="AR223" s="3">
        <v>0.104</v>
      </c>
      <c r="AS223" s="3">
        <v>0.28999999999999998</v>
      </c>
    </row>
    <row r="224" spans="1:45">
      <c r="A224" s="76" t="s">
        <v>57</v>
      </c>
      <c r="C224" s="3">
        <v>0.95599999999999996</v>
      </c>
      <c r="D224" s="4">
        <v>0.99299999999999999</v>
      </c>
      <c r="E224" s="4">
        <v>0.84599999999999997</v>
      </c>
      <c r="F224" s="4">
        <v>0.79100000000000004</v>
      </c>
      <c r="G224" s="4">
        <v>2E-3</v>
      </c>
      <c r="H224" s="4">
        <v>3.5000000000000003E-2</v>
      </c>
      <c r="I224" s="23">
        <v>0.56200000000000006</v>
      </c>
      <c r="J224" s="23">
        <v>0.85699999999999998</v>
      </c>
      <c r="K224" s="23">
        <v>7.0000000000000001E-3</v>
      </c>
      <c r="L224" s="21">
        <v>0.33600000000000002</v>
      </c>
      <c r="M224" s="4"/>
      <c r="N224" s="4"/>
      <c r="O224" s="4">
        <v>0.998</v>
      </c>
      <c r="P224" s="4">
        <v>0.98799999999999999</v>
      </c>
      <c r="Q224" s="4">
        <v>0.76600000000000001</v>
      </c>
      <c r="R224" s="4">
        <v>0.95</v>
      </c>
      <c r="S224" s="4">
        <v>0</v>
      </c>
      <c r="T224" s="4">
        <v>2.5000000000000001E-2</v>
      </c>
      <c r="U224" s="23">
        <v>0.86499999999999999</v>
      </c>
      <c r="V224" s="23">
        <v>0.91</v>
      </c>
      <c r="W224" s="21">
        <v>1E-3</v>
      </c>
      <c r="X224" s="21">
        <v>0.11799999999999999</v>
      </c>
      <c r="AA224" s="3">
        <v>0.22500000000000001</v>
      </c>
      <c r="AB224" s="3">
        <v>0.376</v>
      </c>
      <c r="AC224" s="3">
        <v>0.50800000000000001</v>
      </c>
      <c r="AD224" s="3">
        <v>0.69</v>
      </c>
      <c r="AE224" s="3">
        <v>0.17100000000000001</v>
      </c>
      <c r="AF224" s="3">
        <v>0.44700000000000001</v>
      </c>
      <c r="AG224" s="21">
        <v>0.83</v>
      </c>
      <c r="AH224" s="21">
        <v>0.53800000000000003</v>
      </c>
      <c r="AI224" s="21">
        <v>0.14599999999999999</v>
      </c>
      <c r="AJ224" s="21">
        <v>0.60699999999999998</v>
      </c>
      <c r="AN224" s="3">
        <v>0.22500000000000001</v>
      </c>
      <c r="AO224" s="3">
        <v>0.376</v>
      </c>
      <c r="AP224" s="3">
        <v>0.50800000000000001</v>
      </c>
      <c r="AQ224" s="3">
        <v>0.69</v>
      </c>
      <c r="AR224" s="3">
        <v>0.17100000000000001</v>
      </c>
      <c r="AS224" s="3">
        <v>0.44700000000000001</v>
      </c>
    </row>
    <row r="225" spans="1:45">
      <c r="A225" s="5" t="s">
        <v>58</v>
      </c>
      <c r="C225" s="3">
        <v>2.4E-2</v>
      </c>
      <c r="D225" s="4">
        <v>0.05</v>
      </c>
      <c r="E225" s="4">
        <v>0.7</v>
      </c>
      <c r="F225" s="4">
        <v>0.99299999999999999</v>
      </c>
      <c r="G225" s="4">
        <v>0.33300000000000002</v>
      </c>
      <c r="H225" s="4">
        <v>0.02</v>
      </c>
      <c r="I225" s="23">
        <v>0.14099999999999999</v>
      </c>
      <c r="J225" s="23">
        <v>0.161</v>
      </c>
      <c r="K225" s="23">
        <v>0.73199999999999998</v>
      </c>
      <c r="L225" s="21">
        <v>0.79300000000000004</v>
      </c>
      <c r="M225" s="4"/>
      <c r="N225" s="4"/>
      <c r="O225" s="4">
        <v>3.9E-2</v>
      </c>
      <c r="P225" s="4">
        <v>0.23400000000000001</v>
      </c>
      <c r="Q225" s="4">
        <v>0.12</v>
      </c>
      <c r="R225" s="4">
        <v>0.499</v>
      </c>
      <c r="S225" s="4">
        <v>8.7999999999999995E-2</v>
      </c>
      <c r="T225" s="4">
        <v>0.34200000000000003</v>
      </c>
      <c r="U225" s="23">
        <v>8.9999999999999993E-3</v>
      </c>
      <c r="V225" s="23">
        <v>0.03</v>
      </c>
      <c r="W225" s="21">
        <v>0.14599999999999999</v>
      </c>
      <c r="X225" s="21">
        <v>0.27800000000000002</v>
      </c>
      <c r="AA225" s="3">
        <v>0.159</v>
      </c>
      <c r="AB225" s="3">
        <v>0.71899999999999997</v>
      </c>
      <c r="AC225" s="3">
        <v>0.34799999999999998</v>
      </c>
      <c r="AD225" s="3">
        <v>0.96699999999999997</v>
      </c>
      <c r="AE225" s="3">
        <v>1</v>
      </c>
      <c r="AF225" s="3">
        <v>0.57199999999999995</v>
      </c>
      <c r="AG225" s="21">
        <v>0.434</v>
      </c>
      <c r="AH225" s="21">
        <v>0.84199999999999997</v>
      </c>
      <c r="AI225" s="21">
        <v>0.999</v>
      </c>
      <c r="AJ225" s="21">
        <v>0.85099999999999998</v>
      </c>
      <c r="AN225" s="3">
        <v>0.159</v>
      </c>
      <c r="AO225" s="3">
        <v>0.71899999999999997</v>
      </c>
      <c r="AP225" s="3">
        <v>0.34799999999999998</v>
      </c>
      <c r="AQ225" s="3">
        <v>0.96699999999999997</v>
      </c>
      <c r="AR225" s="3">
        <v>1</v>
      </c>
      <c r="AS225" s="3">
        <v>0.57199999999999995</v>
      </c>
    </row>
    <row r="226" spans="1:45">
      <c r="A226" s="76" t="s">
        <v>59</v>
      </c>
      <c r="C226" s="3">
        <v>0.72</v>
      </c>
      <c r="D226" s="4">
        <v>1E-3</v>
      </c>
      <c r="E226" s="4">
        <v>0.60899999999999999</v>
      </c>
      <c r="F226" s="4">
        <v>0.7</v>
      </c>
      <c r="G226" s="4">
        <v>0.34599999999999997</v>
      </c>
      <c r="H226" s="4">
        <v>0.14899999999999999</v>
      </c>
      <c r="I226" s="23">
        <v>0.26600000000000001</v>
      </c>
      <c r="J226" s="23">
        <v>0.61699999999999999</v>
      </c>
      <c r="K226" s="23">
        <v>0.65</v>
      </c>
      <c r="L226" s="21">
        <v>0.75700000000000001</v>
      </c>
      <c r="M226" s="4"/>
      <c r="N226" s="4"/>
      <c r="O226" s="4">
        <v>0.315</v>
      </c>
      <c r="P226" s="4">
        <v>5.5E-2</v>
      </c>
      <c r="Q226" s="4">
        <v>0.51100000000000001</v>
      </c>
      <c r="R226" s="4">
        <v>0.34699999999999998</v>
      </c>
      <c r="S226" s="4">
        <v>0.108</v>
      </c>
      <c r="T226" s="4">
        <v>0.27100000000000002</v>
      </c>
      <c r="U226" s="23">
        <v>8.6999999999999994E-2</v>
      </c>
      <c r="V226" s="23">
        <v>4.0000000000000001E-3</v>
      </c>
      <c r="W226" s="21">
        <v>0.41599999999999998</v>
      </c>
      <c r="X226" s="21">
        <v>0.99199999999999999</v>
      </c>
      <c r="AA226" s="3">
        <v>0.79900000000000004</v>
      </c>
      <c r="AB226" s="3">
        <v>1.9E-2</v>
      </c>
      <c r="AC226" s="3">
        <v>0.13400000000000001</v>
      </c>
      <c r="AD226" s="3">
        <v>2.4E-2</v>
      </c>
      <c r="AE226" s="3">
        <v>0.152</v>
      </c>
      <c r="AF226" s="3">
        <v>0.67900000000000005</v>
      </c>
      <c r="AG226" s="21">
        <v>3.5000000000000003E-2</v>
      </c>
      <c r="AH226" s="21">
        <v>5.7000000000000002E-2</v>
      </c>
      <c r="AI226" s="21">
        <v>0.21199999999999999</v>
      </c>
      <c r="AJ226" s="21">
        <v>0.95499999999999996</v>
      </c>
      <c r="AN226" s="3">
        <v>0.79900000000000004</v>
      </c>
      <c r="AO226" s="3">
        <v>1.9E-2</v>
      </c>
      <c r="AP226" s="3">
        <v>0.13400000000000001</v>
      </c>
      <c r="AQ226" s="3">
        <v>2.4E-2</v>
      </c>
      <c r="AR226" s="3">
        <v>0.152</v>
      </c>
      <c r="AS226" s="3">
        <v>0.67900000000000005</v>
      </c>
    </row>
    <row r="227" spans="1:45" ht="16" thickBot="1">
      <c r="A227" s="76" t="s">
        <v>60</v>
      </c>
      <c r="C227" s="3">
        <v>0.73699999999999999</v>
      </c>
      <c r="D227" s="4">
        <v>0.93300000000000005</v>
      </c>
      <c r="E227" s="4">
        <v>0.96599999999999997</v>
      </c>
      <c r="F227" s="4">
        <v>0.64700000000000002</v>
      </c>
      <c r="G227" s="4">
        <v>0.82599999999999996</v>
      </c>
      <c r="H227" s="4">
        <v>0.19600000000000001</v>
      </c>
      <c r="I227" s="23">
        <v>0.96699999999999997</v>
      </c>
      <c r="J227" s="23">
        <v>0.86099999999999999</v>
      </c>
      <c r="K227" s="23">
        <v>0.627</v>
      </c>
      <c r="L227" s="21">
        <v>0.23200000000000001</v>
      </c>
      <c r="M227" s="4"/>
      <c r="N227" s="4"/>
      <c r="O227" s="4">
        <v>0.93899999999999995</v>
      </c>
      <c r="P227" s="4">
        <v>0.78800000000000003</v>
      </c>
      <c r="Q227" s="4">
        <v>0.874</v>
      </c>
      <c r="R227" s="4">
        <v>0.59099999999999997</v>
      </c>
      <c r="S227" s="4">
        <v>0.47199999999999998</v>
      </c>
      <c r="T227" s="4">
        <v>8.9999999999999993E-3</v>
      </c>
      <c r="U227" s="23">
        <v>0.94</v>
      </c>
      <c r="V227" s="23">
        <v>0.85299999999999998</v>
      </c>
      <c r="W227" s="21">
        <v>0.23300000000000001</v>
      </c>
      <c r="X227" s="21">
        <v>8.0000000000000002E-3</v>
      </c>
      <c r="AA227" s="3">
        <v>0.81499999999999995</v>
      </c>
      <c r="AB227" s="3">
        <v>8.9999999999999993E-3</v>
      </c>
      <c r="AC227" s="3">
        <v>0.872</v>
      </c>
      <c r="AD227" s="3">
        <v>0.88400000000000001</v>
      </c>
      <c r="AE227" s="3">
        <v>0.27700000000000002</v>
      </c>
      <c r="AF227" s="3">
        <v>4.7E-2</v>
      </c>
      <c r="AG227" s="21">
        <v>0.83699999999999997</v>
      </c>
      <c r="AH227" s="21">
        <v>0.74299999999999999</v>
      </c>
      <c r="AI227" s="21">
        <v>0.19</v>
      </c>
      <c r="AJ227" s="21">
        <v>0.77600000000000002</v>
      </c>
      <c r="AN227" s="3">
        <v>0.81499999999999995</v>
      </c>
      <c r="AO227" s="3">
        <v>8.9999999999999993E-3</v>
      </c>
      <c r="AP227" s="3">
        <v>0.872</v>
      </c>
      <c r="AQ227" s="3">
        <v>0.88400000000000001</v>
      </c>
      <c r="AR227" s="3">
        <v>0.27700000000000002</v>
      </c>
      <c r="AS227" s="3">
        <v>4.7E-2</v>
      </c>
    </row>
    <row r="228" spans="1:45" ht="16" thickBot="1">
      <c r="B228" s="77"/>
      <c r="C228" s="10"/>
      <c r="D228" s="10"/>
      <c r="E228" s="10"/>
      <c r="F228" s="10"/>
      <c r="G228" s="10"/>
      <c r="H228" s="10"/>
      <c r="I228" s="24"/>
      <c r="J228" s="24"/>
      <c r="K228" s="24"/>
      <c r="L228" s="24"/>
      <c r="N228" s="77"/>
      <c r="O228" s="10"/>
      <c r="P228" s="10"/>
      <c r="Q228" s="10"/>
      <c r="R228" s="10"/>
      <c r="S228" s="10"/>
      <c r="T228" s="10"/>
      <c r="U228" s="24"/>
      <c r="V228" s="24"/>
      <c r="W228" s="24"/>
      <c r="X228" s="24"/>
      <c r="Z228" s="77"/>
      <c r="AA228" s="10"/>
      <c r="AB228" s="10"/>
      <c r="AC228" s="10"/>
      <c r="AD228" s="10"/>
      <c r="AE228" s="10"/>
      <c r="AF228" s="10"/>
      <c r="AG228" s="24"/>
      <c r="AH228" s="24"/>
      <c r="AI228" s="24"/>
      <c r="AJ228" s="24"/>
      <c r="AM228" s="77"/>
      <c r="AN228" s="10"/>
      <c r="AO228" s="10"/>
      <c r="AP228" s="10"/>
      <c r="AQ228" s="10"/>
      <c r="AR228" s="10"/>
      <c r="AS228" s="10"/>
    </row>
    <row r="229" spans="1:45" ht="16" thickBot="1">
      <c r="B229" s="77"/>
      <c r="C229" s="10"/>
      <c r="D229" s="10"/>
      <c r="E229" s="10"/>
      <c r="F229" s="10"/>
      <c r="G229" s="10"/>
      <c r="H229" s="10"/>
      <c r="I229" s="24"/>
      <c r="J229" s="24"/>
      <c r="K229" s="24"/>
      <c r="L229" s="24"/>
      <c r="N229" s="77"/>
      <c r="O229" s="10"/>
      <c r="P229" s="10"/>
      <c r="Q229" s="10"/>
      <c r="R229" s="10"/>
      <c r="S229" s="10"/>
      <c r="T229" s="10"/>
      <c r="U229" s="24"/>
      <c r="V229" s="24"/>
      <c r="W229" s="24"/>
      <c r="X229" s="24"/>
      <c r="Z229" s="77"/>
      <c r="AA229" s="10"/>
      <c r="AB229" s="10"/>
      <c r="AC229" s="10"/>
      <c r="AD229" s="10"/>
      <c r="AE229" s="10"/>
      <c r="AF229" s="10"/>
      <c r="AG229" s="24"/>
      <c r="AH229" s="24"/>
      <c r="AI229" s="24"/>
      <c r="AJ229" s="24"/>
      <c r="AM229" s="77"/>
      <c r="AN229" s="10"/>
      <c r="AO229" s="10"/>
      <c r="AP229" s="10"/>
      <c r="AQ229" s="10"/>
      <c r="AR229" s="10"/>
      <c r="AS22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F0C17-9FCD-5545-A01A-3A1875E39592}">
  <dimension ref="A1:BD194"/>
  <sheetViews>
    <sheetView tabSelected="1" zoomScale="40" zoomScaleNormal="40" workbookViewId="0">
      <selection activeCell="AB101" sqref="AB101"/>
    </sheetView>
  </sheetViews>
  <sheetFormatPr defaultColWidth="10.83203125" defaultRowHeight="15.5"/>
  <cols>
    <col min="1" max="1" width="34.5" style="81" customWidth="1"/>
    <col min="2" max="2" width="23.1640625" style="81" customWidth="1"/>
    <col min="3" max="10" width="12.5" style="81" customWidth="1"/>
    <col min="11" max="16" width="12.5" style="81" hidden="1" customWidth="1"/>
    <col min="17" max="21" width="12.5" style="81" customWidth="1"/>
    <col min="22" max="22" width="11.5" style="81" hidden="1" customWidth="1"/>
    <col min="23" max="23" width="12" style="81" hidden="1" customWidth="1"/>
    <col min="24" max="27" width="10.83203125" style="81" hidden="1" customWidth="1"/>
    <col min="28" max="29" width="10.83203125" style="81" customWidth="1"/>
    <col min="30" max="16384" width="10.83203125" style="81"/>
  </cols>
  <sheetData>
    <row r="1" spans="1:56">
      <c r="B1" s="83" t="s">
        <v>300</v>
      </c>
    </row>
    <row r="2" spans="1:56">
      <c r="B2" s="83" t="s">
        <v>301</v>
      </c>
    </row>
    <row r="4" spans="1:56">
      <c r="B4" s="83" t="s">
        <v>20</v>
      </c>
      <c r="U4" s="83" t="s">
        <v>302</v>
      </c>
      <c r="AD4" s="83"/>
    </row>
    <row r="5" spans="1:56" s="85" customFormat="1" ht="18.5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</row>
    <row r="6" spans="1:56" s="85" customFormat="1" ht="18.5">
      <c r="A6" s="82"/>
      <c r="B6" s="83" t="s">
        <v>162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3" t="s">
        <v>162</v>
      </c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</row>
    <row r="7" spans="1:56">
      <c r="A7" s="82"/>
      <c r="B7" s="83" t="s">
        <v>303</v>
      </c>
      <c r="C7" s="82" t="s">
        <v>237</v>
      </c>
      <c r="D7" s="82" t="s">
        <v>374</v>
      </c>
      <c r="E7" s="82" t="s">
        <v>239</v>
      </c>
      <c r="F7" s="82" t="s">
        <v>240</v>
      </c>
      <c r="G7" s="82" t="s">
        <v>241</v>
      </c>
      <c r="H7" s="82" t="s">
        <v>242</v>
      </c>
      <c r="I7" s="82" t="s">
        <v>259</v>
      </c>
      <c r="J7" s="82" t="s">
        <v>260</v>
      </c>
      <c r="K7" s="82" t="s">
        <v>243</v>
      </c>
      <c r="L7" s="82" t="s">
        <v>375</v>
      </c>
      <c r="M7" s="82" t="s">
        <v>245</v>
      </c>
      <c r="N7" s="82" t="s">
        <v>246</v>
      </c>
      <c r="O7" s="82" t="s">
        <v>247</v>
      </c>
      <c r="P7" s="82" t="s">
        <v>248</v>
      </c>
      <c r="Q7" s="82" t="s">
        <v>298</v>
      </c>
      <c r="R7" s="82" t="s">
        <v>299</v>
      </c>
      <c r="S7" s="82"/>
      <c r="T7" s="82"/>
      <c r="U7" s="83" t="s">
        <v>303</v>
      </c>
      <c r="V7" s="82" t="s">
        <v>237</v>
      </c>
      <c r="W7" s="82" t="s">
        <v>374</v>
      </c>
      <c r="X7" s="82" t="s">
        <v>239</v>
      </c>
      <c r="Y7" s="82" t="s">
        <v>240</v>
      </c>
      <c r="Z7" s="82" t="s">
        <v>241</v>
      </c>
      <c r="AA7" s="82" t="s">
        <v>242</v>
      </c>
      <c r="AB7" s="82" t="s">
        <v>259</v>
      </c>
      <c r="AC7" s="82" t="s">
        <v>260</v>
      </c>
      <c r="AD7" s="82" t="s">
        <v>243</v>
      </c>
      <c r="AE7" s="82" t="s">
        <v>375</v>
      </c>
      <c r="AF7" s="82" t="s">
        <v>245</v>
      </c>
      <c r="AG7" s="82" t="s">
        <v>246</v>
      </c>
      <c r="AH7" s="82" t="s">
        <v>247</v>
      </c>
      <c r="AI7" s="82" t="s">
        <v>248</v>
      </c>
      <c r="AJ7" s="82" t="s">
        <v>298</v>
      </c>
      <c r="AK7" s="82" t="s">
        <v>299</v>
      </c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</row>
    <row r="8" spans="1:56" s="82" customFormat="1">
      <c r="B8" s="82" t="s">
        <v>304</v>
      </c>
      <c r="C8" s="82">
        <v>2.67469324604502E-2</v>
      </c>
      <c r="D8" s="97">
        <v>5.3640686656418003E-2</v>
      </c>
      <c r="E8" s="97">
        <v>3.6801502422371998E-2</v>
      </c>
      <c r="F8" s="82">
        <v>1.58392255003773E-3</v>
      </c>
      <c r="G8" s="97">
        <v>4.8898586281071403E-2</v>
      </c>
      <c r="H8" s="82">
        <v>4.8641497192747497E-2</v>
      </c>
      <c r="I8" s="82">
        <v>-4.2475588505684798E-4</v>
      </c>
      <c r="J8" s="82">
        <v>2.7503396710935501E-2</v>
      </c>
      <c r="K8" s="82">
        <v>3.2908007510129698E-2</v>
      </c>
      <c r="L8" s="82">
        <v>2.12054693028416E-2</v>
      </c>
      <c r="M8" s="82">
        <v>3.1711682257764801E-2</v>
      </c>
      <c r="N8" s="82">
        <v>7.5359427828897898E-3</v>
      </c>
      <c r="O8" s="82">
        <v>3.0635291632972801E-2</v>
      </c>
      <c r="P8" s="82">
        <v>5.3659417001278201E-2</v>
      </c>
      <c r="Q8" s="82">
        <v>-1.0897737582969899E-2</v>
      </c>
      <c r="R8" s="82">
        <v>2.70170119492417E-3</v>
      </c>
      <c r="U8" s="82" t="s">
        <v>305</v>
      </c>
      <c r="V8" s="82">
        <v>-2.35926819655153E-2</v>
      </c>
      <c r="W8" s="82">
        <v>9.2621555333982E-3</v>
      </c>
      <c r="X8" s="82">
        <v>4.3221781276730504E-3</v>
      </c>
      <c r="Y8" s="82">
        <v>4.9218512655377997E-3</v>
      </c>
      <c r="Z8" s="82">
        <v>2.3447974946352899E-2</v>
      </c>
      <c r="AA8" s="82">
        <v>3.7001494169105701E-3</v>
      </c>
      <c r="AB8" s="82">
        <v>3.0358805057128901E-2</v>
      </c>
      <c r="AC8" s="82">
        <v>-3.6447010505735798E-3</v>
      </c>
      <c r="AD8" s="75">
        <v>4.7335659843417303E-2</v>
      </c>
      <c r="AE8" s="82">
        <v>1.8210477089608499E-4</v>
      </c>
      <c r="AF8" s="82">
        <v>5.7150209499025003E-4</v>
      </c>
      <c r="AG8" s="82">
        <v>-2.4669840433745802E-2</v>
      </c>
      <c r="AH8" s="82">
        <v>3.3247872638642498E-2</v>
      </c>
      <c r="AI8" s="82">
        <v>1.6982645081070401E-2</v>
      </c>
      <c r="AJ8" s="82">
        <v>2.00112587668318E-2</v>
      </c>
      <c r="AK8" s="82">
        <v>-2.854036298082E-3</v>
      </c>
    </row>
    <row r="9" spans="1:56" s="82" customFormat="1" hidden="1">
      <c r="B9" s="82" t="s">
        <v>306</v>
      </c>
      <c r="C9" s="82">
        <v>7.9378700262701093E-2</v>
      </c>
      <c r="D9" s="82">
        <v>7.1103700621415605E-2</v>
      </c>
      <c r="E9" s="82">
        <v>2.20666657100945E-2</v>
      </c>
      <c r="F9" s="82">
        <v>1.6396758548473001E-2</v>
      </c>
      <c r="G9" s="82">
        <v>4.4439812888384797E-3</v>
      </c>
      <c r="H9" s="82">
        <v>5.8537960425389599E-2</v>
      </c>
      <c r="I9" s="82">
        <v>6.2368978777836599E-2</v>
      </c>
      <c r="J9" s="82">
        <v>4.3673609217895398E-2</v>
      </c>
      <c r="K9" s="82">
        <v>-2.0993980571409401E-2</v>
      </c>
      <c r="L9" s="82">
        <v>4.62787016975593E-2</v>
      </c>
      <c r="M9" s="82">
        <v>4.7811109038538101E-2</v>
      </c>
      <c r="N9" s="82">
        <v>4.2907405547406002E-3</v>
      </c>
      <c r="O9" s="82">
        <v>1.3638425334711201E-2</v>
      </c>
      <c r="P9" s="82">
        <v>7.6313885580743507E-2</v>
      </c>
      <c r="Q9" s="82">
        <v>1.68564807507667E-3</v>
      </c>
      <c r="R9" s="82">
        <v>-9.1944440458727097E-3</v>
      </c>
      <c r="U9" s="82" t="s">
        <v>307</v>
      </c>
      <c r="V9" s="82">
        <v>-1.3638425334711201E-2</v>
      </c>
      <c r="W9" s="82">
        <v>-3.30999985651418E-2</v>
      </c>
      <c r="X9" s="82">
        <v>-1.53240734097879E-2</v>
      </c>
      <c r="Y9" s="82">
        <v>-2.45185174556606E-3</v>
      </c>
      <c r="Z9" s="82">
        <v>-4.88837941772233E-2</v>
      </c>
      <c r="AA9" s="82">
        <v>1.6243517814375101E-2</v>
      </c>
      <c r="AB9" s="82">
        <v>-3.6567070174106299E-2</v>
      </c>
      <c r="AC9" s="82">
        <v>6.6966200800772896E-2</v>
      </c>
      <c r="AD9" s="82">
        <v>-3.4364234621449302E-2</v>
      </c>
      <c r="AE9" s="82">
        <v>1.7475828717745601E-2</v>
      </c>
      <c r="AF9" s="82">
        <v>-2.80494393704992E-2</v>
      </c>
      <c r="AG9" s="82">
        <v>-6.1385684067375199E-2</v>
      </c>
      <c r="AH9" s="82">
        <v>-5.0958929118131997E-2</v>
      </c>
      <c r="AI9" s="82">
        <v>4.6259546605797099E-2</v>
      </c>
      <c r="AJ9" s="82">
        <v>3.2748821882834102E-2</v>
      </c>
      <c r="AK9" s="82">
        <v>-1.9091241456360699E-3</v>
      </c>
    </row>
    <row r="10" spans="1:56" s="82" customFormat="1" hidden="1">
      <c r="B10" s="82" t="s">
        <v>308</v>
      </c>
      <c r="C10" s="82">
        <v>2.2377601857193501E-2</v>
      </c>
      <c r="D10" s="82">
        <v>-1.78765435663742E-3</v>
      </c>
      <c r="E10" s="82">
        <v>7.5719930963285303E-2</v>
      </c>
      <c r="F10" s="82">
        <v>-8.8425045855101293E-3</v>
      </c>
      <c r="G10" s="82">
        <v>6.5696297606425397E-2</v>
      </c>
      <c r="H10" s="82">
        <v>6.80585551491249E-2</v>
      </c>
      <c r="I10" s="82">
        <v>-5.8386068183747399E-2</v>
      </c>
      <c r="J10" s="82">
        <v>1.0598236542921901E-2</v>
      </c>
      <c r="K10" s="82">
        <v>2.6878660148012701E-2</v>
      </c>
      <c r="L10" s="82">
        <v>4.2807937361621202E-2</v>
      </c>
      <c r="M10" s="82">
        <v>5.3374251505317501E-2</v>
      </c>
      <c r="N10" s="82">
        <v>3.5753087132748503E-2</v>
      </c>
      <c r="O10" s="82">
        <v>3.2305468016376397E-2</v>
      </c>
      <c r="P10" s="82">
        <v>6.3270195265274595E-2</v>
      </c>
      <c r="Q10" s="82">
        <v>3.89453270553154E-2</v>
      </c>
      <c r="R10" s="82">
        <v>3.66788367102929E-2</v>
      </c>
      <c r="U10" s="82" t="s">
        <v>309</v>
      </c>
      <c r="V10" s="82">
        <v>2.6495591357304699E-3</v>
      </c>
      <c r="W10" s="82">
        <v>4.52978845012234E-2</v>
      </c>
      <c r="X10" s="82">
        <v>2.8634392105424501E-2</v>
      </c>
      <c r="Y10" s="82">
        <v>4.23291013732362E-2</v>
      </c>
      <c r="Z10" s="82">
        <v>-6.6207055994036104E-2</v>
      </c>
      <c r="AA10" s="82">
        <v>-2.27606706479015E-2</v>
      </c>
      <c r="AB10" s="82">
        <v>2.2026455465711199E-2</v>
      </c>
      <c r="AC10" s="82">
        <v>-0.103279602294779</v>
      </c>
      <c r="AD10" s="82">
        <v>5.6106276839047599E-2</v>
      </c>
      <c r="AE10" s="82">
        <v>2.3525478129349801E-2</v>
      </c>
      <c r="AF10" s="82">
        <v>4.0167688925664899E-2</v>
      </c>
      <c r="AG10" s="82">
        <v>-3.7139051299129602E-2</v>
      </c>
      <c r="AH10" s="82">
        <v>-5.2832900818448797E-2</v>
      </c>
      <c r="AI10" s="82">
        <v>1.9640256123592399E-2</v>
      </c>
      <c r="AJ10" s="82">
        <v>2.4504431705603701E-2</v>
      </c>
      <c r="AK10" s="82">
        <v>-8.1467292923873294E-2</v>
      </c>
    </row>
    <row r="11" spans="1:56" s="82" customFormat="1" hidden="1">
      <c r="B11" s="82" t="s">
        <v>310</v>
      </c>
      <c r="C11" s="82">
        <v>-1.33116404771037E-2</v>
      </c>
      <c r="D11" s="82">
        <v>4.3127161353877903E-2</v>
      </c>
      <c r="E11" s="82">
        <v>-3.7029983101775299E-2</v>
      </c>
      <c r="F11" s="82">
        <v>-4.7883598838502498E-3</v>
      </c>
      <c r="G11" s="82">
        <v>-5.4555380276667197E-2</v>
      </c>
      <c r="H11" s="82">
        <v>-5.8673369776778402E-2</v>
      </c>
      <c r="I11" s="82">
        <v>3.5306173543589198E-2</v>
      </c>
      <c r="J11" s="82">
        <v>4.5744798090382698E-2</v>
      </c>
      <c r="K11" s="82">
        <v>1.5035450035289799E-2</v>
      </c>
      <c r="L11" s="82">
        <v>1.19708997096256E-2</v>
      </c>
      <c r="M11" s="82">
        <v>6.1386773710960199E-2</v>
      </c>
      <c r="N11" s="82">
        <v>-3.5242328745137802E-2</v>
      </c>
      <c r="O11" s="82">
        <v>-7.0676191885629694E-2</v>
      </c>
      <c r="P11" s="82">
        <v>-8.2998237986737708E-3</v>
      </c>
      <c r="Q11" s="82">
        <v>1.4684303643807399E-3</v>
      </c>
      <c r="R11" s="82">
        <v>1.6025044411285501E-2</v>
      </c>
      <c r="U11" s="82" t="s">
        <v>311</v>
      </c>
      <c r="V11" s="82">
        <v>-5.1426985152551702E-2</v>
      </c>
      <c r="W11" s="82">
        <v>7.4698414188063902E-3</v>
      </c>
      <c r="X11" s="82">
        <v>-1.9121517136175301E-2</v>
      </c>
      <c r="Y11" s="82">
        <v>1.8834215543144298E-2</v>
      </c>
      <c r="Z11" s="82">
        <v>9.1936509769924707E-3</v>
      </c>
      <c r="AA11" s="82">
        <v>7.0420812691824305E-2</v>
      </c>
      <c r="AB11" s="82">
        <v>-4.8702940418628E-2</v>
      </c>
      <c r="AC11" s="82">
        <v>5.11197320600046E-2</v>
      </c>
      <c r="AD11" s="82">
        <v>-1.40112730601329E-2</v>
      </c>
      <c r="AE11" s="82">
        <v>1.8049456562179999E-3</v>
      </c>
      <c r="AF11" s="82">
        <v>-1.33994270749743E-2</v>
      </c>
      <c r="AG11" s="82">
        <v>-1.3766534666069499E-3</v>
      </c>
      <c r="AH11" s="82">
        <v>2.8450838309876901E-2</v>
      </c>
      <c r="AI11" s="82">
        <v>3.5609436336233001E-2</v>
      </c>
      <c r="AJ11" s="82">
        <v>8.1069593033520192E-3</v>
      </c>
      <c r="AK11" s="82">
        <v>1.73764259785055E-2</v>
      </c>
    </row>
    <row r="12" spans="1:56" s="82" customFormat="1" hidden="1">
      <c r="B12" s="82" t="s">
        <v>312</v>
      </c>
      <c r="C12" s="82">
        <v>5.0132333291867601E-2</v>
      </c>
      <c r="D12" s="82">
        <v>8.1811735461592705E-2</v>
      </c>
      <c r="E12" s="82">
        <v>3.2785616111886601E-2</v>
      </c>
      <c r="F12" s="82">
        <v>-1.30982143586363E-2</v>
      </c>
      <c r="G12" s="82">
        <v>5.8661403106793603E-2</v>
      </c>
      <c r="H12" s="82">
        <v>-6.7334761696783698E-4</v>
      </c>
      <c r="I12" s="82">
        <v>2.8216471568176201E-3</v>
      </c>
      <c r="J12" s="82">
        <v>3.5286621546338499E-2</v>
      </c>
      <c r="K12" s="82">
        <v>-3.9663381056629497E-2</v>
      </c>
      <c r="L12" s="82">
        <v>-3.52705894602201E-4</v>
      </c>
      <c r="M12" s="82">
        <v>-3.0460963624735402E-4</v>
      </c>
      <c r="N12" s="82">
        <v>-7.0028152164655494E-2</v>
      </c>
      <c r="O12" s="82">
        <v>5.6032140983395401E-2</v>
      </c>
      <c r="P12" s="82">
        <v>-3.8284621650457297E-2</v>
      </c>
      <c r="Q12" s="82">
        <v>-4.9988044516803103E-2</v>
      </c>
      <c r="R12" s="82">
        <v>5.0340750411405301E-3</v>
      </c>
      <c r="U12" s="82" t="s">
        <v>313</v>
      </c>
      <c r="V12" s="82">
        <v>2.6725487559176E-2</v>
      </c>
      <c r="W12" s="82">
        <v>-7.3587275282914104E-3</v>
      </c>
      <c r="X12" s="82">
        <v>-2.14509312262612E-2</v>
      </c>
      <c r="Y12" s="82">
        <v>-6.4962012951278403E-2</v>
      </c>
      <c r="Z12" s="82">
        <v>4.3959980136329103E-2</v>
      </c>
      <c r="AA12" s="82">
        <v>-5.1623317300867801E-3</v>
      </c>
      <c r="AB12" s="82">
        <v>6.5742909145956402E-2</v>
      </c>
      <c r="AC12" s="82">
        <v>5.5909896326743501E-2</v>
      </c>
      <c r="AD12" s="82">
        <v>6.4191136810424307E-2</v>
      </c>
      <c r="AE12" s="82">
        <v>8.4502453915110999E-3</v>
      </c>
      <c r="AF12" s="82">
        <v>2.37528715914112E-2</v>
      </c>
      <c r="AG12" s="82">
        <v>-1.41503200101486E-2</v>
      </c>
      <c r="AH12" s="82">
        <v>5.63708188026441E-2</v>
      </c>
      <c r="AI12" s="82">
        <v>4.8658049372573897E-2</v>
      </c>
      <c r="AJ12" s="82">
        <v>2.6241852961274501E-2</v>
      </c>
      <c r="AK12" s="82">
        <v>1.5809640923390801E-2</v>
      </c>
    </row>
    <row r="13" spans="1:56" s="82" customFormat="1" hidden="1">
      <c r="C13" s="82" t="s">
        <v>44</v>
      </c>
      <c r="D13" s="82" t="s">
        <v>44</v>
      </c>
      <c r="E13" s="82" t="s">
        <v>44</v>
      </c>
      <c r="F13" s="82" t="s">
        <v>44</v>
      </c>
      <c r="G13" s="82" t="s">
        <v>44</v>
      </c>
      <c r="H13" s="82" t="s">
        <v>44</v>
      </c>
      <c r="I13" s="82" t="s">
        <v>44</v>
      </c>
      <c r="J13" s="82" t="s">
        <v>44</v>
      </c>
      <c r="K13" s="82" t="s">
        <v>44</v>
      </c>
      <c r="L13" s="82" t="s">
        <v>44</v>
      </c>
      <c r="M13" s="82" t="s">
        <v>44</v>
      </c>
      <c r="N13" s="82" t="s">
        <v>44</v>
      </c>
      <c r="O13" s="82" t="s">
        <v>44</v>
      </c>
      <c r="P13" s="82" t="s">
        <v>44</v>
      </c>
      <c r="Q13" s="82" t="s">
        <v>44</v>
      </c>
      <c r="R13" s="82" t="s">
        <v>44</v>
      </c>
      <c r="V13" s="82" t="s">
        <v>44</v>
      </c>
      <c r="W13" s="82" t="s">
        <v>44</v>
      </c>
      <c r="X13" s="82" t="s">
        <v>44</v>
      </c>
      <c r="Y13" s="82" t="s">
        <v>44</v>
      </c>
      <c r="Z13" s="82" t="s">
        <v>44</v>
      </c>
      <c r="AA13" s="82" t="s">
        <v>44</v>
      </c>
      <c r="AB13" s="82" t="s">
        <v>44</v>
      </c>
      <c r="AC13" s="82" t="s">
        <v>44</v>
      </c>
      <c r="AD13" s="82" t="s">
        <v>44</v>
      </c>
      <c r="AE13" s="82" t="s">
        <v>44</v>
      </c>
      <c r="AF13" s="82" t="s">
        <v>44</v>
      </c>
      <c r="AG13" s="82" t="s">
        <v>44</v>
      </c>
      <c r="AH13" s="82" t="s">
        <v>44</v>
      </c>
      <c r="AI13" s="82" t="s">
        <v>44</v>
      </c>
      <c r="AJ13" s="82" t="s">
        <v>44</v>
      </c>
      <c r="AK13" s="82" t="s">
        <v>44</v>
      </c>
    </row>
    <row r="14" spans="1:56" s="82" customFormat="1" hidden="1">
      <c r="B14" s="82" t="s">
        <v>314</v>
      </c>
      <c r="C14" s="82">
        <v>1.4864683245692E-2</v>
      </c>
      <c r="D14" s="82">
        <v>3.4925475508324401E-2</v>
      </c>
      <c r="E14" s="82">
        <v>2.1517408614393298E-2</v>
      </c>
      <c r="F14" s="82">
        <v>3.9100753669410399E-3</v>
      </c>
      <c r="G14" s="82">
        <v>5.4341251929920897E-2</v>
      </c>
      <c r="H14" s="82">
        <v>5.3467015583392799E-2</v>
      </c>
      <c r="I14" s="82">
        <v>-4.5311030155417596E-3</v>
      </c>
      <c r="J14" s="82">
        <v>6.6527253687013099E-3</v>
      </c>
      <c r="K14" s="82">
        <v>3.6112891033867903E-2</v>
      </c>
      <c r="L14" s="82">
        <v>7.4683239114988397E-3</v>
      </c>
      <c r="M14" s="82">
        <v>1.51258880077644E-3</v>
      </c>
      <c r="N14" s="82">
        <v>2.6000535245064599E-2</v>
      </c>
      <c r="O14" s="82">
        <v>3.6484708016613798E-2</v>
      </c>
      <c r="P14" s="82">
        <v>5.7499697267225001E-2</v>
      </c>
      <c r="Q14" s="82">
        <v>-1.57535790431527E-2</v>
      </c>
      <c r="R14" s="82">
        <v>-1.2541826611548099E-2</v>
      </c>
      <c r="U14" s="82" t="s">
        <v>315</v>
      </c>
      <c r="V14" s="82">
        <v>-2.7774328807913501E-2</v>
      </c>
      <c r="W14" s="82">
        <v>1.03695625188031E-2</v>
      </c>
      <c r="X14" s="82">
        <v>1.6299976759732701E-2</v>
      </c>
      <c r="Y14" s="82">
        <v>1.3601305110770401E-2</v>
      </c>
      <c r="Z14" s="82">
        <v>3.54452196777542E-2</v>
      </c>
      <c r="AA14" s="82">
        <v>-1.7823226979369299E-2</v>
      </c>
      <c r="AB14" s="82">
        <v>3.7273597484037801E-2</v>
      </c>
      <c r="AC14" s="82">
        <v>-1.18813183962311E-2</v>
      </c>
      <c r="AD14" s="82">
        <v>4.7701520165455299E-2</v>
      </c>
      <c r="AE14" s="82">
        <v>-1.6721713615162101E-2</v>
      </c>
      <c r="AF14" s="82">
        <v>-1.7512268929283099E-2</v>
      </c>
      <c r="AG14" s="82">
        <v>-2.1367982165682298E-2</v>
      </c>
      <c r="AH14" s="82">
        <v>3.6695048926207799E-2</v>
      </c>
      <c r="AI14" s="82">
        <v>-1.43219503918451E-2</v>
      </c>
      <c r="AJ14" s="82">
        <v>4.9502300444793802E-3</v>
      </c>
      <c r="AK14" s="82">
        <v>6.1341472919593503E-3</v>
      </c>
    </row>
    <row r="15" spans="1:56" s="82" customFormat="1" hidden="1">
      <c r="B15" s="82" t="s">
        <v>316</v>
      </c>
      <c r="C15" s="82">
        <v>-2.1058231357043201E-2</v>
      </c>
      <c r="D15" s="82">
        <v>-5.9027963963306498E-3</v>
      </c>
      <c r="E15" s="82">
        <v>4.85450562586014E-2</v>
      </c>
      <c r="F15" s="82">
        <v>-3.0514282099094601E-2</v>
      </c>
      <c r="G15" s="82">
        <v>-5.88891017762843E-3</v>
      </c>
      <c r="H15" s="82">
        <v>2.5681427655677999E-3</v>
      </c>
      <c r="I15" s="82">
        <v>-2.5549696817148901E-2</v>
      </c>
      <c r="J15" s="82">
        <v>4.3027958889899998E-4</v>
      </c>
      <c r="K15" s="82">
        <v>2.0384620191838201E-2</v>
      </c>
      <c r="L15" s="82">
        <v>2.3953463121671001E-2</v>
      </c>
      <c r="M15" s="82">
        <v>4.89246610824541E-2</v>
      </c>
      <c r="N15" s="82">
        <v>-1.0677440233443701E-3</v>
      </c>
      <c r="O15" s="82">
        <v>-2.3747487917644201E-2</v>
      </c>
      <c r="P15" s="82">
        <v>5.5513036880497297E-3</v>
      </c>
      <c r="Q15" s="82">
        <v>-4.6236643573138196E-3</v>
      </c>
      <c r="R15" s="82">
        <v>-9.4201096330160901E-4</v>
      </c>
      <c r="U15" s="82" t="s">
        <v>317</v>
      </c>
      <c r="V15" s="82">
        <v>-3.0386123283724899E-2</v>
      </c>
      <c r="W15" s="82">
        <v>4.9953081094230203E-2</v>
      </c>
      <c r="X15" s="82">
        <v>-2.4324344283101901E-2</v>
      </c>
      <c r="Y15" s="82">
        <v>-5.41297742846458E-4</v>
      </c>
      <c r="Z15" s="82">
        <v>-3.62835954834477E-2</v>
      </c>
      <c r="AA15" s="82">
        <v>2.2986227935088001E-3</v>
      </c>
      <c r="AB15" s="82">
        <v>-1.49437803279604E-2</v>
      </c>
      <c r="AC15" s="82">
        <v>-2.8510116004379901E-2</v>
      </c>
      <c r="AD15" s="82">
        <v>-1.4816467014455101E-3</v>
      </c>
      <c r="AE15" s="82">
        <v>2.03933507476044E-2</v>
      </c>
      <c r="AF15" s="82">
        <v>2.2145000016511301E-2</v>
      </c>
      <c r="AG15" s="82">
        <v>-1.8512262002705099E-3</v>
      </c>
      <c r="AH15" s="82">
        <v>-3.9257045493002298E-3</v>
      </c>
      <c r="AI15" s="82">
        <v>-1.7679006951700299E-2</v>
      </c>
      <c r="AJ15" s="82">
        <v>1.6048836147132799E-2</v>
      </c>
      <c r="AK15" s="82">
        <v>-4.0553485514111899E-2</v>
      </c>
    </row>
    <row r="16" spans="1:56" s="82" customFormat="1">
      <c r="C16" s="82" t="s">
        <v>44</v>
      </c>
      <c r="D16" s="82" t="s">
        <v>44</v>
      </c>
      <c r="E16" s="82" t="s">
        <v>44</v>
      </c>
      <c r="F16" s="82" t="s">
        <v>44</v>
      </c>
      <c r="G16" s="82" t="s">
        <v>44</v>
      </c>
      <c r="H16" s="82" t="s">
        <v>44</v>
      </c>
      <c r="I16" s="82" t="s">
        <v>44</v>
      </c>
      <c r="J16" s="82" t="s">
        <v>44</v>
      </c>
      <c r="K16" s="82" t="s">
        <v>44</v>
      </c>
      <c r="L16" s="82" t="s">
        <v>44</v>
      </c>
      <c r="M16" s="82" t="s">
        <v>44</v>
      </c>
      <c r="N16" s="82" t="s">
        <v>44</v>
      </c>
      <c r="O16" s="82" t="s">
        <v>44</v>
      </c>
      <c r="P16" s="82" t="s">
        <v>44</v>
      </c>
      <c r="Q16" s="82" t="s">
        <v>44</v>
      </c>
      <c r="R16" s="82" t="s">
        <v>44</v>
      </c>
      <c r="V16" s="82" t="s">
        <v>44</v>
      </c>
      <c r="W16" s="82" t="s">
        <v>44</v>
      </c>
      <c r="X16" s="82" t="s">
        <v>44</v>
      </c>
      <c r="Y16" s="82" t="s">
        <v>44</v>
      </c>
      <c r="Z16" s="82" t="s">
        <v>44</v>
      </c>
      <c r="AA16" s="82" t="s">
        <v>44</v>
      </c>
      <c r="AB16" s="82" t="s">
        <v>44</v>
      </c>
      <c r="AC16" s="82" t="s">
        <v>44</v>
      </c>
      <c r="AD16" s="82" t="s">
        <v>44</v>
      </c>
      <c r="AE16" s="82" t="s">
        <v>44</v>
      </c>
      <c r="AF16" s="82" t="s">
        <v>44</v>
      </c>
      <c r="AG16" s="82" t="s">
        <v>44</v>
      </c>
      <c r="AH16" s="82" t="s">
        <v>44</v>
      </c>
      <c r="AI16" s="82" t="s">
        <v>44</v>
      </c>
      <c r="AJ16" s="82" t="s">
        <v>44</v>
      </c>
      <c r="AK16" s="82" t="s">
        <v>44</v>
      </c>
    </row>
    <row r="17" spans="2:37" s="82" customFormat="1">
      <c r="B17" s="83" t="s">
        <v>318</v>
      </c>
      <c r="C17" s="82" t="s">
        <v>44</v>
      </c>
      <c r="D17" s="82" t="s">
        <v>44</v>
      </c>
      <c r="E17" s="82" t="s">
        <v>44</v>
      </c>
      <c r="F17" s="82" t="s">
        <v>44</v>
      </c>
      <c r="G17" s="82" t="s">
        <v>44</v>
      </c>
      <c r="H17" s="82" t="s">
        <v>44</v>
      </c>
      <c r="I17" s="82" t="s">
        <v>44</v>
      </c>
      <c r="J17" s="82" t="s">
        <v>44</v>
      </c>
      <c r="K17" s="82" t="s">
        <v>44</v>
      </c>
      <c r="L17" s="82" t="s">
        <v>44</v>
      </c>
      <c r="M17" s="82" t="s">
        <v>44</v>
      </c>
      <c r="N17" s="82" t="s">
        <v>44</v>
      </c>
      <c r="O17" s="82" t="s">
        <v>44</v>
      </c>
      <c r="P17" s="82" t="s">
        <v>44</v>
      </c>
      <c r="Q17" s="82" t="s">
        <v>44</v>
      </c>
      <c r="R17" s="82" t="s">
        <v>44</v>
      </c>
      <c r="U17" s="82" t="s">
        <v>318</v>
      </c>
      <c r="V17" s="82" t="s">
        <v>44</v>
      </c>
      <c r="W17" s="82" t="s">
        <v>44</v>
      </c>
      <c r="X17" s="82" t="s">
        <v>44</v>
      </c>
      <c r="Y17" s="82" t="s">
        <v>44</v>
      </c>
      <c r="Z17" s="82" t="s">
        <v>44</v>
      </c>
      <c r="AA17" s="82" t="s">
        <v>44</v>
      </c>
      <c r="AB17" s="82" t="s">
        <v>44</v>
      </c>
      <c r="AC17" s="82" t="s">
        <v>44</v>
      </c>
      <c r="AD17" s="83" t="s">
        <v>44</v>
      </c>
      <c r="AE17" s="82" t="s">
        <v>44</v>
      </c>
      <c r="AF17" s="82" t="s">
        <v>44</v>
      </c>
      <c r="AG17" s="82" t="s">
        <v>44</v>
      </c>
      <c r="AH17" s="82" t="s">
        <v>44</v>
      </c>
      <c r="AI17" s="82" t="s">
        <v>44</v>
      </c>
      <c r="AJ17" s="82" t="s">
        <v>44</v>
      </c>
      <c r="AK17" s="82" t="s">
        <v>44</v>
      </c>
    </row>
    <row r="18" spans="2:37" s="82" customFormat="1">
      <c r="B18" s="82" t="s">
        <v>319</v>
      </c>
      <c r="C18" s="82">
        <v>1.9260665440027001E-2</v>
      </c>
      <c r="D18" s="82">
        <v>-3.3022257305031898E-3</v>
      </c>
      <c r="E18" s="82">
        <v>1.42852555681024E-2</v>
      </c>
      <c r="F18" s="82">
        <v>6.6540362458262503E-3</v>
      </c>
      <c r="G18" s="82">
        <v>-1.13307280238361E-2</v>
      </c>
      <c r="H18" s="82">
        <v>9.5196739929155408E-3</v>
      </c>
      <c r="I18" s="82">
        <v>1.6263204728416601E-2</v>
      </c>
      <c r="J18" s="82">
        <v>3.7507866253735901E-2</v>
      </c>
      <c r="K18" s="82">
        <v>1.67626807316021E-2</v>
      </c>
      <c r="L18" s="82">
        <v>3.6308156338094401E-2</v>
      </c>
      <c r="M18" s="82">
        <v>2.42403081594363E-2</v>
      </c>
      <c r="N18" s="82">
        <v>-6.8947038599519103E-3</v>
      </c>
      <c r="O18" s="82">
        <v>-3.3149242729570601E-3</v>
      </c>
      <c r="P18" s="82">
        <v>2.6978960481986902E-2</v>
      </c>
      <c r="Q18" s="82">
        <v>1.04291315096115E-2</v>
      </c>
      <c r="R18" s="82">
        <v>3.38119857071629E-2</v>
      </c>
      <c r="U18" s="82" t="s">
        <v>320</v>
      </c>
      <c r="V18" s="82">
        <v>-7.0446675994070996E-3</v>
      </c>
      <c r="W18" s="82">
        <v>-3.7418371764061098E-3</v>
      </c>
      <c r="X18" s="82">
        <v>-1.2050312096221901E-2</v>
      </c>
      <c r="Y18" s="82">
        <v>-1.42223675483309E-3</v>
      </c>
      <c r="Z18" s="82">
        <v>-6.55365729119091E-3</v>
      </c>
      <c r="AA18" s="82">
        <v>1.6974927798330999E-2</v>
      </c>
      <c r="AB18" s="82">
        <v>-1.6992010361393899E-2</v>
      </c>
      <c r="AC18" s="82">
        <v>1.4771377945294701E-3</v>
      </c>
      <c r="AD18" s="82">
        <v>-1.47684804604094E-2</v>
      </c>
      <c r="AE18" s="82">
        <v>1.8166650733897401E-2</v>
      </c>
      <c r="AF18" s="82">
        <v>2.59377051962905E-2</v>
      </c>
      <c r="AG18" s="82">
        <v>6.59989107175212E-3</v>
      </c>
      <c r="AH18" s="82">
        <v>-6.2921781769325197E-3</v>
      </c>
      <c r="AI18" s="82">
        <v>3.7112145404965199E-2</v>
      </c>
      <c r="AJ18" s="82">
        <v>3.1666612311519397E-2</v>
      </c>
      <c r="AK18" s="82">
        <v>-5.3922193715561896E-3</v>
      </c>
    </row>
    <row r="19" spans="2:37" s="82" customFormat="1" hidden="1">
      <c r="B19" s="82" t="s">
        <v>321</v>
      </c>
      <c r="C19" s="82">
        <v>-8.4623197896179902E-3</v>
      </c>
      <c r="D19" s="82">
        <v>-1.06402253305708E-2</v>
      </c>
      <c r="E19" s="82">
        <v>-1.8889142287879301E-2</v>
      </c>
      <c r="F19" s="82">
        <v>1.8149212841273601E-2</v>
      </c>
      <c r="G19" s="82">
        <v>-6.2929902503374102E-2</v>
      </c>
      <c r="H19" s="82">
        <v>-5.5817804372387099E-2</v>
      </c>
      <c r="I19" s="82">
        <v>4.4818583622977901E-2</v>
      </c>
      <c r="J19" s="82">
        <v>2.1856837750276598E-2</v>
      </c>
      <c r="K19" s="82">
        <v>-6.7431306171808602E-3</v>
      </c>
      <c r="L19" s="82">
        <v>1.9110522796163001E-2</v>
      </c>
      <c r="M19" s="82">
        <v>2.3264897559720402E-2</v>
      </c>
      <c r="N19" s="82">
        <v>-3.6533767123785602E-2</v>
      </c>
      <c r="O19" s="82">
        <v>-2.81332743229676E-2</v>
      </c>
      <c r="P19" s="82">
        <v>-2.28021923532176E-2</v>
      </c>
      <c r="Q19" s="82">
        <v>8.8671868453079408E-3</v>
      </c>
      <c r="R19" s="82">
        <v>4.2786270668553998E-2</v>
      </c>
      <c r="U19" s="82" t="s">
        <v>322</v>
      </c>
      <c r="V19" s="82">
        <v>-5.2154056681242098E-3</v>
      </c>
      <c r="W19" s="82">
        <v>-1.2495034994569099E-2</v>
      </c>
      <c r="X19" s="82">
        <v>-1.4146413921225599E-2</v>
      </c>
      <c r="Y19" s="82">
        <v>3.0255336132101098E-3</v>
      </c>
      <c r="Z19" s="82">
        <v>-5.3191154557886301E-3</v>
      </c>
      <c r="AA19" s="82">
        <v>3.5582429263863902E-2</v>
      </c>
      <c r="AB19" s="82">
        <v>-5.9671354271084602E-2</v>
      </c>
      <c r="AC19" s="82">
        <v>1.2245815721167201E-2</v>
      </c>
      <c r="AD19" s="82">
        <v>-3.9772620468513799E-2</v>
      </c>
      <c r="AE19" s="82">
        <v>8.8207335029165806E-3</v>
      </c>
      <c r="AF19" s="82">
        <v>4.3488223053491003E-2</v>
      </c>
      <c r="AG19" s="82">
        <v>6.3906835407046295E-2</v>
      </c>
      <c r="AH19" s="82">
        <v>2.50956079942134E-3</v>
      </c>
      <c r="AI19" s="82">
        <v>4.74752328231733E-2</v>
      </c>
      <c r="AJ19" s="82">
        <v>2.9204942128833199E-2</v>
      </c>
      <c r="AK19" s="82">
        <v>1.44495656082448E-3</v>
      </c>
    </row>
    <row r="20" spans="2:37" s="82" customFormat="1" hidden="1">
      <c r="B20" s="82" t="s">
        <v>323</v>
      </c>
      <c r="C20" s="82">
        <v>1.0882040533439699E-2</v>
      </c>
      <c r="D20" s="82">
        <v>-7.5503224567849301E-3</v>
      </c>
      <c r="E20" s="82">
        <v>1.2076646760888401E-2</v>
      </c>
      <c r="F20" s="82">
        <v>1.9430487930263999E-3</v>
      </c>
      <c r="G20" s="82">
        <v>-7.1277365494030196E-3</v>
      </c>
      <c r="H20" s="82">
        <v>6.30372425789868E-3</v>
      </c>
      <c r="I20" s="82">
        <v>8.9649877261320995E-3</v>
      </c>
      <c r="J20" s="82">
        <v>3.6132606475671798E-2</v>
      </c>
      <c r="K20" s="82">
        <v>2.0022350023721699E-2</v>
      </c>
      <c r="L20" s="82">
        <v>4.0624470984752803E-2</v>
      </c>
      <c r="M20" s="82">
        <v>2.10513074119392E-2</v>
      </c>
      <c r="N20" s="82">
        <v>-4.8491581732622198E-3</v>
      </c>
      <c r="O20" s="82">
        <v>-2.4484591200239401E-4</v>
      </c>
      <c r="P20" s="82">
        <v>2.1407996518312999E-2</v>
      </c>
      <c r="Q20" s="82">
        <v>4.5704570240446898E-3</v>
      </c>
      <c r="R20" s="82">
        <v>3.2275527664374797E-2</v>
      </c>
      <c r="U20" s="82" t="s">
        <v>324</v>
      </c>
      <c r="V20" s="82">
        <v>-1.0079842702819501E-2</v>
      </c>
      <c r="W20" s="82">
        <v>-9.01612324067581E-3</v>
      </c>
      <c r="X20" s="82">
        <v>-1.2485957586415901E-2</v>
      </c>
      <c r="Y20" s="82">
        <v>-5.1679616570381899E-3</v>
      </c>
      <c r="Z20" s="82">
        <v>-9.8202858841700894E-3</v>
      </c>
      <c r="AA20" s="82">
        <v>6.3799993012673096E-3</v>
      </c>
      <c r="AB20" s="82">
        <v>-2.97215732069573E-3</v>
      </c>
      <c r="AC20" s="82">
        <v>1.9524698188585999E-3</v>
      </c>
      <c r="AD20" s="82">
        <v>-1.1917597677721501E-2</v>
      </c>
      <c r="AE20" s="82">
        <v>2.1181111011172499E-2</v>
      </c>
      <c r="AF20" s="82">
        <v>2.1772645635817801E-2</v>
      </c>
      <c r="AG20" s="82">
        <v>6.1129106999338401E-3</v>
      </c>
      <c r="AH20" s="82">
        <v>-4.8632141422845897E-3</v>
      </c>
      <c r="AI20" s="82">
        <v>3.4377953009380603E-2</v>
      </c>
      <c r="AJ20" s="82">
        <v>3.1058174949422201E-2</v>
      </c>
      <c r="AK20" s="82">
        <v>-4.2027347376855399E-3</v>
      </c>
    </row>
    <row r="21" spans="2:37" s="82" customFormat="1">
      <c r="B21" s="82" t="s">
        <v>325</v>
      </c>
      <c r="C21" s="82">
        <v>3.9232171966438197E-2</v>
      </c>
      <c r="D21" s="82">
        <v>2.3276327618279798E-2</v>
      </c>
      <c r="E21" s="82">
        <v>2.6923429537134499E-2</v>
      </c>
      <c r="F21" s="82">
        <v>-1.7762932904523202E-2</v>
      </c>
      <c r="G21" s="82">
        <v>4.82084105097252E-2</v>
      </c>
      <c r="H21" s="82">
        <v>6.0219772465357098E-2</v>
      </c>
      <c r="I21" s="82">
        <v>-2.6986258524969698E-3</v>
      </c>
      <c r="J21" s="82">
        <v>3.08919258937615E-3</v>
      </c>
      <c r="K21" s="82">
        <v>3.0974691002736601E-2</v>
      </c>
      <c r="L21" s="82">
        <v>1.0826673060009199E-2</v>
      </c>
      <c r="M21" s="82">
        <v>-5.5334818661173001E-3</v>
      </c>
      <c r="N21" s="82">
        <v>3.5273341607939702E-3</v>
      </c>
      <c r="O21" s="82">
        <v>2.8465911394732001E-2</v>
      </c>
      <c r="P21" s="82">
        <v>5.09669957568629E-2</v>
      </c>
      <c r="Q21" s="82">
        <v>-1.4237562149599099E-2</v>
      </c>
      <c r="R21" s="82">
        <v>-8.9309291770597304E-3</v>
      </c>
      <c r="U21" s="82" t="s">
        <v>326</v>
      </c>
      <c r="V21" s="82">
        <v>1.2056822353080001E-3</v>
      </c>
      <c r="W21" s="82">
        <v>2.9108398207834799E-2</v>
      </c>
      <c r="X21" s="82">
        <v>1.21382281810683E-2</v>
      </c>
      <c r="Y21" s="82">
        <v>-9.6904651862497505E-3</v>
      </c>
      <c r="Z21" s="82">
        <v>2.8854514725741302E-2</v>
      </c>
      <c r="AA21" s="82">
        <v>5.1691945616499403E-3</v>
      </c>
      <c r="AB21" s="97">
        <v>4.1004781353697499E-2</v>
      </c>
      <c r="AC21" s="82">
        <v>-7.3859930621249399E-4</v>
      </c>
      <c r="AD21" s="82">
        <v>3.1020881384418299E-2</v>
      </c>
      <c r="AE21" s="82">
        <v>8.4812274242864107E-3</v>
      </c>
      <c r="AF21" s="82">
        <v>-8.8492968022402408E-3</v>
      </c>
      <c r="AG21" s="82">
        <v>-5.8807297023994301E-2</v>
      </c>
      <c r="AH21" s="82">
        <v>1.0059019122703501E-2</v>
      </c>
      <c r="AI21" s="82">
        <v>5.8788336312821697E-3</v>
      </c>
      <c r="AJ21" s="82">
        <v>2.0888624705582399E-3</v>
      </c>
      <c r="AK21" s="82">
        <v>-1.48434868213436E-2</v>
      </c>
    </row>
    <row r="22" spans="2:37" s="82" customFormat="1" hidden="1">
      <c r="B22" s="82" t="s">
        <v>327</v>
      </c>
      <c r="C22" s="82">
        <v>2.2768359631046901E-2</v>
      </c>
      <c r="D22" s="82">
        <v>4.8346397809247203E-2</v>
      </c>
      <c r="E22" s="82">
        <v>9.1862539733175296E-4</v>
      </c>
      <c r="F22" s="82">
        <v>-2.9166854535238301E-2</v>
      </c>
      <c r="G22" s="82">
        <v>4.7276328745544098E-2</v>
      </c>
      <c r="H22" s="82">
        <v>3.1735418824089999E-2</v>
      </c>
      <c r="I22" s="82">
        <v>1.88148828668252E-2</v>
      </c>
      <c r="J22" s="82">
        <v>-3.39652275434267E-2</v>
      </c>
      <c r="K22" s="82">
        <v>1.53027846828833E-2</v>
      </c>
      <c r="L22" s="82">
        <v>-3.0663357080566198E-2</v>
      </c>
      <c r="M22" s="82">
        <v>-2.53767775163121E-2</v>
      </c>
      <c r="N22" s="82">
        <v>-1.5667445090067001E-2</v>
      </c>
      <c r="O22" s="82">
        <v>2.6809514307378299E-2</v>
      </c>
      <c r="P22" s="82">
        <v>1.93050821027115E-2</v>
      </c>
      <c r="Q22" s="82">
        <v>-3.2406951923657903E-2</v>
      </c>
      <c r="R22" s="82">
        <v>-4.0106666750751002E-2</v>
      </c>
      <c r="U22" s="82" t="s">
        <v>328</v>
      </c>
      <c r="V22" s="82">
        <v>1.6979624751982302E-2</v>
      </c>
      <c r="W22" s="82">
        <v>4.7380944436129599E-2</v>
      </c>
      <c r="X22" s="82">
        <v>2.5826126815874598E-2</v>
      </c>
      <c r="Y22" s="82">
        <v>-1.90609788246787E-2</v>
      </c>
      <c r="Z22" s="82">
        <v>6.1837836535135797E-2</v>
      </c>
      <c r="AA22" s="82">
        <v>2.1410348333255998E-2</v>
      </c>
      <c r="AB22" s="82">
        <v>4.0953431132049502E-2</v>
      </c>
      <c r="AC22" s="82">
        <v>8.9371689957330001E-3</v>
      </c>
      <c r="AD22" s="82">
        <v>4.3456029416004301E-2</v>
      </c>
      <c r="AE22" s="82">
        <v>-1.0251009224165501E-2</v>
      </c>
      <c r="AF22" s="82">
        <v>-1.83001902748097E-2</v>
      </c>
      <c r="AG22" s="82">
        <v>-5.9829381332545901E-2</v>
      </c>
      <c r="AH22" s="82">
        <v>4.0044437020517701E-2</v>
      </c>
      <c r="AI22" s="82">
        <v>-1.3358012206229101E-3</v>
      </c>
      <c r="AJ22" s="82">
        <v>-2.4503693155715399E-2</v>
      </c>
      <c r="AK22" s="82">
        <v>-2.19323474179473E-2</v>
      </c>
    </row>
    <row r="23" spans="2:37" s="82" customFormat="1" hidden="1">
      <c r="B23" s="82" t="s">
        <v>329</v>
      </c>
      <c r="C23" s="82">
        <v>1.6102296974932099E-2</v>
      </c>
      <c r="D23" s="82">
        <v>4.6413570506631703E-3</v>
      </c>
      <c r="E23" s="82">
        <v>-4.1157035543740702E-3</v>
      </c>
      <c r="F23" s="82">
        <v>6.3882929508736804E-3</v>
      </c>
      <c r="G23" s="82">
        <v>-2.9720896302265602E-2</v>
      </c>
      <c r="H23" s="82">
        <v>-3.2043691959055202E-2</v>
      </c>
      <c r="I23" s="82">
        <v>3.1195629586446099E-2</v>
      </c>
      <c r="J23" s="82">
        <v>-1.29550298389226E-2</v>
      </c>
      <c r="K23" s="82">
        <v>-1.71354571264416E-2</v>
      </c>
      <c r="L23" s="82">
        <v>-1.4680794424552999E-2</v>
      </c>
      <c r="M23" s="82">
        <v>-1.5378238016292199E-2</v>
      </c>
      <c r="N23" s="82">
        <v>-1.2054946521916601E-2</v>
      </c>
      <c r="O23" s="82">
        <v>-2.8159663075657801E-2</v>
      </c>
      <c r="P23" s="82">
        <v>-4.7768534639759004E-3</v>
      </c>
      <c r="Q23" s="82">
        <v>2.6324412548913101E-2</v>
      </c>
      <c r="R23" s="82">
        <v>1.04894790323928E-2</v>
      </c>
      <c r="U23" s="82" t="s">
        <v>330</v>
      </c>
      <c r="V23" s="82">
        <v>1.1203103557418201E-2</v>
      </c>
      <c r="W23" s="82">
        <v>5.1297994411831298E-2</v>
      </c>
      <c r="X23" s="82">
        <v>7.5185891099924596E-3</v>
      </c>
      <c r="Y23" s="82">
        <v>2.4494253219246101E-2</v>
      </c>
      <c r="Z23" s="82">
        <v>-1.38528700047409E-2</v>
      </c>
      <c r="AA23" s="82">
        <v>3.9624181960248597E-2</v>
      </c>
      <c r="AB23" s="82">
        <v>-4.2877986175698699E-2</v>
      </c>
      <c r="AC23" s="82">
        <v>-9.0246256950163896E-3</v>
      </c>
      <c r="AD23" s="82">
        <v>8.7939087739849801E-4</v>
      </c>
      <c r="AE23" s="82">
        <v>1.6262064788174099E-2</v>
      </c>
      <c r="AF23" s="82">
        <v>4.4066352226237199E-2</v>
      </c>
      <c r="AG23" s="82">
        <v>7.76611706295829E-3</v>
      </c>
      <c r="AH23" s="82">
        <v>-3.2933970941094903E-2</v>
      </c>
      <c r="AI23" s="82">
        <v>1.2686532202944099E-2</v>
      </c>
      <c r="AJ23" s="82">
        <v>-1.9500797043958799E-3</v>
      </c>
      <c r="AK23" s="82">
        <v>-2.4996265414253999E-2</v>
      </c>
    </row>
    <row r="24" spans="2:37" s="82" customFormat="1">
      <c r="B24" s="82" t="s">
        <v>331</v>
      </c>
      <c r="C24" s="75">
        <v>4.7106739079998398E-2</v>
      </c>
      <c r="D24" s="82">
        <v>3.0289247181906599E-2</v>
      </c>
      <c r="E24" s="82">
        <v>2.9816506318657801E-2</v>
      </c>
      <c r="F24" s="82">
        <v>-2.7979764581287599E-2</v>
      </c>
      <c r="G24" s="75">
        <v>7.779305837995E-2</v>
      </c>
      <c r="H24" s="97">
        <v>7.3521625679138794E-2</v>
      </c>
      <c r="I24" s="82">
        <v>-1.2762492953521901E-2</v>
      </c>
      <c r="J24" s="82">
        <v>1.2550439224448E-2</v>
      </c>
      <c r="K24" s="82">
        <v>3.2569579946548903E-2</v>
      </c>
      <c r="L24" s="82">
        <v>2.52723036501061E-2</v>
      </c>
      <c r="M24" s="82">
        <v>-6.7645743716253301E-3</v>
      </c>
      <c r="N24" s="82">
        <v>-1.82752857677657E-5</v>
      </c>
      <c r="O24" s="82">
        <v>5.7904110189517098E-2</v>
      </c>
      <c r="P24" s="82">
        <v>5.2923717229252203E-2</v>
      </c>
      <c r="Q24" s="82">
        <v>-3.7205914221037202E-2</v>
      </c>
      <c r="R24" s="82">
        <v>-2.4499455408175099E-3</v>
      </c>
      <c r="U24" s="82" t="s">
        <v>332</v>
      </c>
      <c r="V24" s="82">
        <v>-8.4472599810358397E-3</v>
      </c>
      <c r="W24" s="82">
        <v>6.1509174619193002E-3</v>
      </c>
      <c r="X24" s="82">
        <v>1.60777204130462E-3</v>
      </c>
      <c r="Y24" s="82">
        <v>-1.01825059164561E-2</v>
      </c>
      <c r="Z24" s="82">
        <v>3.1427148032934199E-2</v>
      </c>
      <c r="AA24" s="82">
        <v>-1.35312632391246E-2</v>
      </c>
      <c r="AB24" s="75">
        <v>5.05299631576566E-2</v>
      </c>
      <c r="AC24" s="82">
        <v>-2.94796595741655E-3</v>
      </c>
      <c r="AD24" s="82">
        <v>2.5866892338091599E-2</v>
      </c>
      <c r="AE24" s="82">
        <v>-4.6090283292588704E-3</v>
      </c>
      <c r="AF24" s="82">
        <v>-2.7861730400894898E-2</v>
      </c>
      <c r="AG24" s="82">
        <v>-6.4171633288485602E-2</v>
      </c>
      <c r="AH24" s="82">
        <v>1.8826338496060101E-2</v>
      </c>
      <c r="AI24" s="82">
        <v>4.3557293443578504E-3</v>
      </c>
      <c r="AJ24" s="82">
        <v>3.5806344505607498E-3</v>
      </c>
      <c r="AK24" s="82">
        <v>-1.24831529450304E-2</v>
      </c>
    </row>
    <row r="25" spans="2:37" s="82" customFormat="1" hidden="1">
      <c r="B25" s="82" t="s">
        <v>333</v>
      </c>
      <c r="C25" s="82">
        <v>3.8668447943372E-2</v>
      </c>
      <c r="D25" s="82">
        <v>5.9594995966565603E-2</v>
      </c>
      <c r="E25" s="82">
        <v>5.0033075081182196E-3</v>
      </c>
      <c r="F25" s="82">
        <v>-5.21129673613605E-2</v>
      </c>
      <c r="G25" s="82">
        <v>0.101426156428023</v>
      </c>
      <c r="H25" s="82">
        <v>5.51161483526822E-2</v>
      </c>
      <c r="I25" s="82">
        <v>-1.61326256439524E-3</v>
      </c>
      <c r="J25" s="82">
        <v>-2.04080705612124E-2</v>
      </c>
      <c r="K25" s="82">
        <v>1.8610349668996901E-2</v>
      </c>
      <c r="L25" s="82">
        <v>4.15380212810293E-3</v>
      </c>
      <c r="M25" s="82">
        <v>-3.1663019774372698E-2</v>
      </c>
      <c r="N25" s="82">
        <v>-2.5819180534619599E-2</v>
      </c>
      <c r="O25" s="82">
        <v>8.2834751127828898E-2</v>
      </c>
      <c r="P25" s="82">
        <v>1.5745761691551001E-2</v>
      </c>
      <c r="Q25" s="82">
        <v>-7.4052540579501905E-2</v>
      </c>
      <c r="R25" s="82">
        <v>-2.57124938260966E-2</v>
      </c>
      <c r="U25" s="82" t="s">
        <v>334</v>
      </c>
      <c r="V25" s="82">
        <v>-1.4856373429844799E-3</v>
      </c>
      <c r="W25" s="82">
        <v>4.7969135953680299E-3</v>
      </c>
      <c r="X25" s="82">
        <v>6.3104689555361099E-3</v>
      </c>
      <c r="Y25" s="82">
        <v>-1.86781505678714E-2</v>
      </c>
      <c r="Z25" s="82">
        <v>6.8130929720451594E-2</v>
      </c>
      <c r="AA25" s="82">
        <v>-1.43847583538505E-2</v>
      </c>
      <c r="AB25" s="82">
        <v>5.8003378174421298E-2</v>
      </c>
      <c r="AC25" s="82">
        <v>5.48281607111394E-3</v>
      </c>
      <c r="AD25" s="82">
        <v>3.3506522891195802E-2</v>
      </c>
      <c r="AE25" s="82">
        <v>-3.5423310803125801E-2</v>
      </c>
      <c r="AF25" s="82">
        <v>-5.1665365103717498E-2</v>
      </c>
      <c r="AG25" s="82">
        <v>-6.7146819614729694E-2</v>
      </c>
      <c r="AH25" s="82">
        <v>5.4236689266730302E-2</v>
      </c>
      <c r="AI25" s="82">
        <v>-2.2082237609522999E-3</v>
      </c>
      <c r="AJ25" s="82">
        <v>-2.4898176780239801E-2</v>
      </c>
      <c r="AK25" s="82">
        <v>-1.9521424247622501E-2</v>
      </c>
    </row>
    <row r="26" spans="2:37" s="82" customFormat="1" hidden="1">
      <c r="B26" s="82" t="s">
        <v>335</v>
      </c>
      <c r="C26" s="82">
        <v>2.6622176574829601E-2</v>
      </c>
      <c r="D26" s="82">
        <v>4.0318363818013903E-2</v>
      </c>
      <c r="E26" s="82">
        <v>1.01548492997074E-2</v>
      </c>
      <c r="F26" s="82">
        <v>-1.63167349861757E-2</v>
      </c>
      <c r="G26" s="82">
        <v>5.3720472745936498E-2</v>
      </c>
      <c r="H26" s="82">
        <v>-1.27433432623206E-2</v>
      </c>
      <c r="I26" s="82">
        <v>-3.7373498344309697E-2</v>
      </c>
      <c r="J26" s="82">
        <v>2.9916760888225698E-2</v>
      </c>
      <c r="K26" s="82">
        <v>6.3345527486940801E-3</v>
      </c>
      <c r="L26" s="82">
        <v>3.9624974021720501E-2</v>
      </c>
      <c r="M26" s="82">
        <v>1.28041244873773E-2</v>
      </c>
      <c r="N26" s="82">
        <v>-6.7588117474728596E-3</v>
      </c>
      <c r="O26" s="82">
        <v>3.7645350689214999E-2</v>
      </c>
      <c r="P26" s="82">
        <v>-1.6049418553588098E-2</v>
      </c>
      <c r="Q26" s="82">
        <v>-2.8753299378745E-2</v>
      </c>
      <c r="R26" s="82">
        <v>1.7068033263057999E-2</v>
      </c>
      <c r="U26" s="82" t="s">
        <v>336</v>
      </c>
      <c r="V26" s="82">
        <v>-2.0200408312072E-2</v>
      </c>
      <c r="W26" s="82">
        <v>-3.6473088249862402E-2</v>
      </c>
      <c r="X26" s="82">
        <v>-2.1978007149851299E-3</v>
      </c>
      <c r="Y26" s="82">
        <v>2.4344613101713899E-2</v>
      </c>
      <c r="Z26" s="82">
        <v>-1.8317759004991101E-2</v>
      </c>
      <c r="AA26" s="82">
        <v>-1.2116448680628399E-2</v>
      </c>
      <c r="AB26" s="82">
        <v>-4.3727076725225003E-3</v>
      </c>
      <c r="AC26" s="82">
        <v>3.8397757744665E-5</v>
      </c>
      <c r="AD26" s="82">
        <v>-1.97292026208054E-3</v>
      </c>
      <c r="AE26" s="82">
        <v>1.07245661866841E-2</v>
      </c>
      <c r="AF26" s="82">
        <v>-7.9423950679849108E-3</v>
      </c>
      <c r="AG26" s="82">
        <v>-8.7058584097080508E-3</v>
      </c>
      <c r="AH26" s="82">
        <v>-1.5961875445857199E-2</v>
      </c>
      <c r="AI26" s="82">
        <v>7.5578379017421302E-3</v>
      </c>
      <c r="AJ26" s="82">
        <v>-1.02517666262281E-2</v>
      </c>
      <c r="AK26" s="82">
        <v>-2.0849257969357299E-2</v>
      </c>
    </row>
    <row r="27" spans="2:37" s="82" customFormat="1" hidden="1">
      <c r="C27" s="82" t="s">
        <v>44</v>
      </c>
      <c r="D27" s="82" t="s">
        <v>44</v>
      </c>
      <c r="E27" s="82" t="s">
        <v>44</v>
      </c>
      <c r="F27" s="82" t="s">
        <v>44</v>
      </c>
      <c r="G27" s="82" t="s">
        <v>44</v>
      </c>
      <c r="H27" s="82" t="s">
        <v>44</v>
      </c>
      <c r="I27" s="82" t="s">
        <v>44</v>
      </c>
      <c r="J27" s="82" t="s">
        <v>44</v>
      </c>
      <c r="K27" s="82" t="s">
        <v>44</v>
      </c>
      <c r="L27" s="82" t="s">
        <v>44</v>
      </c>
      <c r="M27" s="82" t="s">
        <v>44</v>
      </c>
      <c r="N27" s="82" t="s">
        <v>44</v>
      </c>
      <c r="O27" s="82" t="s">
        <v>44</v>
      </c>
      <c r="P27" s="82" t="s">
        <v>44</v>
      </c>
      <c r="Q27" s="82" t="s">
        <v>44</v>
      </c>
      <c r="R27" s="82" t="s">
        <v>44</v>
      </c>
      <c r="V27" s="82" t="s">
        <v>44</v>
      </c>
      <c r="W27" s="82" t="s">
        <v>44</v>
      </c>
      <c r="X27" s="82" t="s">
        <v>44</v>
      </c>
      <c r="Y27" s="82" t="s">
        <v>44</v>
      </c>
      <c r="Z27" s="82" t="s">
        <v>44</v>
      </c>
      <c r="AA27" s="82" t="s">
        <v>44</v>
      </c>
      <c r="AB27" s="82" t="s">
        <v>44</v>
      </c>
      <c r="AC27" s="82" t="s">
        <v>44</v>
      </c>
      <c r="AD27" s="82" t="s">
        <v>44</v>
      </c>
      <c r="AE27" s="82" t="s">
        <v>44</v>
      </c>
      <c r="AF27" s="82" t="s">
        <v>44</v>
      </c>
      <c r="AG27" s="82" t="s">
        <v>44</v>
      </c>
      <c r="AH27" s="82" t="s">
        <v>44</v>
      </c>
      <c r="AI27" s="82" t="s">
        <v>44</v>
      </c>
      <c r="AJ27" s="82" t="s">
        <v>44</v>
      </c>
      <c r="AK27" s="82" t="s">
        <v>44</v>
      </c>
    </row>
    <row r="28" spans="2:37" s="82" customFormat="1" hidden="1">
      <c r="B28" s="83" t="s">
        <v>337</v>
      </c>
      <c r="C28" s="82" t="s">
        <v>44</v>
      </c>
      <c r="D28" s="82" t="s">
        <v>44</v>
      </c>
      <c r="E28" s="82" t="s">
        <v>44</v>
      </c>
      <c r="F28" s="82" t="s">
        <v>44</v>
      </c>
      <c r="G28" s="82" t="s">
        <v>44</v>
      </c>
      <c r="H28" s="82" t="s">
        <v>44</v>
      </c>
      <c r="I28" s="82" t="s">
        <v>44</v>
      </c>
      <c r="J28" s="82" t="s">
        <v>44</v>
      </c>
      <c r="K28" s="82" t="s">
        <v>44</v>
      </c>
      <c r="L28" s="82" t="s">
        <v>44</v>
      </c>
      <c r="M28" s="82" t="s">
        <v>44</v>
      </c>
      <c r="N28" s="82" t="s">
        <v>44</v>
      </c>
      <c r="O28" s="82" t="s">
        <v>44</v>
      </c>
      <c r="P28" s="82" t="s">
        <v>44</v>
      </c>
      <c r="Q28" s="82" t="s">
        <v>44</v>
      </c>
      <c r="R28" s="82" t="s">
        <v>44</v>
      </c>
      <c r="U28" s="82" t="s">
        <v>337</v>
      </c>
      <c r="V28" s="82" t="s">
        <v>44</v>
      </c>
      <c r="W28" s="82" t="s">
        <v>44</v>
      </c>
      <c r="X28" s="82" t="s">
        <v>44</v>
      </c>
      <c r="Y28" s="82" t="s">
        <v>44</v>
      </c>
      <c r="Z28" s="82" t="s">
        <v>44</v>
      </c>
      <c r="AA28" s="82" t="s">
        <v>44</v>
      </c>
      <c r="AB28" s="82" t="s">
        <v>44</v>
      </c>
      <c r="AC28" s="82" t="s">
        <v>44</v>
      </c>
      <c r="AD28" s="83" t="s">
        <v>44</v>
      </c>
      <c r="AE28" s="82" t="s">
        <v>44</v>
      </c>
      <c r="AF28" s="82" t="s">
        <v>44</v>
      </c>
      <c r="AG28" s="82" t="s">
        <v>44</v>
      </c>
      <c r="AH28" s="82" t="s">
        <v>44</v>
      </c>
      <c r="AI28" s="82" t="s">
        <v>44</v>
      </c>
      <c r="AJ28" s="82" t="s">
        <v>44</v>
      </c>
      <c r="AK28" s="82" t="s">
        <v>44</v>
      </c>
    </row>
    <row r="29" spans="2:37" s="82" customFormat="1" hidden="1">
      <c r="B29" s="82" t="s">
        <v>338</v>
      </c>
      <c r="C29" s="82">
        <v>-1.13844603861449E-2</v>
      </c>
      <c r="D29" s="82">
        <v>4.6460339255427301E-2</v>
      </c>
      <c r="E29" s="82">
        <v>1.0713552960073701E-2</v>
      </c>
      <c r="F29" s="82">
        <v>2.8618394893347599E-2</v>
      </c>
      <c r="G29" s="82">
        <v>2.1469037634276801E-2</v>
      </c>
      <c r="H29" s="82">
        <v>6.79293768897041E-3</v>
      </c>
      <c r="I29" s="82">
        <v>1.31455923795816E-2</v>
      </c>
      <c r="J29" s="82">
        <v>1.22440605257985E-2</v>
      </c>
      <c r="K29" s="82">
        <v>2.1343242491888501E-2</v>
      </c>
      <c r="L29" s="82">
        <v>4.44476169772138E-3</v>
      </c>
      <c r="M29" s="82">
        <v>2.1972218203830201E-2</v>
      </c>
      <c r="N29" s="82">
        <v>1.9351486070739801E-2</v>
      </c>
      <c r="O29" s="82">
        <v>1.7925807790338599E-2</v>
      </c>
      <c r="P29" s="82">
        <v>2.5033233335279799E-2</v>
      </c>
      <c r="Q29" s="82">
        <v>1.1321562814950699E-3</v>
      </c>
      <c r="R29" s="82">
        <v>-6.8348694030998603E-3</v>
      </c>
      <c r="U29" s="82" t="s">
        <v>339</v>
      </c>
      <c r="V29" s="82">
        <v>-2.62492530450338E-2</v>
      </c>
      <c r="W29" s="82">
        <v>-1.51583146577951E-2</v>
      </c>
      <c r="X29" s="82">
        <v>1.73177979354616E-2</v>
      </c>
      <c r="Y29" s="82">
        <v>3.4069517730175698E-2</v>
      </c>
      <c r="Z29" s="82">
        <v>8.8266258242485907E-3</v>
      </c>
      <c r="AA29" s="82">
        <v>-5.80754240692841E-3</v>
      </c>
      <c r="AB29" s="82">
        <v>8.0971887138717499E-3</v>
      </c>
      <c r="AC29" s="82">
        <v>-1.432579541685E-2</v>
      </c>
      <c r="AD29" s="82">
        <v>4.0948066002160402E-2</v>
      </c>
      <c r="AE29" s="82">
        <v>-2.31663984791418E-2</v>
      </c>
      <c r="AF29" s="82">
        <v>1.34618273903079E-2</v>
      </c>
      <c r="AG29" s="82">
        <v>2.40102742259969E-2</v>
      </c>
      <c r="AH29" s="82">
        <v>3.0238880928975101E-2</v>
      </c>
      <c r="AI29" s="82">
        <v>1.84848973120645E-3</v>
      </c>
      <c r="AJ29" s="82">
        <v>1.6174285148056501E-2</v>
      </c>
      <c r="AK29" s="82">
        <v>2.7124577577486001E-3</v>
      </c>
    </row>
    <row r="30" spans="2:37" s="82" customFormat="1" hidden="1">
      <c r="B30" s="82" t="s">
        <v>340</v>
      </c>
      <c r="C30" s="82">
        <v>1.58463048991664E-2</v>
      </c>
      <c r="D30" s="82">
        <v>2.0422383046615401E-2</v>
      </c>
      <c r="E30" s="82">
        <v>2.5259951373918701E-2</v>
      </c>
      <c r="F30" s="82">
        <v>8.0015995035394704E-3</v>
      </c>
      <c r="G30" s="82">
        <v>3.2633974445807998E-2</v>
      </c>
      <c r="H30" s="82">
        <v>4.5080907006869397E-2</v>
      </c>
      <c r="I30" s="82">
        <v>7.3217250359184304E-4</v>
      </c>
      <c r="J30" s="82">
        <v>4.3930350215510797E-2</v>
      </c>
      <c r="K30" s="82">
        <v>4.48194168270152E-2</v>
      </c>
      <c r="L30" s="82">
        <v>2.4789269050181102E-2</v>
      </c>
      <c r="M30" s="82">
        <v>4.5237801114781902E-3</v>
      </c>
      <c r="N30" s="82">
        <v>2.5155355301977E-2</v>
      </c>
      <c r="O30" s="82">
        <v>2.0265488938702898E-2</v>
      </c>
      <c r="P30" s="82">
        <v>5.72663493880766E-2</v>
      </c>
      <c r="Q30" s="82">
        <v>-6.0142741366473005E-4</v>
      </c>
      <c r="R30" s="82">
        <v>1.32575521186095E-2</v>
      </c>
      <c r="U30" s="82" t="s">
        <v>341</v>
      </c>
      <c r="V30" s="82">
        <v>-3.2398633283939202E-2</v>
      </c>
      <c r="W30" s="82">
        <v>-7.6616622697289697E-3</v>
      </c>
      <c r="X30" s="82">
        <v>-3.9223526978134603E-4</v>
      </c>
      <c r="Y30" s="82">
        <v>8.6291759351896195E-3</v>
      </c>
      <c r="Z30" s="82">
        <v>2.43447357444289E-2</v>
      </c>
      <c r="AA30" s="82">
        <v>-1.36497873883908E-2</v>
      </c>
      <c r="AB30" s="82">
        <v>3.4857730516985E-2</v>
      </c>
      <c r="AC30" s="82">
        <v>-5.2624898695663696E-4</v>
      </c>
      <c r="AD30" s="82">
        <v>3.5634574259635302E-2</v>
      </c>
      <c r="AE30" s="82">
        <v>-8.3949243157368705E-3</v>
      </c>
      <c r="AF30" s="82">
        <v>-1.00237902277457E-4</v>
      </c>
      <c r="AG30" s="82">
        <v>-1.22540835534189E-2</v>
      </c>
      <c r="AH30" s="82">
        <v>2.69639957126354E-2</v>
      </c>
      <c r="AI30" s="82">
        <v>-1.6539253875780099E-3</v>
      </c>
      <c r="AJ30" s="82">
        <v>2.4658523960253999E-2</v>
      </c>
      <c r="AK30" s="82">
        <v>2.1275494758389898E-2</v>
      </c>
    </row>
    <row r="31" spans="2:37" s="82" customFormat="1" hidden="1">
      <c r="B31" s="82" t="s">
        <v>342</v>
      </c>
      <c r="C31" s="82">
        <v>3.1931000309573902E-2</v>
      </c>
      <c r="D31" s="82">
        <v>6.9187328313587398E-4</v>
      </c>
      <c r="E31" s="82">
        <v>1.9183759214221999E-2</v>
      </c>
      <c r="F31" s="82">
        <v>-2.2957613485872198E-2</v>
      </c>
      <c r="G31" s="82">
        <v>5.19533938063848E-2</v>
      </c>
      <c r="H31" s="82">
        <v>6.6315005895720397E-2</v>
      </c>
      <c r="I31" s="82">
        <v>-1.90369982147689E-2</v>
      </c>
      <c r="J31" s="82">
        <v>-5.8704399781225804E-4</v>
      </c>
      <c r="K31" s="82">
        <v>2.8995780320512601E-2</v>
      </c>
      <c r="L31" s="82">
        <v>7.0025962596176397E-3</v>
      </c>
      <c r="M31" s="82">
        <v>-1.9686939783775399E-2</v>
      </c>
      <c r="N31" s="82">
        <v>1.64162660816785E-2</v>
      </c>
      <c r="O31" s="82">
        <v>3.1260092883502698E-2</v>
      </c>
      <c r="P31" s="82">
        <v>5.41757746552455E-2</v>
      </c>
      <c r="Q31" s="82">
        <v>-2.1825457204377102E-2</v>
      </c>
      <c r="R31" s="82">
        <v>-8.7217965389249693E-3</v>
      </c>
      <c r="U31" s="82" t="s">
        <v>343</v>
      </c>
      <c r="V31" s="82">
        <v>-1.23279239540574E-2</v>
      </c>
      <c r="W31" s="82">
        <v>2.82410094661825E-2</v>
      </c>
      <c r="X31" s="82">
        <v>4.0254445564269102E-3</v>
      </c>
      <c r="Y31" s="82">
        <v>-1.5661495227348401E-2</v>
      </c>
      <c r="Z31" s="82">
        <v>3.9269050282227103E-2</v>
      </c>
      <c r="AA31" s="82">
        <v>-1.8470920074021398E-2</v>
      </c>
      <c r="AB31" s="82">
        <v>4.3097939928672203E-2</v>
      </c>
      <c r="AC31" s="82">
        <v>-1.28590589996971E-3</v>
      </c>
      <c r="AD31" s="82">
        <v>2.3970089666622799E-2</v>
      </c>
      <c r="AE31" s="82">
        <v>6.8313750935891095E-4</v>
      </c>
      <c r="AF31" s="82">
        <v>-3.6427303072579298E-2</v>
      </c>
      <c r="AG31" s="82">
        <v>-5.2842695576880198E-2</v>
      </c>
      <c r="AH31" s="82">
        <v>1.9670341813599099E-2</v>
      </c>
      <c r="AI31" s="82">
        <v>-2.0735232637011498E-2</v>
      </c>
      <c r="AJ31" s="82">
        <v>-8.0369118748106708E-3</v>
      </c>
      <c r="AK31" s="82">
        <v>6.7510059748409597E-3</v>
      </c>
    </row>
    <row r="32" spans="2:37" s="82" customFormat="1" hidden="1">
      <c r="C32" s="82" t="s">
        <v>44</v>
      </c>
      <c r="D32" s="82" t="s">
        <v>44</v>
      </c>
      <c r="E32" s="82" t="s">
        <v>44</v>
      </c>
      <c r="F32" s="82" t="s">
        <v>44</v>
      </c>
      <c r="G32" s="82" t="s">
        <v>44</v>
      </c>
      <c r="H32" s="82" t="s">
        <v>44</v>
      </c>
      <c r="I32" s="82" t="s">
        <v>44</v>
      </c>
      <c r="J32" s="82" t="s">
        <v>44</v>
      </c>
      <c r="K32" s="82" t="s">
        <v>44</v>
      </c>
      <c r="L32" s="82" t="s">
        <v>44</v>
      </c>
      <c r="M32" s="82" t="s">
        <v>44</v>
      </c>
      <c r="N32" s="82" t="s">
        <v>44</v>
      </c>
      <c r="O32" s="82" t="s">
        <v>44</v>
      </c>
      <c r="P32" s="82" t="s">
        <v>44</v>
      </c>
      <c r="Q32" s="82" t="s">
        <v>44</v>
      </c>
      <c r="R32" s="82" t="s">
        <v>44</v>
      </c>
      <c r="V32" s="82" t="s">
        <v>44</v>
      </c>
      <c r="W32" s="82" t="s">
        <v>44</v>
      </c>
      <c r="X32" s="82" t="s">
        <v>44</v>
      </c>
      <c r="Y32" s="82" t="s">
        <v>44</v>
      </c>
      <c r="Z32" s="82" t="s">
        <v>44</v>
      </c>
      <c r="AA32" s="82" t="s">
        <v>44</v>
      </c>
      <c r="AB32" s="82" t="s">
        <v>44</v>
      </c>
      <c r="AC32" s="82" t="s">
        <v>44</v>
      </c>
      <c r="AD32" s="82" t="s">
        <v>44</v>
      </c>
      <c r="AE32" s="82" t="s">
        <v>44</v>
      </c>
      <c r="AF32" s="82" t="s">
        <v>44</v>
      </c>
      <c r="AG32" s="82" t="s">
        <v>44</v>
      </c>
      <c r="AH32" s="82" t="s">
        <v>44</v>
      </c>
      <c r="AI32" s="82" t="s">
        <v>44</v>
      </c>
      <c r="AJ32" s="82" t="s">
        <v>44</v>
      </c>
      <c r="AK32" s="82" t="s">
        <v>44</v>
      </c>
    </row>
    <row r="33" spans="1:56" s="82" customFormat="1">
      <c r="B33" s="82" t="s">
        <v>344</v>
      </c>
      <c r="C33" s="82">
        <v>3.8887423338330902E-2</v>
      </c>
      <c r="D33" s="82">
        <v>2.0552001874998602E-2</v>
      </c>
      <c r="E33" s="82">
        <v>2.90658093024736E-2</v>
      </c>
      <c r="F33" s="82">
        <v>-2.8313356071966601E-2</v>
      </c>
      <c r="G33" s="97">
        <v>6.3718530979432406E-2</v>
      </c>
      <c r="H33" s="82">
        <v>6.6246393227323994E-2</v>
      </c>
      <c r="I33" s="82">
        <v>-3.4370891542850799E-3</v>
      </c>
      <c r="J33" s="82">
        <v>2.6881097142842101E-3</v>
      </c>
      <c r="K33" s="82">
        <v>3.3910840852340099E-2</v>
      </c>
      <c r="L33" s="82">
        <v>1.60741348781956E-2</v>
      </c>
      <c r="M33" s="82">
        <v>-1.16433906047805E-2</v>
      </c>
      <c r="N33" s="82">
        <v>2.370333400156E-3</v>
      </c>
      <c r="O33" s="82">
        <v>4.4841651300249502E-2</v>
      </c>
      <c r="P33" s="82">
        <v>4.9467078876379002E-2</v>
      </c>
      <c r="Q33" s="82">
        <v>-2.3189666109758599E-2</v>
      </c>
      <c r="R33" s="82">
        <v>-4.70124682978563E-3</v>
      </c>
      <c r="U33" s="82" t="s">
        <v>345</v>
      </c>
      <c r="V33" s="82">
        <v>-4.6615247905195997E-3</v>
      </c>
      <c r="W33" s="82">
        <v>1.6121106567213599E-2</v>
      </c>
      <c r="X33" s="82">
        <v>3.8894370919343199E-3</v>
      </c>
      <c r="Y33" s="82">
        <v>-1.04172935904779E-2</v>
      </c>
      <c r="Z33" s="82">
        <v>2.7873695021383298E-2</v>
      </c>
      <c r="AA33" s="82">
        <v>-4.9043880572107604E-3</v>
      </c>
      <c r="AB33" s="75">
        <v>5.0822134070124002E-2</v>
      </c>
      <c r="AC33" s="82">
        <v>-1.3356724496163899E-3</v>
      </c>
      <c r="AD33" s="82">
        <v>3.0964355382963101E-2</v>
      </c>
      <c r="AE33" s="82">
        <v>-2.6823452358355998E-3</v>
      </c>
      <c r="AF33" s="82">
        <v>-2.8540952281107101E-2</v>
      </c>
      <c r="AG33" s="82">
        <v>-5.9855581540107498E-2</v>
      </c>
      <c r="AH33" s="82">
        <v>1.45312999110573E-2</v>
      </c>
      <c r="AI33" s="82">
        <v>4.3027237656855502E-3</v>
      </c>
      <c r="AJ33" s="82">
        <v>2.9994733607932801E-3</v>
      </c>
      <c r="AK33" s="82">
        <v>-1.2003827835287801E-2</v>
      </c>
    </row>
    <row r="34" spans="1:56" s="82" customFormat="1" hidden="1">
      <c r="B34" s="82" t="s">
        <v>346</v>
      </c>
      <c r="C34" s="82">
        <v>1.3371072761298E-2</v>
      </c>
      <c r="D34" s="82">
        <v>6.69002210143302E-2</v>
      </c>
      <c r="E34" s="82">
        <v>1.2386177635618299E-2</v>
      </c>
      <c r="F34" s="82">
        <v>2.6912965394876798E-2</v>
      </c>
      <c r="G34" s="82">
        <v>2.2883368407737699E-2</v>
      </c>
      <c r="H34" s="82">
        <v>-6.57286474075372E-3</v>
      </c>
      <c r="I34" s="82">
        <v>1.4976719146990501E-2</v>
      </c>
      <c r="J34" s="82">
        <v>2.5258836976468E-2</v>
      </c>
      <c r="K34" s="82">
        <v>1.17693532692211E-2</v>
      </c>
      <c r="L34" s="82">
        <v>9.8799133026127601E-3</v>
      </c>
      <c r="M34" s="82">
        <v>3.8639726971805101E-2</v>
      </c>
      <c r="N34" s="82">
        <v>3.2729147942768201E-3</v>
      </c>
      <c r="O34" s="82">
        <v>1.474231380501E-2</v>
      </c>
      <c r="P34" s="82">
        <v>1.14763465917455E-2</v>
      </c>
      <c r="Q34" s="82">
        <v>-2.9530239989709502E-3</v>
      </c>
      <c r="R34" s="82">
        <v>-6.2044919127315001E-4</v>
      </c>
      <c r="U34" s="82" t="s">
        <v>347</v>
      </c>
      <c r="V34" s="82">
        <v>-2.48714338178469E-2</v>
      </c>
      <c r="W34" s="82">
        <v>-3.67164553063542E-3</v>
      </c>
      <c r="X34" s="82">
        <v>7.3777268975927096E-3</v>
      </c>
      <c r="Y34" s="82">
        <v>3.5637465768268699E-2</v>
      </c>
      <c r="Z34" s="82">
        <v>7.0922719386087201E-3</v>
      </c>
      <c r="AA34" s="82">
        <v>9.1261007627772405E-3</v>
      </c>
      <c r="AB34" s="82">
        <v>-6.9635025521287697E-4</v>
      </c>
      <c r="AC34" s="82">
        <v>-8.5429193022603309E-3</v>
      </c>
      <c r="AD34" s="82">
        <v>4.73806208674225E-2</v>
      </c>
      <c r="AE34" s="82">
        <v>-1.00068325180623E-2</v>
      </c>
      <c r="AF34" s="82">
        <v>2.2887937197425101E-2</v>
      </c>
      <c r="AG34" s="82">
        <v>2.4288019512676499E-2</v>
      </c>
      <c r="AH34" s="82">
        <v>2.6362740892477199E-2</v>
      </c>
      <c r="AI34" s="82">
        <v>1.9761815224428301E-2</v>
      </c>
      <c r="AJ34" s="82">
        <v>1.3382777924959999E-2</v>
      </c>
      <c r="AK34" s="82">
        <v>-2.8492319214020899E-3</v>
      </c>
    </row>
    <row r="35" spans="1:56" s="82" customFormat="1" hidden="1">
      <c r="B35" s="82" t="s">
        <v>348</v>
      </c>
      <c r="C35" s="82">
        <v>4.0191010175919403E-2</v>
      </c>
      <c r="D35" s="82">
        <v>-5.1763403187342501E-4</v>
      </c>
      <c r="E35" s="82">
        <v>5.30783126246301E-2</v>
      </c>
      <c r="F35" s="82">
        <v>-4.4028641791532697E-3</v>
      </c>
      <c r="G35" s="82">
        <v>5.4289100273897301E-2</v>
      </c>
      <c r="H35" s="82">
        <v>9.6544696760852103E-2</v>
      </c>
      <c r="I35" s="82">
        <v>-1.08048666883005E-2</v>
      </c>
      <c r="J35" s="82">
        <v>5.1927023139946099E-2</v>
      </c>
      <c r="K35" s="82">
        <v>4.90711112399548E-2</v>
      </c>
      <c r="L35" s="82">
        <v>5.1846700617758902E-2</v>
      </c>
      <c r="M35" s="82">
        <v>7.1427546582074298E-3</v>
      </c>
      <c r="N35" s="82">
        <v>3.7796209051447503E-2</v>
      </c>
      <c r="O35" s="82">
        <v>3.8069900608530001E-2</v>
      </c>
      <c r="P35" s="82">
        <v>0.102655158263542</v>
      </c>
      <c r="Q35" s="82">
        <v>5.2536879326923504E-3</v>
      </c>
      <c r="R35" s="82">
        <v>2.7238259746167101E-2</v>
      </c>
      <c r="U35" s="82" t="s">
        <v>349</v>
      </c>
      <c r="V35" s="82">
        <v>-1.9304179499003801E-2</v>
      </c>
      <c r="W35" s="82">
        <v>3.9090294131131102E-3</v>
      </c>
      <c r="X35" s="82">
        <v>-1.01682363272607E-2</v>
      </c>
      <c r="Y35" s="82">
        <v>1.60347553551595E-3</v>
      </c>
      <c r="Z35" s="82">
        <v>-1.34733593698548E-2</v>
      </c>
      <c r="AA35" s="82">
        <v>-1.0424078434968301E-2</v>
      </c>
      <c r="AB35" s="82">
        <v>5.2597245173073501E-2</v>
      </c>
      <c r="AC35" s="82">
        <v>-1.48734255552021E-2</v>
      </c>
      <c r="AD35" s="82">
        <v>3.80915926477009E-2</v>
      </c>
      <c r="AE35" s="82">
        <v>1.7918244127744901E-2</v>
      </c>
      <c r="AF35" s="82">
        <v>-1.01408423806506E-2</v>
      </c>
      <c r="AG35" s="82">
        <v>-5.1425503194314E-2</v>
      </c>
      <c r="AH35" s="82">
        <v>-5.9185799219090701E-3</v>
      </c>
      <c r="AI35" s="82">
        <v>2.0293088576179601E-2</v>
      </c>
      <c r="AJ35" s="82">
        <v>3.8884157781752297E-2</v>
      </c>
      <c r="AK35" s="82">
        <v>-9.9583813425955705E-3</v>
      </c>
    </row>
    <row r="36" spans="1:56" s="82" customFormat="1" hidden="1">
      <c r="B36" s="82" t="s">
        <v>350</v>
      </c>
      <c r="C36" s="82">
        <v>4.7943746466757101E-2</v>
      </c>
      <c r="D36" s="82">
        <v>5.7074045778371101E-2</v>
      </c>
      <c r="E36" s="82">
        <v>3.8700323133675401E-3</v>
      </c>
      <c r="F36" s="82">
        <v>1.5271742898135001E-3</v>
      </c>
      <c r="G36" s="82">
        <v>3.4735028486440299E-2</v>
      </c>
      <c r="H36" s="82">
        <v>-2.76201229257108E-2</v>
      </c>
      <c r="I36" s="82">
        <v>-1.91090287842356E-2</v>
      </c>
      <c r="J36" s="82">
        <v>3.5541781376380803E-2</v>
      </c>
      <c r="K36" s="82">
        <v>3.1109105903608298E-3</v>
      </c>
      <c r="L36" s="82">
        <v>2.7108087881172901E-2</v>
      </c>
      <c r="M36" s="82">
        <v>1.2914000134914101E-2</v>
      </c>
      <c r="N36" s="82">
        <v>-1.6364282789678001E-2</v>
      </c>
      <c r="O36" s="82">
        <v>1.7114473668884599E-2</v>
      </c>
      <c r="P36" s="82">
        <v>-2.0005090112176799E-2</v>
      </c>
      <c r="Q36" s="82">
        <v>2.5512443788892202E-3</v>
      </c>
      <c r="R36" s="82">
        <v>1.62065045492099E-2</v>
      </c>
      <c r="U36" s="82" t="s">
        <v>351</v>
      </c>
      <c r="V36" s="82">
        <v>-1.23483800275758E-2</v>
      </c>
      <c r="W36" s="82">
        <v>1.8174267133160601E-2</v>
      </c>
      <c r="X36" s="82">
        <v>6.3260143583892398E-3</v>
      </c>
      <c r="Y36" s="82">
        <v>5.5389093248089501E-2</v>
      </c>
      <c r="Z36" s="82">
        <v>-2.42770103965479E-2</v>
      </c>
      <c r="AA36" s="82">
        <v>3.1487178291145002E-2</v>
      </c>
      <c r="AB36" s="82">
        <v>-3.7173396922856303E-2</v>
      </c>
      <c r="AC36" s="82">
        <v>-1.14858093638848E-2</v>
      </c>
      <c r="AD36" s="82">
        <v>1.5699555124058202E-2</v>
      </c>
      <c r="AE36" s="82">
        <v>4.1076175663490803E-2</v>
      </c>
      <c r="AF36" s="82">
        <v>4.1929195285895601E-2</v>
      </c>
      <c r="AG36" s="82">
        <v>2.5162652406722401E-3</v>
      </c>
      <c r="AH36" s="82">
        <v>-3.6682696671840903E-2</v>
      </c>
      <c r="AI36" s="82">
        <v>2.49173022812147E-2</v>
      </c>
      <c r="AJ36" s="82">
        <v>-2.8808669388104599E-2</v>
      </c>
      <c r="AK36" s="82">
        <v>-5.4082585223836403E-2</v>
      </c>
    </row>
    <row r="37" spans="1:56" s="82" customFormat="1" hidden="1">
      <c r="B37" s="82" t="s">
        <v>352</v>
      </c>
      <c r="C37" s="82">
        <v>3.6029887193135102E-2</v>
      </c>
      <c r="D37" s="82">
        <v>5.4436904034648799E-2</v>
      </c>
      <c r="E37" s="82">
        <v>8.0437288601028709E-3</v>
      </c>
      <c r="F37" s="82">
        <v>-4.3244632724660503E-2</v>
      </c>
      <c r="G37" s="82">
        <v>7.7193094228615103E-2</v>
      </c>
      <c r="H37" s="82">
        <v>3.93517987526028E-2</v>
      </c>
      <c r="I37" s="82">
        <v>1.0692091465101399E-2</v>
      </c>
      <c r="J37" s="82">
        <v>-2.9018401996982E-2</v>
      </c>
      <c r="K37" s="82">
        <v>2.66011982047599E-2</v>
      </c>
      <c r="L37" s="82">
        <v>-1.06243380199773E-2</v>
      </c>
      <c r="M37" s="82">
        <v>-2.34915143484015E-2</v>
      </c>
      <c r="N37" s="82">
        <v>-1.6463090790967399E-2</v>
      </c>
      <c r="O37" s="82">
        <v>5.62114464723849E-2</v>
      </c>
      <c r="P37" s="82">
        <v>8.6515171178339102E-3</v>
      </c>
      <c r="Q37" s="82">
        <v>-4.4795987343164201E-2</v>
      </c>
      <c r="R37" s="82">
        <v>-3.2517668162804103E-2</v>
      </c>
      <c r="U37" s="82" t="s">
        <v>353</v>
      </c>
      <c r="V37" s="82">
        <v>-5.5398405130895403E-4</v>
      </c>
      <c r="W37" s="82">
        <v>2.40355346577804E-2</v>
      </c>
      <c r="X37" s="82">
        <v>1.7752398996711601E-2</v>
      </c>
      <c r="Y37" s="82">
        <v>-1.46676244951783E-2</v>
      </c>
      <c r="Z37" s="82">
        <v>5.9191601683653103E-2</v>
      </c>
      <c r="AA37" s="82">
        <v>1.0631312639328299E-3</v>
      </c>
      <c r="AB37" s="82">
        <v>5.0393617559447899E-2</v>
      </c>
      <c r="AC37" s="82">
        <v>8.3827036636803295E-3</v>
      </c>
      <c r="AD37" s="82">
        <v>3.7608060883667097E-2</v>
      </c>
      <c r="AE37" s="82">
        <v>-2.55988042510088E-2</v>
      </c>
      <c r="AF37" s="82">
        <v>-3.9685833200806701E-2</v>
      </c>
      <c r="AG37" s="82">
        <v>-6.5724827267165303E-2</v>
      </c>
      <c r="AH37" s="82">
        <v>4.1235568711246701E-2</v>
      </c>
      <c r="AI37" s="82">
        <v>-1.14201088754547E-3</v>
      </c>
      <c r="AJ37" s="82">
        <v>-2.4235266167885901E-2</v>
      </c>
      <c r="AK37" s="82">
        <v>-2.18834494320795E-2</v>
      </c>
    </row>
    <row r="38" spans="1:56" s="82" customFormat="1" hidden="1">
      <c r="B38" s="82" t="s">
        <v>354</v>
      </c>
      <c r="C38" s="82">
        <v>2.9407171821929399E-2</v>
      </c>
      <c r="D38" s="82">
        <v>5.06109339728993E-2</v>
      </c>
      <c r="E38" s="82">
        <v>6.0111191554445198E-3</v>
      </c>
      <c r="F38" s="82">
        <v>8.7462530743924408E-3</v>
      </c>
      <c r="G38" s="82">
        <v>-2.5897116494044302E-4</v>
      </c>
      <c r="H38" s="82">
        <v>-1.13459251532177E-2</v>
      </c>
      <c r="I38" s="82">
        <v>1.34137103009729E-2</v>
      </c>
      <c r="J38" s="82">
        <v>3.0329507586294199E-2</v>
      </c>
      <c r="K38" s="82">
        <v>-2.3632114843757501E-2</v>
      </c>
      <c r="L38" s="82">
        <v>4.3955375033929902E-3</v>
      </c>
      <c r="M38" s="82">
        <v>5.1303183817643899E-2</v>
      </c>
      <c r="N38" s="82">
        <v>-3.4654326040799703E-2</v>
      </c>
      <c r="O38" s="82">
        <v>-1.03568545117336E-2</v>
      </c>
      <c r="P38" s="82">
        <v>-1.13638539261751E-2</v>
      </c>
      <c r="Q38" s="82">
        <v>-9.7373158017606699E-3</v>
      </c>
      <c r="R38" s="82">
        <v>7.8816878006681898E-3</v>
      </c>
      <c r="U38" s="82" t="s">
        <v>355</v>
      </c>
      <c r="V38" s="82">
        <v>-1.54884677493227E-3</v>
      </c>
      <c r="W38" s="82">
        <v>4.7072989442636E-3</v>
      </c>
      <c r="X38" s="82">
        <v>-2.9805588998760901E-2</v>
      </c>
      <c r="Y38" s="82">
        <v>-2.39598129717014E-2</v>
      </c>
      <c r="Z38" s="82">
        <v>9.2691756189837195E-3</v>
      </c>
      <c r="AA38" s="82">
        <v>1.9640970774848499E-2</v>
      </c>
      <c r="AB38" s="82">
        <v>1.5253567622149199E-3</v>
      </c>
      <c r="AC38" s="82">
        <v>3.0569180419231901E-2</v>
      </c>
      <c r="AD38" s="82">
        <v>3.0859360929690799E-2</v>
      </c>
      <c r="AE38" s="82">
        <v>1.3745392600685101E-3</v>
      </c>
      <c r="AF38" s="82">
        <v>-8.5889612931225202E-3</v>
      </c>
      <c r="AG38" s="82">
        <v>1.22028540977193E-2</v>
      </c>
      <c r="AH38" s="82">
        <v>2.0063500491236098E-2</v>
      </c>
      <c r="AI38" s="82">
        <v>3.6681107420772699E-2</v>
      </c>
      <c r="AJ38" s="82">
        <v>1.9097504844576799E-2</v>
      </c>
      <c r="AK38" s="82">
        <v>1.7169331715869599E-2</v>
      </c>
    </row>
    <row r="39" spans="1:56" s="82" customFormat="1" hidden="1">
      <c r="C39" s="82" t="s">
        <v>44</v>
      </c>
      <c r="D39" s="82" t="s">
        <v>44</v>
      </c>
      <c r="E39" s="82" t="s">
        <v>44</v>
      </c>
      <c r="F39" s="82" t="s">
        <v>44</v>
      </c>
      <c r="G39" s="82" t="s">
        <v>44</v>
      </c>
      <c r="H39" s="82" t="s">
        <v>44</v>
      </c>
      <c r="I39" s="82" t="s">
        <v>44</v>
      </c>
      <c r="J39" s="82" t="s">
        <v>44</v>
      </c>
      <c r="K39" s="82" t="s">
        <v>44</v>
      </c>
      <c r="L39" s="82" t="s">
        <v>44</v>
      </c>
      <c r="M39" s="82" t="s">
        <v>44</v>
      </c>
      <c r="N39" s="82" t="s">
        <v>44</v>
      </c>
      <c r="O39" s="82" t="s">
        <v>44</v>
      </c>
      <c r="P39" s="82" t="s">
        <v>44</v>
      </c>
      <c r="Q39" s="82" t="s">
        <v>44</v>
      </c>
      <c r="R39" s="82" t="s">
        <v>44</v>
      </c>
      <c r="V39" s="82" t="s">
        <v>44</v>
      </c>
      <c r="W39" s="82" t="s">
        <v>44</v>
      </c>
      <c r="X39" s="82" t="s">
        <v>44</v>
      </c>
      <c r="Y39" s="82" t="s">
        <v>44</v>
      </c>
      <c r="Z39" s="82" t="s">
        <v>44</v>
      </c>
      <c r="AA39" s="82" t="s">
        <v>44</v>
      </c>
      <c r="AB39" s="82" t="s">
        <v>44</v>
      </c>
      <c r="AC39" s="82" t="s">
        <v>44</v>
      </c>
      <c r="AD39" s="82" t="s">
        <v>44</v>
      </c>
      <c r="AE39" s="82" t="s">
        <v>44</v>
      </c>
      <c r="AF39" s="82" t="s">
        <v>44</v>
      </c>
      <c r="AG39" s="82" t="s">
        <v>44</v>
      </c>
      <c r="AH39" s="82" t="s">
        <v>44</v>
      </c>
      <c r="AI39" s="82" t="s">
        <v>44</v>
      </c>
      <c r="AJ39" s="82" t="s">
        <v>44</v>
      </c>
      <c r="AK39" s="82" t="s">
        <v>44</v>
      </c>
    </row>
    <row r="40" spans="1:56" s="82" customFormat="1" hidden="1">
      <c r="B40" s="82" t="s">
        <v>356</v>
      </c>
      <c r="C40" s="82">
        <v>5.63483022337107E-2</v>
      </c>
      <c r="D40" s="82">
        <v>1.36169112284252E-2</v>
      </c>
      <c r="E40" s="82">
        <v>5.8565216321380398E-2</v>
      </c>
      <c r="F40" s="82">
        <v>-5.8919327430686E-4</v>
      </c>
      <c r="G40" s="82">
        <v>5.5327629036300299E-2</v>
      </c>
      <c r="H40" s="82">
        <v>9.7347822099366904E-2</v>
      </c>
      <c r="I40" s="82">
        <v>-1.49381325102042E-2</v>
      </c>
      <c r="J40" s="82">
        <v>6.2775865226149197E-2</v>
      </c>
      <c r="K40" s="82">
        <v>5.3854645850533199E-2</v>
      </c>
      <c r="L40" s="82">
        <v>5.8264668237011798E-2</v>
      </c>
      <c r="M40" s="82">
        <v>2.85044564373001E-2</v>
      </c>
      <c r="N40" s="82">
        <v>3.66638905693678E-2</v>
      </c>
      <c r="O40" s="82">
        <v>3.5181980212777797E-2</v>
      </c>
      <c r="P40" s="82">
        <v>0.100139050843305</v>
      </c>
      <c r="Q40" s="82">
        <v>9.6115872525816097E-3</v>
      </c>
      <c r="R40" s="82">
        <v>2.4394982135190101E-2</v>
      </c>
      <c r="U40" s="82" t="s">
        <v>357</v>
      </c>
      <c r="V40" s="82">
        <v>-2.4392006411582502E-2</v>
      </c>
      <c r="W40" s="82">
        <v>1.21111950829744E-3</v>
      </c>
      <c r="X40" s="82">
        <v>1.7854341645662599E-4</v>
      </c>
      <c r="Y40" s="82">
        <v>9.8436936939752303E-3</v>
      </c>
      <c r="Z40" s="82">
        <v>-1.38430662226036E-2</v>
      </c>
      <c r="AA40" s="82">
        <v>-8.2963174180178192E-3</v>
      </c>
      <c r="AB40" s="82">
        <v>3.88263737127151E-2</v>
      </c>
      <c r="AC40" s="82">
        <v>-1.4880353876823099E-2</v>
      </c>
      <c r="AD40" s="82">
        <v>2.8192253435468301E-2</v>
      </c>
      <c r="AE40" s="82">
        <v>2.4145641294569101E-2</v>
      </c>
      <c r="AF40" s="82">
        <v>1.0331836354106999E-2</v>
      </c>
      <c r="AG40" s="82">
        <v>-5.9062286152334997E-2</v>
      </c>
      <c r="AH40" s="82">
        <v>-1.3363230790876399E-2</v>
      </c>
      <c r="AI40" s="82">
        <v>2.5229300641673901E-2</v>
      </c>
      <c r="AJ40" s="82">
        <v>4.0172392691224197E-2</v>
      </c>
      <c r="AK40" s="82">
        <v>-1.28099941768282E-2</v>
      </c>
    </row>
    <row r="41" spans="1:56" s="82" customFormat="1" hidden="1">
      <c r="B41" s="82" t="s">
        <v>358</v>
      </c>
      <c r="C41" s="82">
        <v>2.4582563229571901E-2</v>
      </c>
      <c r="D41" s="82">
        <v>6.2393920921422201E-2</v>
      </c>
      <c r="E41" s="82">
        <v>4.1625171910979796E-3</v>
      </c>
      <c r="F41" s="82">
        <v>-2.20459981820527E-2</v>
      </c>
      <c r="G41" s="82">
        <v>4.0519285342736903E-2</v>
      </c>
      <c r="H41" s="82">
        <v>1.5456508306054099E-2</v>
      </c>
      <c r="I41" s="82">
        <v>5.9458838191653301E-3</v>
      </c>
      <c r="J41" s="82">
        <v>-1.5342930766613599E-4</v>
      </c>
      <c r="K41" s="82">
        <v>-9.55645402034749E-3</v>
      </c>
      <c r="L41" s="82">
        <v>-5.4278108322407398E-3</v>
      </c>
      <c r="M41" s="82">
        <v>1.0965214027100101E-2</v>
      </c>
      <c r="N41" s="82">
        <v>-3.83433787976536E-2</v>
      </c>
      <c r="O41" s="82">
        <v>2.5899664169407099E-2</v>
      </c>
      <c r="P41" s="82">
        <v>4.1904134288554499E-3</v>
      </c>
      <c r="Q41" s="82">
        <v>-4.1800519691169602E-2</v>
      </c>
      <c r="R41" s="82">
        <v>-1.5520271135214101E-2</v>
      </c>
      <c r="U41" s="82" t="s">
        <v>359</v>
      </c>
      <c r="V41" s="82">
        <v>-6.37429032758374E-3</v>
      </c>
      <c r="W41" s="82">
        <v>2.5182332341357701E-2</v>
      </c>
      <c r="X41" s="82">
        <v>-1.42629478477163E-2</v>
      </c>
      <c r="Y41" s="82">
        <v>-3.6444442041733902E-2</v>
      </c>
      <c r="Z41" s="82">
        <v>5.2369208624431403E-2</v>
      </c>
      <c r="AA41" s="82">
        <v>2.06990084160487E-2</v>
      </c>
      <c r="AB41" s="82">
        <v>2.2534763514428499E-2</v>
      </c>
      <c r="AC41" s="82">
        <v>3.2743292092356997E-2</v>
      </c>
      <c r="AD41" s="82">
        <v>3.8181730062791103E-2</v>
      </c>
      <c r="AE41" s="82">
        <v>6.5116128789256301E-4</v>
      </c>
      <c r="AF41" s="82">
        <v>-3.2453038380451799E-2</v>
      </c>
      <c r="AG41" s="82">
        <v>-3.6533776422171503E-2</v>
      </c>
      <c r="AH41" s="82">
        <v>5.68744510222641E-2</v>
      </c>
      <c r="AI41" s="82">
        <v>2.4045228554671901E-2</v>
      </c>
      <c r="AJ41" s="82">
        <v>-8.6560531320146097E-3</v>
      </c>
      <c r="AK41" s="82">
        <v>-6.6070910736313096E-4</v>
      </c>
    </row>
    <row r="42" spans="1:56" s="82" customFormat="1" hidden="1">
      <c r="C42" s="82" t="s">
        <v>44</v>
      </c>
      <c r="D42" s="82" t="s">
        <v>44</v>
      </c>
      <c r="E42" s="82" t="s">
        <v>44</v>
      </c>
      <c r="F42" s="82" t="s">
        <v>44</v>
      </c>
      <c r="G42" s="82" t="s">
        <v>44</v>
      </c>
      <c r="H42" s="82" t="s">
        <v>44</v>
      </c>
      <c r="I42" s="82" t="s">
        <v>44</v>
      </c>
      <c r="J42" s="82" t="s">
        <v>44</v>
      </c>
      <c r="K42" s="82" t="s">
        <v>44</v>
      </c>
      <c r="L42" s="82" t="s">
        <v>44</v>
      </c>
      <c r="M42" s="82" t="s">
        <v>44</v>
      </c>
      <c r="N42" s="82" t="s">
        <v>44</v>
      </c>
      <c r="O42" s="82" t="s">
        <v>44</v>
      </c>
      <c r="P42" s="82" t="s">
        <v>44</v>
      </c>
      <c r="Q42" s="82" t="s">
        <v>44</v>
      </c>
      <c r="R42" s="82" t="s">
        <v>44</v>
      </c>
      <c r="V42" s="82" t="s">
        <v>44</v>
      </c>
      <c r="W42" s="82" t="s">
        <v>44</v>
      </c>
      <c r="X42" s="82" t="s">
        <v>44</v>
      </c>
      <c r="Y42" s="82" t="s">
        <v>44</v>
      </c>
      <c r="Z42" s="82" t="s">
        <v>44</v>
      </c>
      <c r="AA42" s="82" t="s">
        <v>44</v>
      </c>
      <c r="AB42" s="82" t="s">
        <v>44</v>
      </c>
      <c r="AC42" s="82" t="s">
        <v>44</v>
      </c>
      <c r="AD42" s="82" t="s">
        <v>44</v>
      </c>
      <c r="AE42" s="82" t="s">
        <v>44</v>
      </c>
      <c r="AF42" s="82" t="s">
        <v>44</v>
      </c>
      <c r="AG42" s="82" t="s">
        <v>44</v>
      </c>
      <c r="AH42" s="82" t="s">
        <v>44</v>
      </c>
      <c r="AI42" s="82" t="s">
        <v>44</v>
      </c>
      <c r="AJ42" s="82" t="s">
        <v>44</v>
      </c>
      <c r="AK42" s="82" t="s">
        <v>44</v>
      </c>
    </row>
    <row r="43" spans="1:56" s="82" customFormat="1" hidden="1">
      <c r="B43" s="82" t="s">
        <v>360</v>
      </c>
      <c r="C43" s="82">
        <v>-2.6399824159627699E-2</v>
      </c>
      <c r="D43" s="82">
        <v>-5.1075838761069402E-4</v>
      </c>
      <c r="E43" s="82">
        <v>-4.5585186094254403E-2</v>
      </c>
      <c r="F43" s="82">
        <v>4.3095238954652297E-3</v>
      </c>
      <c r="G43" s="82">
        <v>-6.1195239315606199E-2</v>
      </c>
      <c r="H43" s="82">
        <v>-3.0581658458190299E-2</v>
      </c>
      <c r="I43" s="82">
        <v>-1.2130511705754001E-3</v>
      </c>
      <c r="J43" s="82">
        <v>-2.4324868209959299E-2</v>
      </c>
      <c r="K43" s="82">
        <v>-2.5314462585954999E-2</v>
      </c>
      <c r="L43" s="82">
        <v>1.48758380391614E-2</v>
      </c>
      <c r="M43" s="82">
        <v>3.8211111873125002E-2</v>
      </c>
      <c r="N43" s="82">
        <v>-3.8466491066930397E-2</v>
      </c>
      <c r="O43" s="82">
        <v>-5.4746914672021203E-2</v>
      </c>
      <c r="P43" s="82">
        <v>1.5673898019803199E-2</v>
      </c>
      <c r="Q43" s="82">
        <v>-6.17059977032169E-2</v>
      </c>
      <c r="R43" s="82">
        <v>-1.94726635276577E-3</v>
      </c>
      <c r="U43" s="82" t="s">
        <v>361</v>
      </c>
      <c r="V43" s="82">
        <v>-4.0477602218147501E-2</v>
      </c>
      <c r="W43" s="82">
        <v>1.0662081341373199E-2</v>
      </c>
      <c r="X43" s="82">
        <v>1.09813053336299E-2</v>
      </c>
      <c r="Y43" s="82">
        <v>-1.0566314143696199E-2</v>
      </c>
      <c r="Z43" s="82">
        <v>4.3957143733745298E-2</v>
      </c>
      <c r="AA43" s="82">
        <v>3.20820112217967E-2</v>
      </c>
      <c r="AB43" s="82">
        <v>-8.9145960037614297E-2</v>
      </c>
      <c r="AC43" s="82">
        <v>2.9888676374999701E-2</v>
      </c>
      <c r="AD43" s="82">
        <v>-2.6615300354401E-2</v>
      </c>
      <c r="AE43" s="82">
        <v>4.16973038885615E-2</v>
      </c>
      <c r="AF43" s="82">
        <v>-2.7624846229912702E-2</v>
      </c>
      <c r="AG43" s="82">
        <v>4.0932496407113203E-2</v>
      </c>
      <c r="AH43" s="82">
        <v>3.0225191666837001E-2</v>
      </c>
      <c r="AI43" s="82">
        <v>3.44163366651737E-2</v>
      </c>
      <c r="AJ43" s="82">
        <v>-7.1280057270981896E-3</v>
      </c>
      <c r="AK43" s="82">
        <v>-2.9980453272773501E-3</v>
      </c>
    </row>
    <row r="44" spans="1:56" s="82" customFormat="1" hidden="1">
      <c r="B44" s="82" t="s">
        <v>362</v>
      </c>
      <c r="C44" s="82">
        <v>3.0162706102932101E-2</v>
      </c>
      <c r="D44" s="82">
        <v>5.1148248434121003E-2</v>
      </c>
      <c r="E44" s="82">
        <v>-4.5452631058301399E-2</v>
      </c>
      <c r="F44" s="82">
        <v>3.5104255826178397E-2</v>
      </c>
      <c r="G44" s="82">
        <v>-6.7769824775949603E-2</v>
      </c>
      <c r="H44" s="82">
        <v>-6.5283005921718498E-2</v>
      </c>
      <c r="I44" s="82">
        <v>8.66375600828901E-2</v>
      </c>
      <c r="J44" s="82">
        <v>3.8826462111221101E-2</v>
      </c>
      <c r="K44" s="82">
        <v>6.6839273204688895E-2</v>
      </c>
      <c r="L44" s="82">
        <v>-2.9585122369046198E-2</v>
      </c>
      <c r="M44" s="82">
        <v>2.0375870612087101E-2</v>
      </c>
      <c r="N44" s="82">
        <v>-5.98440924276259E-3</v>
      </c>
      <c r="O44" s="82">
        <v>-6.7785868768557495E-2</v>
      </c>
      <c r="P44" s="82">
        <v>-3.89869020373005E-3</v>
      </c>
      <c r="Q44" s="82">
        <v>3.0884685770289501E-2</v>
      </c>
      <c r="R44" s="82">
        <v>2.36007131262836E-2</v>
      </c>
      <c r="U44" s="82" t="s">
        <v>363</v>
      </c>
      <c r="V44" s="82">
        <v>2.8638526805177599E-2</v>
      </c>
      <c r="W44" s="82">
        <v>2.0231474678615601E-2</v>
      </c>
      <c r="X44" s="82">
        <v>8.1022162670110094E-3</v>
      </c>
      <c r="Y44" s="82">
        <v>-2.0424002589910902E-2</v>
      </c>
      <c r="Z44" s="82">
        <v>2.2573897599375298E-2</v>
      </c>
      <c r="AA44" s="82">
        <v>8.9188554907552994E-2</v>
      </c>
      <c r="AB44" s="82">
        <v>6.6883394184360902E-3</v>
      </c>
      <c r="AC44" s="82">
        <v>6.0241181244672502E-2</v>
      </c>
      <c r="AD44" s="82">
        <v>4.3666399881283798E-2</v>
      </c>
      <c r="AE44" s="82">
        <v>1.0501461661590401E-2</v>
      </c>
      <c r="AF44" s="82">
        <v>6.2024738422922103E-2</v>
      </c>
      <c r="AG44" s="82">
        <v>-7.0573512484187499E-3</v>
      </c>
      <c r="AH44" s="82">
        <v>-3.2288535123484099E-4</v>
      </c>
      <c r="AI44" s="82">
        <v>4.6833751421968502E-2</v>
      </c>
      <c r="AJ44" s="82">
        <v>-2.71684959824748E-2</v>
      </c>
      <c r="AK44" s="82">
        <v>-4.2805372277990902E-2</v>
      </c>
    </row>
    <row r="45" spans="1:56" s="82" customFormat="1" hidden="1">
      <c r="B45" s="82" t="s">
        <v>364</v>
      </c>
      <c r="C45" s="82">
        <v>5.6754739884227398E-2</v>
      </c>
      <c r="D45" s="82">
        <v>7.3366670000951997E-2</v>
      </c>
      <c r="E45" s="82">
        <v>-6.3867226468184201E-3</v>
      </c>
      <c r="F45" s="82">
        <v>-4.8190725425993501E-2</v>
      </c>
      <c r="G45" s="82">
        <v>0.110170965657618</v>
      </c>
      <c r="H45" s="82">
        <v>2.8724123823190902E-2</v>
      </c>
      <c r="I45" s="82">
        <v>3.1901357059108203E-2</v>
      </c>
      <c r="J45" s="82">
        <v>3.7513931506312298E-2</v>
      </c>
      <c r="K45" s="82">
        <v>5.1416342924386703E-2</v>
      </c>
      <c r="L45" s="82">
        <v>6.4093019693071795E-2</v>
      </c>
      <c r="M45" s="82">
        <v>-2.8933788960586501E-2</v>
      </c>
      <c r="N45" s="82">
        <v>-3.8675153805733803E-2</v>
      </c>
      <c r="O45" s="82">
        <v>0.113477223593471</v>
      </c>
      <c r="P45" s="82">
        <v>-1.19347847440546E-3</v>
      </c>
      <c r="Q45" s="82">
        <v>-7.6043932524618302E-2</v>
      </c>
      <c r="R45" s="82">
        <v>5.32872010734547E-2</v>
      </c>
      <c r="U45" s="82" t="s">
        <v>365</v>
      </c>
      <c r="V45" s="82">
        <v>-4.9432588162874901E-2</v>
      </c>
      <c r="W45" s="82">
        <v>-0.12018650799012801</v>
      </c>
      <c r="X45" s="82">
        <v>-5.7609528521301502E-2</v>
      </c>
      <c r="Y45" s="82">
        <v>3.3836727558144097E-2</v>
      </c>
      <c r="Z45" s="82">
        <v>5.6077360209564803E-2</v>
      </c>
      <c r="AA45" s="82">
        <v>-5.0545426199820602E-2</v>
      </c>
      <c r="AB45" s="82">
        <v>3.5827202356110803E-2</v>
      </c>
      <c r="AC45" s="82">
        <v>2.4126946884335199E-2</v>
      </c>
      <c r="AD45" s="82">
        <v>2.7960055678259099E-2</v>
      </c>
      <c r="AE45" s="82">
        <v>-9.4606689224225396E-2</v>
      </c>
      <c r="AF45" s="82">
        <v>-6.0417831755840097E-2</v>
      </c>
      <c r="AG45" s="82">
        <v>-2.6507183796691099E-2</v>
      </c>
      <c r="AH45" s="82">
        <v>4.8624839780985599E-2</v>
      </c>
      <c r="AI45" s="82">
        <v>3.9629398982341801E-2</v>
      </c>
      <c r="AJ45" s="82">
        <v>-1.7001692231113899E-3</v>
      </c>
      <c r="AK45" s="82">
        <v>-2.0788432773498299E-2</v>
      </c>
    </row>
    <row r="46" spans="1:5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</row>
    <row r="47" spans="1:56" s="85" customFormat="1" ht="18.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</row>
    <row r="48" spans="1:56" s="85" customFormat="1" ht="18.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</row>
    <row r="49" spans="1:56">
      <c r="B49" s="83" t="s">
        <v>366</v>
      </c>
      <c r="U49" s="83" t="s">
        <v>366</v>
      </c>
    </row>
    <row r="50" spans="1:56" s="82" customFormat="1">
      <c r="A50" s="81"/>
      <c r="B50" s="83" t="s">
        <v>303</v>
      </c>
      <c r="C50" s="81" t="s">
        <v>237</v>
      </c>
      <c r="D50" s="81" t="s">
        <v>374</v>
      </c>
      <c r="E50" s="81" t="s">
        <v>239</v>
      </c>
      <c r="F50" s="81" t="s">
        <v>240</v>
      </c>
      <c r="G50" s="81" t="s">
        <v>241</v>
      </c>
      <c r="H50" s="81" t="s">
        <v>242</v>
      </c>
      <c r="I50" s="81" t="s">
        <v>259</v>
      </c>
      <c r="J50" s="81" t="s">
        <v>260</v>
      </c>
      <c r="K50" s="81" t="s">
        <v>243</v>
      </c>
      <c r="L50" s="81" t="s">
        <v>375</v>
      </c>
      <c r="M50" s="81" t="s">
        <v>245</v>
      </c>
      <c r="N50" s="81" t="s">
        <v>246</v>
      </c>
      <c r="O50" s="81" t="s">
        <v>247</v>
      </c>
      <c r="P50" s="81" t="s">
        <v>248</v>
      </c>
      <c r="Q50" s="81" t="s">
        <v>298</v>
      </c>
      <c r="R50" s="81" t="s">
        <v>299</v>
      </c>
      <c r="S50" s="81"/>
      <c r="T50" s="81"/>
      <c r="U50" s="81"/>
      <c r="V50" s="81" t="s">
        <v>237</v>
      </c>
      <c r="W50" s="81" t="s">
        <v>374</v>
      </c>
      <c r="X50" s="81" t="s">
        <v>239</v>
      </c>
      <c r="Y50" s="81" t="s">
        <v>240</v>
      </c>
      <c r="Z50" s="81" t="s">
        <v>241</v>
      </c>
      <c r="AA50" s="81" t="s">
        <v>242</v>
      </c>
      <c r="AB50" s="81" t="s">
        <v>259</v>
      </c>
      <c r="AC50" s="81" t="s">
        <v>260</v>
      </c>
      <c r="AD50" s="81" t="s">
        <v>243</v>
      </c>
      <c r="AE50" s="81" t="s">
        <v>375</v>
      </c>
      <c r="AF50" s="81" t="s">
        <v>245</v>
      </c>
      <c r="AG50" s="81" t="s">
        <v>246</v>
      </c>
      <c r="AH50" s="81" t="s">
        <v>247</v>
      </c>
      <c r="AI50" s="81" t="s">
        <v>248</v>
      </c>
      <c r="AJ50" s="81" t="s">
        <v>298</v>
      </c>
      <c r="AK50" s="81" t="s">
        <v>299</v>
      </c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</row>
    <row r="51" spans="1:56" s="82" customFormat="1">
      <c r="A51" s="81"/>
      <c r="B51" s="81" t="s">
        <v>304</v>
      </c>
      <c r="C51" s="81">
        <v>0.12961828522313601</v>
      </c>
      <c r="D51" s="56">
        <v>8.6322498424908106E-2</v>
      </c>
      <c r="E51" s="56">
        <v>9.5517637334244301E-2</v>
      </c>
      <c r="F51" s="81">
        <v>0.76710892510901696</v>
      </c>
      <c r="G51" s="56">
        <v>8.6322498424908106E-2</v>
      </c>
      <c r="H51" s="81">
        <v>0.14853928156528001</v>
      </c>
      <c r="I51" s="81">
        <v>0.78080846245500901</v>
      </c>
      <c r="J51" s="81">
        <v>0.21171063346886801</v>
      </c>
      <c r="K51" s="81" t="s">
        <v>44</v>
      </c>
      <c r="L51" s="81" t="s">
        <v>44</v>
      </c>
      <c r="M51" s="81" t="s">
        <v>44</v>
      </c>
      <c r="N51" s="81" t="s">
        <v>44</v>
      </c>
      <c r="O51" s="81" t="s">
        <v>44</v>
      </c>
      <c r="P51" s="81" t="s">
        <v>44</v>
      </c>
      <c r="Q51" s="81">
        <v>0.87919572748381203</v>
      </c>
      <c r="R51" s="81">
        <v>0.60234427405066004</v>
      </c>
      <c r="S51" s="81"/>
      <c r="T51" s="81"/>
      <c r="U51" s="81" t="s">
        <v>305</v>
      </c>
      <c r="V51" s="81" t="s">
        <v>44</v>
      </c>
      <c r="W51" s="81" t="s">
        <v>44</v>
      </c>
      <c r="X51" s="81" t="s">
        <v>44</v>
      </c>
      <c r="Y51" s="81" t="s">
        <v>44</v>
      </c>
      <c r="Z51" s="81" t="s">
        <v>44</v>
      </c>
      <c r="AA51" s="81" t="s">
        <v>44</v>
      </c>
      <c r="AB51" s="81">
        <v>0.19659753714634001</v>
      </c>
      <c r="AC51" s="81">
        <v>0.61787627301157999</v>
      </c>
      <c r="AD51" s="19">
        <v>2.91544354612094E-2</v>
      </c>
      <c r="AE51" s="81">
        <v>0.61787627301157999</v>
      </c>
      <c r="AF51" s="81">
        <v>0.61787627301157999</v>
      </c>
      <c r="AG51" s="81">
        <v>0.89303975953505299</v>
      </c>
      <c r="AH51" s="81">
        <v>0.19659753714634001</v>
      </c>
      <c r="AI51" s="81">
        <v>0.432034892005008</v>
      </c>
      <c r="AJ51" s="81">
        <v>0.19659753714634001</v>
      </c>
      <c r="AK51" s="81">
        <v>0.686568246876614</v>
      </c>
      <c r="AL51" s="81"/>
      <c r="AM51" s="81"/>
      <c r="AN51" s="81"/>
      <c r="AO51" s="81"/>
      <c r="AP51" s="81"/>
      <c r="AQ51" s="81"/>
      <c r="AR51" s="81"/>
      <c r="AS51" s="81"/>
      <c r="AT51" s="81"/>
      <c r="AU51" s="81"/>
    </row>
    <row r="52" spans="1:56" s="82" customFormat="1" hidden="1">
      <c r="A52" s="81"/>
      <c r="B52" s="81" t="s">
        <v>306</v>
      </c>
      <c r="C52" s="81">
        <v>0.28689861837956698</v>
      </c>
      <c r="D52" s="81">
        <v>0.28689861837956698</v>
      </c>
      <c r="E52" s="81">
        <v>0.46087583483549899</v>
      </c>
      <c r="F52" s="81">
        <v>0.47681326787746098</v>
      </c>
      <c r="G52" s="81">
        <v>0.47681326787746098</v>
      </c>
      <c r="H52" s="81">
        <v>0.28689861837956698</v>
      </c>
      <c r="I52" s="81">
        <v>0.28689861837956698</v>
      </c>
      <c r="J52" s="81">
        <v>0.293949003631649</v>
      </c>
      <c r="K52" s="81" t="s">
        <v>44</v>
      </c>
      <c r="L52" s="81" t="s">
        <v>44</v>
      </c>
      <c r="M52" s="81" t="s">
        <v>44</v>
      </c>
      <c r="N52" s="81" t="s">
        <v>44</v>
      </c>
      <c r="O52" s="81" t="s">
        <v>44</v>
      </c>
      <c r="P52" s="81" t="s">
        <v>44</v>
      </c>
      <c r="Q52" s="81">
        <v>0.47681326787746098</v>
      </c>
      <c r="R52" s="81">
        <v>0.58430414228105099</v>
      </c>
      <c r="S52" s="81"/>
      <c r="T52" s="81"/>
      <c r="U52" s="81" t="s">
        <v>307</v>
      </c>
      <c r="V52" s="81" t="s">
        <v>44</v>
      </c>
      <c r="W52" s="81" t="s">
        <v>44</v>
      </c>
      <c r="X52" s="81" t="s">
        <v>44</v>
      </c>
      <c r="Y52" s="81" t="s">
        <v>44</v>
      </c>
      <c r="Z52" s="81" t="s">
        <v>44</v>
      </c>
      <c r="AA52" s="81" t="s">
        <v>44</v>
      </c>
      <c r="AB52" s="81">
        <v>0.93137279632840397</v>
      </c>
      <c r="AC52" s="81">
        <v>0.50336728251914697</v>
      </c>
      <c r="AD52" s="81">
        <v>0.93137279632840397</v>
      </c>
      <c r="AE52" s="81">
        <v>0.79662545788943895</v>
      </c>
      <c r="AF52" s="81">
        <v>0.93137279632840397</v>
      </c>
      <c r="AG52" s="81">
        <v>0.93137279632840397</v>
      </c>
      <c r="AH52" s="81">
        <v>0.93137279632840397</v>
      </c>
      <c r="AI52" s="81">
        <v>0.50336728251914697</v>
      </c>
      <c r="AJ52" s="81">
        <v>0.67883182676715204</v>
      </c>
      <c r="AK52" s="81">
        <v>0.93137279632840397</v>
      </c>
      <c r="AL52" s="81"/>
      <c r="AM52" s="81"/>
      <c r="AN52" s="81"/>
      <c r="AO52" s="81"/>
      <c r="AP52" s="81"/>
      <c r="AQ52" s="81"/>
      <c r="AR52" s="81"/>
      <c r="AS52" s="81"/>
      <c r="AT52" s="81"/>
      <c r="AU52" s="81"/>
    </row>
    <row r="53" spans="1:56" s="82" customFormat="1" hidden="1">
      <c r="A53" s="81"/>
      <c r="B53" s="81" t="s">
        <v>308</v>
      </c>
      <c r="C53" s="81">
        <v>0.33576967176848499</v>
      </c>
      <c r="D53" s="81">
        <v>0.69304019085708501</v>
      </c>
      <c r="E53" s="81">
        <v>0.14924830650049101</v>
      </c>
      <c r="F53" s="81">
        <v>0.76305885656029504</v>
      </c>
      <c r="G53" s="81">
        <v>0.14924830650049101</v>
      </c>
      <c r="H53" s="81">
        <v>0.15234248099419101</v>
      </c>
      <c r="I53" s="81">
        <v>0.97328697872869296</v>
      </c>
      <c r="J53" s="81">
        <v>0.56856328552888602</v>
      </c>
      <c r="K53" s="81" t="s">
        <v>44</v>
      </c>
      <c r="L53" s="81" t="s">
        <v>44</v>
      </c>
      <c r="M53" s="81" t="s">
        <v>44</v>
      </c>
      <c r="N53" s="81" t="s">
        <v>44</v>
      </c>
      <c r="O53" s="81" t="s">
        <v>44</v>
      </c>
      <c r="P53" s="81" t="s">
        <v>44</v>
      </c>
      <c r="Q53" s="81">
        <v>0.18561541913268301</v>
      </c>
      <c r="R53" s="81">
        <v>0.33576967176848499</v>
      </c>
      <c r="S53" s="81"/>
      <c r="T53" s="81"/>
      <c r="U53" s="81" t="s">
        <v>309</v>
      </c>
      <c r="V53" s="81" t="s">
        <v>44</v>
      </c>
      <c r="W53" s="81" t="s">
        <v>44</v>
      </c>
      <c r="X53" s="81" t="s">
        <v>44</v>
      </c>
      <c r="Y53" s="81" t="s">
        <v>44</v>
      </c>
      <c r="Z53" s="81" t="s">
        <v>44</v>
      </c>
      <c r="AA53" s="81" t="s">
        <v>44</v>
      </c>
      <c r="AB53" s="81">
        <v>0.39134177115129698</v>
      </c>
      <c r="AC53" s="81">
        <v>0.99327365107131504</v>
      </c>
      <c r="AD53" s="81">
        <v>0.39134177115129698</v>
      </c>
      <c r="AE53" s="81">
        <v>0.403272753705122</v>
      </c>
      <c r="AF53" s="81">
        <v>0.39134177115129698</v>
      </c>
      <c r="AG53" s="81">
        <v>0.99327365107131504</v>
      </c>
      <c r="AH53" s="81">
        <v>0.99327365107131504</v>
      </c>
      <c r="AI53" s="81">
        <v>0.39134177115129698</v>
      </c>
      <c r="AJ53" s="81">
        <v>0.39134177115129698</v>
      </c>
      <c r="AK53" s="81">
        <v>0.99327365107131504</v>
      </c>
      <c r="AL53" s="81"/>
      <c r="AM53" s="81"/>
      <c r="AN53" s="81"/>
      <c r="AO53" s="81"/>
      <c r="AP53" s="81"/>
      <c r="AQ53" s="81"/>
      <c r="AR53" s="81"/>
      <c r="AS53" s="81"/>
      <c r="AT53" s="81"/>
      <c r="AU53" s="81"/>
    </row>
    <row r="54" spans="1:56" s="82" customFormat="1" hidden="1">
      <c r="A54" s="81"/>
      <c r="B54" s="81" t="s">
        <v>310</v>
      </c>
      <c r="C54" s="81">
        <v>0.96713137222706402</v>
      </c>
      <c r="D54" s="81">
        <v>0.615937650773559</v>
      </c>
      <c r="E54" s="81">
        <v>0.96713137222706402</v>
      </c>
      <c r="F54" s="81">
        <v>0.96713137222706402</v>
      </c>
      <c r="G54" s="81">
        <v>0.96713137222706402</v>
      </c>
      <c r="H54" s="81">
        <v>0.96713137222706402</v>
      </c>
      <c r="I54" s="81">
        <v>0.615937650773559</v>
      </c>
      <c r="J54" s="81">
        <v>0.615937650773559</v>
      </c>
      <c r="K54" s="81" t="s">
        <v>44</v>
      </c>
      <c r="L54" s="81" t="s">
        <v>44</v>
      </c>
      <c r="M54" s="81" t="s">
        <v>44</v>
      </c>
      <c r="N54" s="81" t="s">
        <v>44</v>
      </c>
      <c r="O54" s="81" t="s">
        <v>44</v>
      </c>
      <c r="P54" s="81" t="s">
        <v>44</v>
      </c>
      <c r="Q54" s="81">
        <v>0.74945580713861903</v>
      </c>
      <c r="R54" s="81">
        <v>0.74945580713861903</v>
      </c>
      <c r="S54" s="81"/>
      <c r="T54" s="81"/>
      <c r="U54" s="81" t="s">
        <v>311</v>
      </c>
      <c r="V54" s="81" t="s">
        <v>44</v>
      </c>
      <c r="W54" s="81" t="s">
        <v>44</v>
      </c>
      <c r="X54" s="81" t="s">
        <v>44</v>
      </c>
      <c r="Y54" s="81" t="s">
        <v>44</v>
      </c>
      <c r="Z54" s="81" t="s">
        <v>44</v>
      </c>
      <c r="AA54" s="81" t="s">
        <v>44</v>
      </c>
      <c r="AB54" s="81">
        <v>0.87046066543874301</v>
      </c>
      <c r="AC54" s="81">
        <v>0.58032261496468596</v>
      </c>
      <c r="AD54" s="81">
        <v>0.73407506955085899</v>
      </c>
      <c r="AE54" s="81">
        <v>0.73407506955085899</v>
      </c>
      <c r="AF54" s="81">
        <v>0.73407506955085899</v>
      </c>
      <c r="AG54" s="81">
        <v>0.73407506955085899</v>
      </c>
      <c r="AH54" s="81">
        <v>0.58851872417667594</v>
      </c>
      <c r="AI54" s="81">
        <v>0.58851872417667594</v>
      </c>
      <c r="AJ54" s="81">
        <v>0.73407506955085899</v>
      </c>
      <c r="AK54" s="81">
        <v>0.70958705626533702</v>
      </c>
      <c r="AL54" s="81"/>
      <c r="AM54" s="81"/>
      <c r="AN54" s="81"/>
      <c r="AO54" s="81"/>
      <c r="AP54" s="81"/>
      <c r="AQ54" s="81"/>
      <c r="AR54" s="81"/>
      <c r="AS54" s="81"/>
      <c r="AT54" s="81"/>
      <c r="AU54" s="81"/>
    </row>
    <row r="55" spans="1:56" s="82" customFormat="1" hidden="1">
      <c r="A55" s="81"/>
      <c r="B55" s="81" t="s">
        <v>312</v>
      </c>
      <c r="C55" s="81">
        <v>0.27732514621910098</v>
      </c>
      <c r="D55" s="81">
        <v>0.27716081434233703</v>
      </c>
      <c r="E55" s="81">
        <v>0.38531250071612</v>
      </c>
      <c r="F55" s="81">
        <v>0.68187460009690404</v>
      </c>
      <c r="G55" s="81">
        <v>0.27732514621910098</v>
      </c>
      <c r="H55" s="81">
        <v>0.68187460009690404</v>
      </c>
      <c r="I55" s="81">
        <v>0.68187460009690404</v>
      </c>
      <c r="J55" s="81">
        <v>0.49376273666126902</v>
      </c>
      <c r="K55" s="81" t="s">
        <v>44</v>
      </c>
      <c r="L55" s="81" t="s">
        <v>44</v>
      </c>
      <c r="M55" s="81" t="s">
        <v>44</v>
      </c>
      <c r="N55" s="81" t="s">
        <v>44</v>
      </c>
      <c r="O55" s="81" t="s">
        <v>44</v>
      </c>
      <c r="P55" s="81" t="s">
        <v>44</v>
      </c>
      <c r="Q55" s="81">
        <v>0.90709070205950604</v>
      </c>
      <c r="R55" s="81">
        <v>0.62454650594884997</v>
      </c>
      <c r="S55" s="81"/>
      <c r="T55" s="81"/>
      <c r="U55" s="81" t="s">
        <v>313</v>
      </c>
      <c r="V55" s="81" t="s">
        <v>44</v>
      </c>
      <c r="W55" s="81" t="s">
        <v>44</v>
      </c>
      <c r="X55" s="81" t="s">
        <v>44</v>
      </c>
      <c r="Y55" s="81" t="s">
        <v>44</v>
      </c>
      <c r="Z55" s="81" t="s">
        <v>44</v>
      </c>
      <c r="AA55" s="81" t="s">
        <v>44</v>
      </c>
      <c r="AB55" s="81">
        <v>0.21841977901905901</v>
      </c>
      <c r="AC55" s="81">
        <v>0.21841977901905901</v>
      </c>
      <c r="AD55" s="81">
        <v>0.21920901846833801</v>
      </c>
      <c r="AE55" s="81">
        <v>0.29944768485050299</v>
      </c>
      <c r="AF55" s="81">
        <v>0.29944768485050299</v>
      </c>
      <c r="AG55" s="81">
        <v>0.62876017663351902</v>
      </c>
      <c r="AH55" s="81">
        <v>0.21841977901905901</v>
      </c>
      <c r="AI55" s="81">
        <v>0.21841977901905901</v>
      </c>
      <c r="AJ55" s="81">
        <v>0.29944768485050299</v>
      </c>
      <c r="AK55" s="81">
        <v>0.29944768485050299</v>
      </c>
      <c r="AL55" s="81"/>
      <c r="AM55" s="81"/>
      <c r="AN55" s="81"/>
      <c r="AO55" s="81"/>
      <c r="AP55" s="81"/>
      <c r="AQ55" s="81"/>
      <c r="AR55" s="81"/>
      <c r="AS55" s="81"/>
      <c r="AT55" s="81"/>
      <c r="AU55" s="81"/>
    </row>
    <row r="56" spans="1:56" s="82" customFormat="1" hidden="1">
      <c r="A56" s="81"/>
      <c r="B56" s="81"/>
      <c r="C56" s="81" t="s">
        <v>44</v>
      </c>
      <c r="D56" s="81" t="s">
        <v>44</v>
      </c>
      <c r="E56" s="81" t="s">
        <v>44</v>
      </c>
      <c r="F56" s="81" t="s">
        <v>44</v>
      </c>
      <c r="G56" s="81" t="s">
        <v>44</v>
      </c>
      <c r="H56" s="81" t="s">
        <v>44</v>
      </c>
      <c r="I56" s="81" t="s">
        <v>44</v>
      </c>
      <c r="J56" s="81" t="s">
        <v>44</v>
      </c>
      <c r="K56" s="81" t="s">
        <v>44</v>
      </c>
      <c r="L56" s="81" t="s">
        <v>44</v>
      </c>
      <c r="M56" s="81" t="s">
        <v>44</v>
      </c>
      <c r="N56" s="81" t="s">
        <v>44</v>
      </c>
      <c r="O56" s="81" t="s">
        <v>44</v>
      </c>
      <c r="P56" s="81" t="s">
        <v>44</v>
      </c>
      <c r="Q56" s="81" t="s">
        <v>44</v>
      </c>
      <c r="R56" s="81" t="s">
        <v>44</v>
      </c>
      <c r="S56" s="81"/>
      <c r="T56" s="81"/>
      <c r="U56" s="81"/>
      <c r="V56" s="81" t="s">
        <v>44</v>
      </c>
      <c r="W56" s="81" t="s">
        <v>44</v>
      </c>
      <c r="X56" s="81" t="s">
        <v>44</v>
      </c>
      <c r="Y56" s="81" t="s">
        <v>44</v>
      </c>
      <c r="Z56" s="81" t="s">
        <v>44</v>
      </c>
      <c r="AA56" s="81" t="s">
        <v>44</v>
      </c>
      <c r="AB56" s="81" t="s">
        <v>44</v>
      </c>
      <c r="AC56" s="81" t="s">
        <v>44</v>
      </c>
      <c r="AD56" s="81" t="s">
        <v>44</v>
      </c>
      <c r="AE56" s="81" t="s">
        <v>44</v>
      </c>
      <c r="AF56" s="81" t="s">
        <v>44</v>
      </c>
      <c r="AG56" s="81" t="s">
        <v>44</v>
      </c>
      <c r="AH56" s="81" t="s">
        <v>44</v>
      </c>
      <c r="AI56" s="81" t="s">
        <v>44</v>
      </c>
      <c r="AJ56" s="81" t="s">
        <v>44</v>
      </c>
      <c r="AK56" s="81" t="s">
        <v>44</v>
      </c>
      <c r="AL56" s="81"/>
      <c r="AM56" s="81"/>
      <c r="AN56" s="81"/>
      <c r="AO56" s="81"/>
      <c r="AP56" s="81"/>
      <c r="AQ56" s="81"/>
      <c r="AR56" s="81"/>
      <c r="AS56" s="81"/>
      <c r="AT56" s="81"/>
      <c r="AU56" s="81"/>
    </row>
    <row r="57" spans="1:56" s="82" customFormat="1" hidden="1">
      <c r="A57" s="81"/>
      <c r="B57" s="81" t="s">
        <v>314</v>
      </c>
      <c r="C57" s="81">
        <v>0.80382230014856404</v>
      </c>
      <c r="D57" s="81">
        <v>0.26212534821558697</v>
      </c>
      <c r="E57" s="81">
        <v>0.27252713589206001</v>
      </c>
      <c r="F57" s="81">
        <v>0.80382230014856404</v>
      </c>
      <c r="G57" s="81">
        <v>0.186062827600908</v>
      </c>
      <c r="H57" s="81">
        <v>0.26212534821558697</v>
      </c>
      <c r="I57" s="81">
        <v>0.80382230014856404</v>
      </c>
      <c r="J57" s="81">
        <v>0.65920081881933801</v>
      </c>
      <c r="K57" s="81" t="s">
        <v>44</v>
      </c>
      <c r="L57" s="81" t="s">
        <v>44</v>
      </c>
      <c r="M57" s="81" t="s">
        <v>44</v>
      </c>
      <c r="N57" s="81" t="s">
        <v>44</v>
      </c>
      <c r="O57" s="81" t="s">
        <v>44</v>
      </c>
      <c r="P57" s="81" t="s">
        <v>44</v>
      </c>
      <c r="Q57" s="81">
        <v>0.83098652793266603</v>
      </c>
      <c r="R57" s="81">
        <v>0.80382230014856404</v>
      </c>
      <c r="S57" s="81"/>
      <c r="T57" s="81"/>
      <c r="U57" s="81" t="s">
        <v>315</v>
      </c>
      <c r="V57" s="81" t="s">
        <v>44</v>
      </c>
      <c r="W57" s="81" t="s">
        <v>44</v>
      </c>
      <c r="X57" s="81" t="s">
        <v>44</v>
      </c>
      <c r="Y57" s="81" t="s">
        <v>44</v>
      </c>
      <c r="Z57" s="81" t="s">
        <v>44</v>
      </c>
      <c r="AA57" s="81" t="s">
        <v>44</v>
      </c>
      <c r="AB57" s="81">
        <v>0.33929370591313801</v>
      </c>
      <c r="AC57" s="81">
        <v>0.92941237433131696</v>
      </c>
      <c r="AD57" s="81">
        <v>6.20742975853249E-2</v>
      </c>
      <c r="AE57" s="81">
        <v>0.92941237433131696</v>
      </c>
      <c r="AF57" s="81">
        <v>0.92941237433131696</v>
      </c>
      <c r="AG57" s="81">
        <v>0.92941237433131696</v>
      </c>
      <c r="AH57" s="81">
        <v>0.222827313792715</v>
      </c>
      <c r="AI57" s="81">
        <v>0.92941237433131696</v>
      </c>
      <c r="AJ57" s="81">
        <v>0.59710278471825995</v>
      </c>
      <c r="AK57" s="81">
        <v>0.59710278471825995</v>
      </c>
      <c r="AL57" s="81"/>
      <c r="AM57" s="81"/>
      <c r="AN57" s="81"/>
      <c r="AO57" s="81"/>
      <c r="AP57" s="81"/>
      <c r="AQ57" s="81"/>
      <c r="AR57" s="81"/>
      <c r="AS57" s="81"/>
      <c r="AT57" s="81"/>
      <c r="AU57" s="81"/>
    </row>
    <row r="58" spans="1:56" s="82" customFormat="1" hidden="1">
      <c r="A58" s="81"/>
      <c r="B58" s="81" t="s">
        <v>316</v>
      </c>
      <c r="C58" s="81">
        <v>0.93171405703783305</v>
      </c>
      <c r="D58" s="81">
        <v>0.77484037817232299</v>
      </c>
      <c r="E58" s="81">
        <v>0.248949552213588</v>
      </c>
      <c r="F58" s="81">
        <v>0.93772530826309397</v>
      </c>
      <c r="G58" s="81">
        <v>0.77484037817232299</v>
      </c>
      <c r="H58" s="81">
        <v>0.77484037817232299</v>
      </c>
      <c r="I58" s="81">
        <v>0.93171405703783305</v>
      </c>
      <c r="J58" s="81">
        <v>0.77484037817232299</v>
      </c>
      <c r="K58" s="81" t="s">
        <v>44</v>
      </c>
      <c r="L58" s="81" t="s">
        <v>44</v>
      </c>
      <c r="M58" s="81" t="s">
        <v>44</v>
      </c>
      <c r="N58" s="81" t="s">
        <v>44</v>
      </c>
      <c r="O58" s="81" t="s">
        <v>44</v>
      </c>
      <c r="P58" s="81" t="s">
        <v>44</v>
      </c>
      <c r="Q58" s="81">
        <v>0.77484037817232299</v>
      </c>
      <c r="R58" s="81">
        <v>0.77484037817232299</v>
      </c>
      <c r="S58" s="81"/>
      <c r="T58" s="81"/>
      <c r="U58" s="81" t="s">
        <v>317</v>
      </c>
      <c r="V58" s="81" t="s">
        <v>44</v>
      </c>
      <c r="W58" s="81" t="s">
        <v>44</v>
      </c>
      <c r="X58" s="81" t="s">
        <v>44</v>
      </c>
      <c r="Y58" s="81" t="s">
        <v>44</v>
      </c>
      <c r="Z58" s="81" t="s">
        <v>44</v>
      </c>
      <c r="AA58" s="81" t="s">
        <v>44</v>
      </c>
      <c r="AB58" s="81">
        <v>0.86432807659251598</v>
      </c>
      <c r="AC58" s="81">
        <v>0.86432807659251598</v>
      </c>
      <c r="AD58" s="81">
        <v>0.86432807659251598</v>
      </c>
      <c r="AE58" s="81">
        <v>0.86432807659251598</v>
      </c>
      <c r="AF58" s="81">
        <v>0.86432807659251598</v>
      </c>
      <c r="AG58" s="81">
        <v>0.86432807659251598</v>
      </c>
      <c r="AH58" s="81">
        <v>0.86432807659251598</v>
      </c>
      <c r="AI58" s="81">
        <v>0.87109172666388501</v>
      </c>
      <c r="AJ58" s="81">
        <v>0.86432807659251598</v>
      </c>
      <c r="AK58" s="81">
        <v>0.89303975953505299</v>
      </c>
      <c r="AL58" s="81"/>
      <c r="AM58" s="81"/>
      <c r="AN58" s="81"/>
      <c r="AO58" s="81"/>
      <c r="AP58" s="81"/>
      <c r="AQ58" s="81"/>
      <c r="AR58" s="81"/>
      <c r="AS58" s="81"/>
      <c r="AT58" s="81"/>
      <c r="AU58" s="81"/>
    </row>
    <row r="59" spans="1:56" s="82" customFormat="1">
      <c r="A59" s="81"/>
      <c r="B59" s="81"/>
      <c r="C59" s="81" t="s">
        <v>44</v>
      </c>
      <c r="D59" s="81" t="s">
        <v>44</v>
      </c>
      <c r="E59" s="81" t="s">
        <v>44</v>
      </c>
      <c r="F59" s="81" t="s">
        <v>44</v>
      </c>
      <c r="G59" s="81" t="s">
        <v>44</v>
      </c>
      <c r="H59" s="81" t="s">
        <v>44</v>
      </c>
      <c r="I59" s="81" t="s">
        <v>44</v>
      </c>
      <c r="J59" s="81" t="s">
        <v>44</v>
      </c>
      <c r="K59" s="81" t="s">
        <v>44</v>
      </c>
      <c r="L59" s="81" t="s">
        <v>44</v>
      </c>
      <c r="M59" s="81" t="s">
        <v>44</v>
      </c>
      <c r="N59" s="81" t="s">
        <v>44</v>
      </c>
      <c r="O59" s="81" t="s">
        <v>44</v>
      </c>
      <c r="P59" s="81" t="s">
        <v>44</v>
      </c>
      <c r="Q59" s="81" t="s">
        <v>44</v>
      </c>
      <c r="R59" s="81" t="s">
        <v>44</v>
      </c>
      <c r="S59" s="81"/>
      <c r="T59" s="81"/>
      <c r="U59" s="81"/>
      <c r="V59" s="81" t="s">
        <v>44</v>
      </c>
      <c r="W59" s="81" t="s">
        <v>44</v>
      </c>
      <c r="X59" s="81" t="s">
        <v>44</v>
      </c>
      <c r="Y59" s="81" t="s">
        <v>44</v>
      </c>
      <c r="Z59" s="81" t="s">
        <v>44</v>
      </c>
      <c r="AA59" s="81" t="s">
        <v>44</v>
      </c>
      <c r="AB59" s="81" t="s">
        <v>44</v>
      </c>
      <c r="AC59" s="81" t="s">
        <v>44</v>
      </c>
      <c r="AD59" s="81" t="s">
        <v>44</v>
      </c>
      <c r="AE59" s="81" t="s">
        <v>44</v>
      </c>
      <c r="AF59" s="81" t="s">
        <v>44</v>
      </c>
      <c r="AG59" s="81" t="s">
        <v>44</v>
      </c>
      <c r="AH59" s="81" t="s">
        <v>44</v>
      </c>
      <c r="AI59" s="81" t="s">
        <v>44</v>
      </c>
      <c r="AJ59" s="81" t="s">
        <v>44</v>
      </c>
      <c r="AK59" s="81" t="s">
        <v>44</v>
      </c>
      <c r="AL59" s="81"/>
      <c r="AM59" s="81"/>
      <c r="AN59" s="81"/>
      <c r="AO59" s="81"/>
      <c r="AP59" s="81"/>
      <c r="AQ59" s="81"/>
      <c r="AR59" s="81"/>
      <c r="AS59" s="81"/>
      <c r="AT59" s="81"/>
      <c r="AU59" s="81"/>
    </row>
    <row r="60" spans="1:56" s="82" customFormat="1">
      <c r="A60" s="81"/>
      <c r="B60" s="83" t="s">
        <v>318</v>
      </c>
      <c r="C60" s="81" t="s">
        <v>44</v>
      </c>
      <c r="D60" s="81" t="s">
        <v>44</v>
      </c>
      <c r="E60" s="81" t="s">
        <v>44</v>
      </c>
      <c r="F60" s="81" t="s">
        <v>44</v>
      </c>
      <c r="G60" s="81" t="s">
        <v>44</v>
      </c>
      <c r="H60" s="81" t="s">
        <v>44</v>
      </c>
      <c r="I60" s="81" t="s">
        <v>44</v>
      </c>
      <c r="J60" s="81" t="s">
        <v>44</v>
      </c>
      <c r="K60" s="81" t="s">
        <v>44</v>
      </c>
      <c r="L60" s="81" t="s">
        <v>44</v>
      </c>
      <c r="M60" s="81" t="s">
        <v>44</v>
      </c>
      <c r="N60" s="81" t="s">
        <v>44</v>
      </c>
      <c r="O60" s="81" t="s">
        <v>44</v>
      </c>
      <c r="P60" s="81" t="s">
        <v>44</v>
      </c>
      <c r="Q60" s="81" t="s">
        <v>44</v>
      </c>
      <c r="R60" s="81" t="s">
        <v>44</v>
      </c>
      <c r="S60" s="81"/>
      <c r="T60" s="81"/>
      <c r="U60" s="81"/>
      <c r="V60" s="81" t="s">
        <v>44</v>
      </c>
      <c r="W60" s="81" t="s">
        <v>44</v>
      </c>
      <c r="X60" s="81" t="s">
        <v>44</v>
      </c>
      <c r="Y60" s="81" t="s">
        <v>44</v>
      </c>
      <c r="Z60" s="81" t="s">
        <v>44</v>
      </c>
      <c r="AA60" s="81" t="s">
        <v>44</v>
      </c>
      <c r="AB60" s="81" t="s">
        <v>44</v>
      </c>
      <c r="AC60" s="81" t="s">
        <v>44</v>
      </c>
      <c r="AD60" s="115" t="s">
        <v>44</v>
      </c>
      <c r="AE60" s="81" t="s">
        <v>44</v>
      </c>
      <c r="AF60" s="81" t="s">
        <v>44</v>
      </c>
      <c r="AG60" s="81" t="s">
        <v>44</v>
      </c>
      <c r="AH60" s="81" t="s">
        <v>44</v>
      </c>
      <c r="AI60" s="81" t="s">
        <v>44</v>
      </c>
      <c r="AJ60" s="81" t="s">
        <v>44</v>
      </c>
      <c r="AK60" s="81" t="s">
        <v>44</v>
      </c>
      <c r="AL60" s="81"/>
      <c r="AM60" s="81"/>
      <c r="AN60" s="81"/>
      <c r="AO60" s="81"/>
      <c r="AP60" s="81"/>
      <c r="AQ60" s="81"/>
      <c r="AR60" s="81"/>
      <c r="AS60" s="81"/>
      <c r="AT60" s="81"/>
      <c r="AU60" s="81"/>
    </row>
    <row r="61" spans="1:56" s="82" customFormat="1">
      <c r="A61" s="81"/>
      <c r="B61" s="81" t="s">
        <v>319</v>
      </c>
      <c r="C61" s="81">
        <v>0.59345333758502306</v>
      </c>
      <c r="D61" s="81">
        <v>0.61603572520629801</v>
      </c>
      <c r="E61" s="81">
        <v>0.59345333758502306</v>
      </c>
      <c r="F61" s="81">
        <v>0.61603572520629801</v>
      </c>
      <c r="G61" s="81">
        <v>0.72344007013370804</v>
      </c>
      <c r="H61" s="81">
        <v>0.61603572520629801</v>
      </c>
      <c r="I61" s="81">
        <v>0.59454476758098396</v>
      </c>
      <c r="J61" s="81">
        <v>0.59345333758502306</v>
      </c>
      <c r="K61" s="81" t="s">
        <v>44</v>
      </c>
      <c r="L61" s="81" t="s">
        <v>44</v>
      </c>
      <c r="M61" s="81" t="s">
        <v>44</v>
      </c>
      <c r="N61" s="81" t="s">
        <v>44</v>
      </c>
      <c r="O61" s="81" t="s">
        <v>44</v>
      </c>
      <c r="P61" s="81" t="s">
        <v>44</v>
      </c>
      <c r="Q61" s="81">
        <v>0.61603572520629801</v>
      </c>
      <c r="R61" s="81">
        <v>0.42857752122714399</v>
      </c>
      <c r="S61" s="81"/>
      <c r="T61" s="81"/>
      <c r="U61" s="81" t="s">
        <v>320</v>
      </c>
      <c r="V61" s="81" t="s">
        <v>44</v>
      </c>
      <c r="W61" s="81" t="s">
        <v>44</v>
      </c>
      <c r="X61" s="81" t="s">
        <v>44</v>
      </c>
      <c r="Y61" s="81" t="s">
        <v>44</v>
      </c>
      <c r="Z61" s="81" t="s">
        <v>44</v>
      </c>
      <c r="AA61" s="81" t="s">
        <v>44</v>
      </c>
      <c r="AB61" s="81">
        <v>0.85801161412454396</v>
      </c>
      <c r="AC61" s="81">
        <v>0.54004361500625897</v>
      </c>
      <c r="AD61" s="81">
        <v>0.85801161412454396</v>
      </c>
      <c r="AE61" s="81">
        <v>0.54822422344435195</v>
      </c>
      <c r="AF61" s="81">
        <v>0.19906095291019199</v>
      </c>
      <c r="AG61" s="81">
        <v>0.54822422344435195</v>
      </c>
      <c r="AH61" s="81">
        <v>0.77118262468147003</v>
      </c>
      <c r="AI61" s="81">
        <v>0.19906095291019199</v>
      </c>
      <c r="AJ61" s="81">
        <v>0.19906095291019199</v>
      </c>
      <c r="AK61" s="81">
        <v>0.83883183241673598</v>
      </c>
      <c r="AL61" s="81"/>
      <c r="AM61" s="81"/>
      <c r="AN61" s="81"/>
      <c r="AO61" s="81"/>
      <c r="AP61" s="81"/>
      <c r="AQ61" s="81"/>
      <c r="AR61" s="81"/>
      <c r="AS61" s="81"/>
      <c r="AT61" s="81"/>
      <c r="AU61" s="81"/>
    </row>
    <row r="62" spans="1:56" s="82" customFormat="1" hidden="1">
      <c r="A62" s="81"/>
      <c r="B62" s="81" t="s">
        <v>321</v>
      </c>
      <c r="C62" s="81">
        <v>0.82414719170586404</v>
      </c>
      <c r="D62" s="81">
        <v>0.82414719170586404</v>
      </c>
      <c r="E62" s="81">
        <v>0.82414719170586404</v>
      </c>
      <c r="F62" s="81">
        <v>0.82293789443544896</v>
      </c>
      <c r="G62" s="81">
        <v>0.97682431320421903</v>
      </c>
      <c r="H62" s="81">
        <v>0.97682431320421903</v>
      </c>
      <c r="I62" s="81">
        <v>0.66734051743399103</v>
      </c>
      <c r="J62" s="81">
        <v>0.82414719170586404</v>
      </c>
      <c r="K62" s="81" t="s">
        <v>44</v>
      </c>
      <c r="L62" s="81" t="s">
        <v>44</v>
      </c>
      <c r="M62" s="81" t="s">
        <v>44</v>
      </c>
      <c r="N62" s="81" t="s">
        <v>44</v>
      </c>
      <c r="O62" s="81" t="s">
        <v>44</v>
      </c>
      <c r="P62" s="81" t="s">
        <v>44</v>
      </c>
      <c r="Q62" s="81">
        <v>0.82414719170586404</v>
      </c>
      <c r="R62" s="81">
        <v>0.48697604970493902</v>
      </c>
      <c r="S62" s="81"/>
      <c r="T62" s="81"/>
      <c r="U62" s="81" t="s">
        <v>322</v>
      </c>
      <c r="V62" s="81" t="s">
        <v>44</v>
      </c>
      <c r="W62" s="81" t="s">
        <v>44</v>
      </c>
      <c r="X62" s="81" t="s">
        <v>44</v>
      </c>
      <c r="Y62" s="81" t="s">
        <v>44</v>
      </c>
      <c r="Z62" s="81" t="s">
        <v>44</v>
      </c>
      <c r="AA62" s="81" t="s">
        <v>44</v>
      </c>
      <c r="AB62" s="81">
        <v>0.974834662551748</v>
      </c>
      <c r="AC62" s="81">
        <v>0.50194754864688595</v>
      </c>
      <c r="AD62" s="81">
        <v>0.974834662551748</v>
      </c>
      <c r="AE62" s="81">
        <v>0.69193688137982901</v>
      </c>
      <c r="AF62" s="81">
        <v>0.22269067089619399</v>
      </c>
      <c r="AG62" s="81">
        <v>0.15497267605699599</v>
      </c>
      <c r="AH62" s="81">
        <v>0.876810759551087</v>
      </c>
      <c r="AI62" s="81">
        <v>0.22269067089619399</v>
      </c>
      <c r="AJ62" s="81">
        <v>0.37126807651313398</v>
      </c>
      <c r="AK62" s="81">
        <v>0.876810759551087</v>
      </c>
      <c r="AL62" s="81"/>
      <c r="AM62" s="81"/>
      <c r="AN62" s="81"/>
      <c r="AO62" s="81"/>
      <c r="AP62" s="81"/>
      <c r="AQ62" s="81"/>
      <c r="AR62" s="81"/>
      <c r="AS62" s="81"/>
      <c r="AT62" s="81"/>
      <c r="AU62" s="81"/>
    </row>
    <row r="63" spans="1:56" s="82" customFormat="1" hidden="1">
      <c r="A63" s="81"/>
      <c r="B63" s="81" t="s">
        <v>323</v>
      </c>
      <c r="C63" s="81">
        <v>0.62527209643069004</v>
      </c>
      <c r="D63" s="81">
        <v>0.62527209643069004</v>
      </c>
      <c r="E63" s="81">
        <v>0.62527209643069004</v>
      </c>
      <c r="F63" s="81">
        <v>0.62527209643069004</v>
      </c>
      <c r="G63" s="81">
        <v>0.62527209643069004</v>
      </c>
      <c r="H63" s="81">
        <v>0.62527209643069004</v>
      </c>
      <c r="I63" s="81">
        <v>0.62527209643069004</v>
      </c>
      <c r="J63" s="81">
        <v>0.62527209643069004</v>
      </c>
      <c r="K63" s="81" t="s">
        <v>44</v>
      </c>
      <c r="L63" s="81" t="s">
        <v>44</v>
      </c>
      <c r="M63" s="81" t="s">
        <v>44</v>
      </c>
      <c r="N63" s="81" t="s">
        <v>44</v>
      </c>
      <c r="O63" s="81" t="s">
        <v>44</v>
      </c>
      <c r="P63" s="81" t="s">
        <v>44</v>
      </c>
      <c r="Q63" s="81">
        <v>0.62527209643069004</v>
      </c>
      <c r="R63" s="81">
        <v>0.62527209643069004</v>
      </c>
      <c r="S63" s="81"/>
      <c r="T63" s="81"/>
      <c r="U63" s="81" t="s">
        <v>324</v>
      </c>
      <c r="V63" s="81" t="s">
        <v>44</v>
      </c>
      <c r="W63" s="81" t="s">
        <v>44</v>
      </c>
      <c r="X63" s="81" t="s">
        <v>44</v>
      </c>
      <c r="Y63" s="81" t="s">
        <v>44</v>
      </c>
      <c r="Z63" s="81" t="s">
        <v>44</v>
      </c>
      <c r="AA63" s="81" t="s">
        <v>44</v>
      </c>
      <c r="AB63" s="81">
        <v>0.69862241848168805</v>
      </c>
      <c r="AC63" s="81">
        <v>0.48119152334965398</v>
      </c>
      <c r="AD63" s="81">
        <v>0.84477678065168305</v>
      </c>
      <c r="AE63" s="81">
        <v>0.35497096468863998</v>
      </c>
      <c r="AF63" s="81">
        <v>0.35497096468863998</v>
      </c>
      <c r="AG63" s="81">
        <v>0.48119152334965398</v>
      </c>
      <c r="AH63" s="81">
        <v>0.69862241848168805</v>
      </c>
      <c r="AI63" s="81">
        <v>0.35497096468863998</v>
      </c>
      <c r="AJ63" s="81">
        <v>0.35497096468863998</v>
      </c>
      <c r="AK63" s="81">
        <v>0.69862241848168805</v>
      </c>
      <c r="AL63" s="81"/>
      <c r="AM63" s="81"/>
      <c r="AN63" s="81"/>
      <c r="AO63" s="81"/>
      <c r="AP63" s="81"/>
      <c r="AQ63" s="81"/>
      <c r="AR63" s="81"/>
      <c r="AS63" s="81"/>
      <c r="AT63" s="81"/>
      <c r="AU63" s="81"/>
    </row>
    <row r="64" spans="1:56" s="82" customFormat="1">
      <c r="A64" s="81"/>
      <c r="B64" s="81" t="s">
        <v>325</v>
      </c>
      <c r="C64" s="81">
        <v>0.13385875835400801</v>
      </c>
      <c r="D64" s="81">
        <v>0.42024500518276597</v>
      </c>
      <c r="E64" s="81">
        <v>0.36754094580649199</v>
      </c>
      <c r="F64" s="81">
        <v>0.80698136878828897</v>
      </c>
      <c r="G64" s="81">
        <v>0.13385875835400801</v>
      </c>
      <c r="H64" s="81">
        <v>0.13385875835400801</v>
      </c>
      <c r="I64" s="81">
        <v>0.80698136878828897</v>
      </c>
      <c r="J64" s="81">
        <v>0.80698136878828897</v>
      </c>
      <c r="K64" s="81" t="s">
        <v>44</v>
      </c>
      <c r="L64" s="81" t="s">
        <v>44</v>
      </c>
      <c r="M64" s="81" t="s">
        <v>44</v>
      </c>
      <c r="N64" s="81" t="s">
        <v>44</v>
      </c>
      <c r="O64" s="81" t="s">
        <v>44</v>
      </c>
      <c r="P64" s="81" t="s">
        <v>44</v>
      </c>
      <c r="Q64" s="81">
        <v>0.80698136878828897</v>
      </c>
      <c r="R64" s="81">
        <v>0.80698136878828897</v>
      </c>
      <c r="S64" s="81"/>
      <c r="T64" s="81"/>
      <c r="U64" s="81" t="s">
        <v>326</v>
      </c>
      <c r="V64" s="81" t="s">
        <v>44</v>
      </c>
      <c r="W64" s="81" t="s">
        <v>44</v>
      </c>
      <c r="X64" s="81" t="s">
        <v>44</v>
      </c>
      <c r="Y64" s="81" t="s">
        <v>44</v>
      </c>
      <c r="Z64" s="81" t="s">
        <v>44</v>
      </c>
      <c r="AA64" s="81" t="s">
        <v>44</v>
      </c>
      <c r="AB64" s="56">
        <v>9.2080802881519902E-2</v>
      </c>
      <c r="AC64" s="81">
        <v>0.75703626850346695</v>
      </c>
      <c r="AD64" s="81">
        <v>0.53480120232473705</v>
      </c>
      <c r="AE64" s="81">
        <v>0.67343005564046698</v>
      </c>
      <c r="AF64" s="81">
        <v>0.75703626850346695</v>
      </c>
      <c r="AG64" s="81">
        <v>0.99987940075440496</v>
      </c>
      <c r="AH64" s="81">
        <v>0.67343005564046698</v>
      </c>
      <c r="AI64" s="81">
        <v>0.67343005564046698</v>
      </c>
      <c r="AJ64" s="81">
        <v>0.67343005564046698</v>
      </c>
      <c r="AK64" s="81">
        <v>0.75703626850346695</v>
      </c>
      <c r="AL64" s="81"/>
      <c r="AM64" s="81"/>
      <c r="AN64" s="81"/>
      <c r="AO64" s="81"/>
      <c r="AP64" s="81"/>
      <c r="AQ64" s="81"/>
      <c r="AR64" s="81"/>
      <c r="AS64" s="81"/>
      <c r="AT64" s="81"/>
      <c r="AU64" s="81"/>
    </row>
    <row r="65" spans="1:56" s="82" customFormat="1" hidden="1">
      <c r="A65" s="81"/>
      <c r="B65" s="81" t="s">
        <v>327</v>
      </c>
      <c r="C65" s="81">
        <v>0.73260085921176699</v>
      </c>
      <c r="D65" s="81">
        <v>0.17264499684981599</v>
      </c>
      <c r="E65" s="81">
        <v>0.73260085921176699</v>
      </c>
      <c r="F65" s="81">
        <v>0.94136899971073795</v>
      </c>
      <c r="G65" s="81">
        <v>0.20078813753101199</v>
      </c>
      <c r="H65" s="81">
        <v>0.73260085921176699</v>
      </c>
      <c r="I65" s="81">
        <v>0.73260085921176699</v>
      </c>
      <c r="J65" s="81">
        <v>0.94136899971073795</v>
      </c>
      <c r="K65" s="81" t="s">
        <v>44</v>
      </c>
      <c r="L65" s="81" t="s">
        <v>44</v>
      </c>
      <c r="M65" s="81" t="s">
        <v>44</v>
      </c>
      <c r="N65" s="81" t="s">
        <v>44</v>
      </c>
      <c r="O65" s="81" t="s">
        <v>44</v>
      </c>
      <c r="P65" s="81" t="s">
        <v>44</v>
      </c>
      <c r="Q65" s="81">
        <v>0.94136899971073795</v>
      </c>
      <c r="R65" s="81">
        <v>0.94136899971073795</v>
      </c>
      <c r="S65" s="81"/>
      <c r="T65" s="81"/>
      <c r="U65" s="81" t="s">
        <v>328</v>
      </c>
      <c r="V65" s="81" t="s">
        <v>44</v>
      </c>
      <c r="W65" s="81" t="s">
        <v>44</v>
      </c>
      <c r="X65" s="81" t="s">
        <v>44</v>
      </c>
      <c r="Y65" s="81" t="s">
        <v>44</v>
      </c>
      <c r="Z65" s="81" t="s">
        <v>44</v>
      </c>
      <c r="AA65" s="81" t="s">
        <v>44</v>
      </c>
      <c r="AB65" s="81">
        <v>0.35653413488315799</v>
      </c>
      <c r="AC65" s="81">
        <v>0.90120779226849901</v>
      </c>
      <c r="AD65" s="81">
        <v>0.35653413488315799</v>
      </c>
      <c r="AE65" s="81">
        <v>0.90120779226849901</v>
      </c>
      <c r="AF65" s="81">
        <v>0.90120779226849901</v>
      </c>
      <c r="AG65" s="81">
        <v>0.99211695310162096</v>
      </c>
      <c r="AH65" s="81">
        <v>0.35653413488315799</v>
      </c>
      <c r="AI65" s="81">
        <v>0.90120779226849901</v>
      </c>
      <c r="AJ65" s="81">
        <v>0.92305824749396703</v>
      </c>
      <c r="AK65" s="81">
        <v>0.90120779226849901</v>
      </c>
      <c r="AL65" s="81"/>
      <c r="AM65" s="81"/>
      <c r="AN65" s="81"/>
      <c r="AO65" s="81"/>
      <c r="AP65" s="81"/>
      <c r="AQ65" s="81"/>
      <c r="AR65" s="81"/>
      <c r="AS65" s="81"/>
      <c r="AT65" s="81"/>
      <c r="AU65" s="81"/>
    </row>
    <row r="66" spans="1:56" s="82" customFormat="1" hidden="1">
      <c r="A66" s="81"/>
      <c r="B66" s="81" t="s">
        <v>329</v>
      </c>
      <c r="C66" s="81">
        <v>0.63733242935386702</v>
      </c>
      <c r="D66" s="81">
        <v>0.89324585204384299</v>
      </c>
      <c r="E66" s="81">
        <v>0.89324585204384299</v>
      </c>
      <c r="F66" s="81">
        <v>0.63733242935386702</v>
      </c>
      <c r="G66" s="81">
        <v>0.99219672102944301</v>
      </c>
      <c r="H66" s="81">
        <v>0.99219672102944301</v>
      </c>
      <c r="I66" s="81">
        <v>0.60402136258093797</v>
      </c>
      <c r="J66" s="81">
        <v>0.99219672102944301</v>
      </c>
      <c r="K66" s="81" t="s">
        <v>44</v>
      </c>
      <c r="L66" s="81" t="s">
        <v>44</v>
      </c>
      <c r="M66" s="81" t="s">
        <v>44</v>
      </c>
      <c r="N66" s="81" t="s">
        <v>44</v>
      </c>
      <c r="O66" s="81" t="s">
        <v>44</v>
      </c>
      <c r="P66" s="81" t="s">
        <v>44</v>
      </c>
      <c r="Q66" s="81">
        <v>0.60402136258093797</v>
      </c>
      <c r="R66" s="81">
        <v>0.63733242935386702</v>
      </c>
      <c r="S66" s="81"/>
      <c r="T66" s="81"/>
      <c r="U66" s="81" t="s">
        <v>330</v>
      </c>
      <c r="V66" s="81" t="s">
        <v>44</v>
      </c>
      <c r="W66" s="81" t="s">
        <v>44</v>
      </c>
      <c r="X66" s="81" t="s">
        <v>44</v>
      </c>
      <c r="Y66" s="81" t="s">
        <v>44</v>
      </c>
      <c r="Z66" s="81" t="s">
        <v>44</v>
      </c>
      <c r="AA66" s="81" t="s">
        <v>44</v>
      </c>
      <c r="AB66" s="81">
        <v>0.98843947678217203</v>
      </c>
      <c r="AC66" s="81">
        <v>0.98843947678217203</v>
      </c>
      <c r="AD66" s="81">
        <v>0.87513226202447203</v>
      </c>
      <c r="AE66" s="81">
        <v>0.87513226202447203</v>
      </c>
      <c r="AF66" s="81">
        <v>0.115605232178285</v>
      </c>
      <c r="AG66" s="81">
        <v>0.87513226202447203</v>
      </c>
      <c r="AH66" s="81">
        <v>0.98843947678217203</v>
      </c>
      <c r="AI66" s="81">
        <v>0.87513226202447203</v>
      </c>
      <c r="AJ66" s="81">
        <v>0.98843947678217203</v>
      </c>
      <c r="AK66" s="81">
        <v>0.98843947678217203</v>
      </c>
      <c r="AL66" s="81"/>
      <c r="AM66" s="81"/>
      <c r="AN66" s="81"/>
      <c r="AO66" s="81"/>
      <c r="AP66" s="81"/>
      <c r="AQ66" s="81"/>
      <c r="AR66" s="81"/>
      <c r="AS66" s="81"/>
      <c r="AT66" s="81"/>
      <c r="AU66" s="81"/>
    </row>
    <row r="67" spans="1:56" s="82" customFormat="1">
      <c r="A67" s="81"/>
      <c r="B67" s="81" t="s">
        <v>331</v>
      </c>
      <c r="C67" s="19">
        <v>3.9016394852783201E-2</v>
      </c>
      <c r="D67" s="81">
        <v>0.30825000057289598</v>
      </c>
      <c r="E67" s="81">
        <v>0.137892038380621</v>
      </c>
      <c r="F67" s="81">
        <v>0.97134470879972701</v>
      </c>
      <c r="G67" s="19">
        <v>3.8851178079528301E-3</v>
      </c>
      <c r="H67" s="56">
        <v>6.678611892677E-2</v>
      </c>
      <c r="I67" s="81">
        <v>0.90430008766713399</v>
      </c>
      <c r="J67" s="81">
        <v>0.75757903080474398</v>
      </c>
      <c r="K67" s="81" t="s">
        <v>44</v>
      </c>
      <c r="L67" s="81" t="s">
        <v>44</v>
      </c>
      <c r="M67" s="81" t="s">
        <v>44</v>
      </c>
      <c r="N67" s="81" t="s">
        <v>44</v>
      </c>
      <c r="O67" s="81" t="s">
        <v>44</v>
      </c>
      <c r="P67" s="81" t="s">
        <v>44</v>
      </c>
      <c r="Q67" s="81">
        <v>0.97134470879972701</v>
      </c>
      <c r="R67" s="81">
        <v>0.75757903080474398</v>
      </c>
      <c r="S67" s="81"/>
      <c r="T67" s="81"/>
      <c r="U67" s="81" t="s">
        <v>332</v>
      </c>
      <c r="V67" s="81" t="s">
        <v>44</v>
      </c>
      <c r="W67" s="81" t="s">
        <v>44</v>
      </c>
      <c r="X67" s="81" t="s">
        <v>44</v>
      </c>
      <c r="Y67" s="81" t="s">
        <v>44</v>
      </c>
      <c r="Z67" s="81" t="s">
        <v>44</v>
      </c>
      <c r="AA67" s="81" t="s">
        <v>44</v>
      </c>
      <c r="AB67" s="19">
        <v>4.36463087618806E-3</v>
      </c>
      <c r="AC67" s="81">
        <v>0.69193688137982901</v>
      </c>
      <c r="AD67" s="81">
        <v>0.56120535054772502</v>
      </c>
      <c r="AE67" s="81">
        <v>0.85166580206639997</v>
      </c>
      <c r="AF67" s="81">
        <v>0.99964503371333002</v>
      </c>
      <c r="AG67" s="81">
        <v>0.99964503371333002</v>
      </c>
      <c r="AH67" s="81">
        <v>0.56120535054772502</v>
      </c>
      <c r="AI67" s="81">
        <v>0.56120535054772502</v>
      </c>
      <c r="AJ67" s="81">
        <v>0.65786906813322199</v>
      </c>
      <c r="AK67" s="81">
        <v>0.85166580206639997</v>
      </c>
      <c r="AL67" s="81"/>
      <c r="AM67" s="81"/>
      <c r="AN67" s="81"/>
      <c r="AO67" s="81"/>
      <c r="AP67" s="81"/>
      <c r="AQ67" s="81"/>
      <c r="AR67" s="81"/>
      <c r="AS67" s="81"/>
      <c r="AT67" s="81"/>
      <c r="AU67" s="81"/>
    </row>
    <row r="68" spans="1:56" s="82" customFormat="1" hidden="1">
      <c r="A68" s="81"/>
      <c r="B68" s="81" t="s">
        <v>333</v>
      </c>
      <c r="C68" s="81">
        <v>0.33367025871699602</v>
      </c>
      <c r="D68" s="81">
        <v>0.14327645600136599</v>
      </c>
      <c r="E68" s="81">
        <v>0.72650984245336503</v>
      </c>
      <c r="F68" s="81">
        <v>0.98627590352980998</v>
      </c>
      <c r="G68" s="81">
        <v>5.3848408552573902E-3</v>
      </c>
      <c r="H68" s="81">
        <v>0.33367025871699602</v>
      </c>
      <c r="I68" s="81">
        <v>0.92405358780944702</v>
      </c>
      <c r="J68" s="81">
        <v>0.98627590352980998</v>
      </c>
      <c r="K68" s="81" t="s">
        <v>44</v>
      </c>
      <c r="L68" s="81" t="s">
        <v>44</v>
      </c>
      <c r="M68" s="81" t="s">
        <v>44</v>
      </c>
      <c r="N68" s="81" t="s">
        <v>44</v>
      </c>
      <c r="O68" s="81" t="s">
        <v>44</v>
      </c>
      <c r="P68" s="81" t="s">
        <v>44</v>
      </c>
      <c r="Q68" s="81">
        <v>0.98627590352980998</v>
      </c>
      <c r="R68" s="81">
        <v>0.98627590352980998</v>
      </c>
      <c r="S68" s="81"/>
      <c r="T68" s="81"/>
      <c r="U68" s="81" t="s">
        <v>334</v>
      </c>
      <c r="V68" s="81" t="s">
        <v>44</v>
      </c>
      <c r="W68" s="81" t="s">
        <v>44</v>
      </c>
      <c r="X68" s="81" t="s">
        <v>44</v>
      </c>
      <c r="Y68" s="81" t="s">
        <v>44</v>
      </c>
      <c r="Z68" s="81" t="s">
        <v>44</v>
      </c>
      <c r="AA68" s="81" t="s">
        <v>44</v>
      </c>
      <c r="AB68" s="81">
        <v>0.23532528924464099</v>
      </c>
      <c r="AC68" s="81">
        <v>0.87513226202447203</v>
      </c>
      <c r="AD68" s="81">
        <v>0.29122637202541202</v>
      </c>
      <c r="AE68" s="81">
        <v>0.99271424799825403</v>
      </c>
      <c r="AF68" s="81">
        <v>0.99271424799825403</v>
      </c>
      <c r="AG68" s="81">
        <v>0.99271424799825403</v>
      </c>
      <c r="AH68" s="81">
        <v>0.26616366829381</v>
      </c>
      <c r="AI68" s="81">
        <v>0.87513226202447203</v>
      </c>
      <c r="AJ68" s="81">
        <v>0.99271424799825403</v>
      </c>
      <c r="AK68" s="81">
        <v>0.99271424799825403</v>
      </c>
      <c r="AL68" s="81"/>
      <c r="AM68" s="81"/>
      <c r="AN68" s="81"/>
      <c r="AO68" s="81"/>
      <c r="AP68" s="81"/>
      <c r="AQ68" s="81"/>
      <c r="AR68" s="81"/>
      <c r="AS68" s="81"/>
      <c r="AT68" s="81"/>
      <c r="AU68" s="81"/>
    </row>
    <row r="69" spans="1:56" s="82" customFormat="1" hidden="1">
      <c r="A69" s="81"/>
      <c r="B69" s="81" t="s">
        <v>335</v>
      </c>
      <c r="C69" s="81">
        <v>0.74945580713861903</v>
      </c>
      <c r="D69" s="81">
        <v>0.33367025871699602</v>
      </c>
      <c r="E69" s="81">
        <v>0.96482804100059505</v>
      </c>
      <c r="F69" s="81">
        <v>0.96482804100059505</v>
      </c>
      <c r="G69" s="81">
        <v>0.31137345868453198</v>
      </c>
      <c r="H69" s="81">
        <v>0.96482804100059505</v>
      </c>
      <c r="I69" s="81">
        <v>0.96482804100059505</v>
      </c>
      <c r="J69" s="81">
        <v>0.31137345868453198</v>
      </c>
      <c r="K69" s="81" t="s">
        <v>44</v>
      </c>
      <c r="L69" s="81" t="s">
        <v>44</v>
      </c>
      <c r="M69" s="81" t="s">
        <v>44</v>
      </c>
      <c r="N69" s="81" t="s">
        <v>44</v>
      </c>
      <c r="O69" s="81" t="s">
        <v>44</v>
      </c>
      <c r="P69" s="81" t="s">
        <v>44</v>
      </c>
      <c r="Q69" s="81">
        <v>0.96482804100059505</v>
      </c>
      <c r="R69" s="81">
        <v>0.33367025871699602</v>
      </c>
      <c r="S69" s="81"/>
      <c r="T69" s="81"/>
      <c r="U69" s="81" t="s">
        <v>336</v>
      </c>
      <c r="V69" s="81" t="s">
        <v>44</v>
      </c>
      <c r="W69" s="81" t="s">
        <v>44</v>
      </c>
      <c r="X69" s="81" t="s">
        <v>44</v>
      </c>
      <c r="Y69" s="81" t="s">
        <v>44</v>
      </c>
      <c r="Z69" s="81" t="s">
        <v>44</v>
      </c>
      <c r="AA69" s="81" t="s">
        <v>44</v>
      </c>
      <c r="AB69" s="81">
        <v>0.83075242274457095</v>
      </c>
      <c r="AC69" s="81">
        <v>0.83075242274457095</v>
      </c>
      <c r="AD69" s="81">
        <v>0.83075242274457095</v>
      </c>
      <c r="AE69" s="81">
        <v>0.83075242274457095</v>
      </c>
      <c r="AF69" s="81">
        <v>0.83075242274457095</v>
      </c>
      <c r="AG69" s="81">
        <v>0.83075242274457095</v>
      </c>
      <c r="AH69" s="81">
        <v>0.83075242274457095</v>
      </c>
      <c r="AI69" s="81">
        <v>0.83075242274457095</v>
      </c>
      <c r="AJ69" s="81">
        <v>0.83075242274457095</v>
      </c>
      <c r="AK69" s="81">
        <v>0.83075242274457095</v>
      </c>
      <c r="AL69" s="81"/>
      <c r="AM69" s="81"/>
      <c r="AN69" s="81"/>
      <c r="AO69" s="81"/>
      <c r="AP69" s="81"/>
      <c r="AQ69" s="81"/>
      <c r="AR69" s="81"/>
      <c r="AS69" s="81"/>
      <c r="AT69" s="81"/>
      <c r="AU69" s="81"/>
    </row>
    <row r="70" spans="1:56" s="82" customFormat="1" hidden="1">
      <c r="A70" s="81"/>
      <c r="B70" s="81"/>
      <c r="C70" s="81" t="s">
        <v>44</v>
      </c>
      <c r="D70" s="81" t="s">
        <v>44</v>
      </c>
      <c r="E70" s="81" t="s">
        <v>44</v>
      </c>
      <c r="F70" s="81" t="s">
        <v>44</v>
      </c>
      <c r="G70" s="81" t="s">
        <v>44</v>
      </c>
      <c r="H70" s="81" t="s">
        <v>44</v>
      </c>
      <c r="I70" s="81" t="s">
        <v>44</v>
      </c>
      <c r="J70" s="81" t="s">
        <v>44</v>
      </c>
      <c r="K70" s="81" t="s">
        <v>44</v>
      </c>
      <c r="L70" s="81" t="s">
        <v>44</v>
      </c>
      <c r="M70" s="81" t="s">
        <v>44</v>
      </c>
      <c r="N70" s="81" t="s">
        <v>44</v>
      </c>
      <c r="O70" s="81" t="s">
        <v>44</v>
      </c>
      <c r="P70" s="81" t="s">
        <v>44</v>
      </c>
      <c r="Q70" s="81" t="s">
        <v>44</v>
      </c>
      <c r="R70" s="81" t="s">
        <v>44</v>
      </c>
      <c r="S70" s="81"/>
      <c r="T70" s="81"/>
      <c r="U70" s="81"/>
      <c r="V70" s="81" t="s">
        <v>44</v>
      </c>
      <c r="W70" s="81" t="s">
        <v>44</v>
      </c>
      <c r="X70" s="81" t="s">
        <v>44</v>
      </c>
      <c r="Y70" s="81" t="s">
        <v>44</v>
      </c>
      <c r="Z70" s="81" t="s">
        <v>44</v>
      </c>
      <c r="AA70" s="81" t="s">
        <v>44</v>
      </c>
      <c r="AB70" s="81" t="s">
        <v>44</v>
      </c>
      <c r="AC70" s="81" t="s">
        <v>44</v>
      </c>
      <c r="AD70" s="81" t="s">
        <v>44</v>
      </c>
      <c r="AE70" s="81" t="s">
        <v>44</v>
      </c>
      <c r="AF70" s="81" t="s">
        <v>44</v>
      </c>
      <c r="AG70" s="81" t="s">
        <v>44</v>
      </c>
      <c r="AH70" s="81" t="s">
        <v>44</v>
      </c>
      <c r="AI70" s="81" t="s">
        <v>44</v>
      </c>
      <c r="AJ70" s="81" t="s">
        <v>44</v>
      </c>
      <c r="AK70" s="81" t="s">
        <v>44</v>
      </c>
      <c r="AL70" s="81"/>
      <c r="AM70" s="81"/>
      <c r="AN70" s="81"/>
      <c r="AO70" s="81"/>
      <c r="AP70" s="81"/>
      <c r="AQ70" s="81"/>
      <c r="AR70" s="81"/>
      <c r="AS70" s="81"/>
      <c r="AT70" s="81"/>
      <c r="AU70" s="81"/>
    </row>
    <row r="71" spans="1:56" s="82" customFormat="1" hidden="1">
      <c r="A71" s="81"/>
      <c r="B71" s="83" t="s">
        <v>367</v>
      </c>
      <c r="C71" s="81" t="s">
        <v>44</v>
      </c>
      <c r="D71" s="81" t="s">
        <v>44</v>
      </c>
      <c r="E71" s="81" t="s">
        <v>44</v>
      </c>
      <c r="F71" s="81" t="s">
        <v>44</v>
      </c>
      <c r="G71" s="81" t="s">
        <v>44</v>
      </c>
      <c r="H71" s="81" t="s">
        <v>44</v>
      </c>
      <c r="I71" s="81" t="s">
        <v>44</v>
      </c>
      <c r="J71" s="81" t="s">
        <v>44</v>
      </c>
      <c r="K71" s="81" t="s">
        <v>44</v>
      </c>
      <c r="L71" s="81" t="s">
        <v>44</v>
      </c>
      <c r="M71" s="81" t="s">
        <v>44</v>
      </c>
      <c r="N71" s="81" t="s">
        <v>44</v>
      </c>
      <c r="O71" s="81" t="s">
        <v>44</v>
      </c>
      <c r="P71" s="81" t="s">
        <v>44</v>
      </c>
      <c r="Q71" s="81" t="s">
        <v>44</v>
      </c>
      <c r="R71" s="81" t="s">
        <v>44</v>
      </c>
      <c r="S71" s="81"/>
      <c r="T71" s="81"/>
      <c r="U71" s="81"/>
      <c r="V71" s="81" t="s">
        <v>44</v>
      </c>
      <c r="W71" s="81" t="s">
        <v>44</v>
      </c>
      <c r="X71" s="81" t="s">
        <v>44</v>
      </c>
      <c r="Y71" s="81" t="s">
        <v>44</v>
      </c>
      <c r="Z71" s="81" t="s">
        <v>44</v>
      </c>
      <c r="AA71" s="81" t="s">
        <v>44</v>
      </c>
      <c r="AB71" s="81" t="s">
        <v>44</v>
      </c>
      <c r="AC71" s="81" t="s">
        <v>44</v>
      </c>
      <c r="AD71" s="115" t="s">
        <v>44</v>
      </c>
      <c r="AE71" s="81" t="s">
        <v>44</v>
      </c>
      <c r="AF71" s="81" t="s">
        <v>44</v>
      </c>
      <c r="AG71" s="81" t="s">
        <v>44</v>
      </c>
      <c r="AH71" s="81" t="s">
        <v>44</v>
      </c>
      <c r="AI71" s="81" t="s">
        <v>44</v>
      </c>
      <c r="AJ71" s="81" t="s">
        <v>44</v>
      </c>
      <c r="AK71" s="81" t="s">
        <v>44</v>
      </c>
      <c r="AL71" s="81"/>
      <c r="AM71" s="81"/>
      <c r="AN71" s="81"/>
      <c r="AO71" s="81"/>
      <c r="AP71" s="81"/>
      <c r="AQ71" s="81"/>
      <c r="AR71" s="81"/>
      <c r="AS71" s="81"/>
      <c r="AT71" s="81"/>
      <c r="AU71" s="81"/>
    </row>
    <row r="72" spans="1:56" s="82" customFormat="1" hidden="1">
      <c r="A72" s="81"/>
      <c r="B72" s="81" t="s">
        <v>338</v>
      </c>
      <c r="C72" s="81">
        <v>0.81521870476793201</v>
      </c>
      <c r="D72" s="81">
        <v>0.215574915336363</v>
      </c>
      <c r="E72" s="81">
        <v>0.62454650594884997</v>
      </c>
      <c r="F72" s="81">
        <v>0.62454650594884997</v>
      </c>
      <c r="G72" s="81">
        <v>0.62454650594884997</v>
      </c>
      <c r="H72" s="81">
        <v>0.70803727180477305</v>
      </c>
      <c r="I72" s="81">
        <v>0.62454650594884997</v>
      </c>
      <c r="J72" s="81">
        <v>0.62454650594884997</v>
      </c>
      <c r="K72" s="81" t="s">
        <v>44</v>
      </c>
      <c r="L72" s="81" t="s">
        <v>44</v>
      </c>
      <c r="M72" s="81" t="s">
        <v>44</v>
      </c>
      <c r="N72" s="81" t="s">
        <v>44</v>
      </c>
      <c r="O72" s="81" t="s">
        <v>44</v>
      </c>
      <c r="P72" s="81" t="s">
        <v>44</v>
      </c>
      <c r="Q72" s="81">
        <v>0.70803727180477305</v>
      </c>
      <c r="R72" s="81">
        <v>0.81521870476793201</v>
      </c>
      <c r="S72" s="81"/>
      <c r="T72" s="81"/>
      <c r="U72" s="81" t="s">
        <v>339</v>
      </c>
      <c r="V72" s="81" t="s">
        <v>44</v>
      </c>
      <c r="W72" s="81" t="s">
        <v>44</v>
      </c>
      <c r="X72" s="81" t="s">
        <v>44</v>
      </c>
      <c r="Y72" s="81" t="s">
        <v>44</v>
      </c>
      <c r="Z72" s="81" t="s">
        <v>44</v>
      </c>
      <c r="AA72" s="81" t="s">
        <v>44</v>
      </c>
      <c r="AB72" s="81">
        <v>0.49222243762355999</v>
      </c>
      <c r="AC72" s="81">
        <v>0.815964313784456</v>
      </c>
      <c r="AD72" s="81">
        <v>0.20971456716541301</v>
      </c>
      <c r="AE72" s="81">
        <v>0.815964313784456</v>
      </c>
      <c r="AF72" s="81">
        <v>0.44896428043817999</v>
      </c>
      <c r="AG72" s="81">
        <v>0.44896428043817999</v>
      </c>
      <c r="AH72" s="81">
        <v>0.20971456716541301</v>
      </c>
      <c r="AI72" s="81">
        <v>0.63258377790215703</v>
      </c>
      <c r="AJ72" s="81">
        <v>0.44896428043817999</v>
      </c>
      <c r="AK72" s="81">
        <v>0.44918878415938002</v>
      </c>
      <c r="AL72" s="81"/>
      <c r="AM72" s="81"/>
      <c r="AN72" s="81"/>
      <c r="AO72" s="81"/>
      <c r="AP72" s="81"/>
      <c r="AQ72" s="81"/>
      <c r="AR72" s="81"/>
      <c r="AS72" s="81"/>
      <c r="AT72" s="81"/>
      <c r="AU72" s="81"/>
    </row>
    <row r="73" spans="1:56" s="82" customFormat="1" hidden="1">
      <c r="A73" s="81"/>
      <c r="B73" s="81" t="s">
        <v>340</v>
      </c>
      <c r="C73" s="81">
        <v>0.62936646382646499</v>
      </c>
      <c r="D73" s="81">
        <v>0.49543621252889603</v>
      </c>
      <c r="E73" s="81">
        <v>0.30201068129046899</v>
      </c>
      <c r="F73" s="81">
        <v>0.55695980914291499</v>
      </c>
      <c r="G73" s="81">
        <v>0.189507098765621</v>
      </c>
      <c r="H73" s="81">
        <v>0.189507098765621</v>
      </c>
      <c r="I73" s="81">
        <v>0.63674507877331799</v>
      </c>
      <c r="J73" s="81">
        <v>0.189507098765621</v>
      </c>
      <c r="K73" s="81" t="s">
        <v>44</v>
      </c>
      <c r="L73" s="81" t="s">
        <v>44</v>
      </c>
      <c r="M73" s="81" t="s">
        <v>44</v>
      </c>
      <c r="N73" s="81" t="s">
        <v>44</v>
      </c>
      <c r="O73" s="81" t="s">
        <v>44</v>
      </c>
      <c r="P73" s="81" t="s">
        <v>44</v>
      </c>
      <c r="Q73" s="81">
        <v>0.55695980914291499</v>
      </c>
      <c r="R73" s="81">
        <v>0.49543621252889603</v>
      </c>
      <c r="S73" s="81"/>
      <c r="T73" s="81"/>
      <c r="U73" s="81" t="s">
        <v>341</v>
      </c>
      <c r="V73" s="81" t="s">
        <v>44</v>
      </c>
      <c r="W73" s="81" t="s">
        <v>44</v>
      </c>
      <c r="X73" s="81" t="s">
        <v>44</v>
      </c>
      <c r="Y73" s="81" t="s">
        <v>44</v>
      </c>
      <c r="Z73" s="81" t="s">
        <v>44</v>
      </c>
      <c r="AA73" s="81" t="s">
        <v>44</v>
      </c>
      <c r="AB73" s="81">
        <v>0.26513225086229603</v>
      </c>
      <c r="AC73" s="81">
        <v>0.56550245416561895</v>
      </c>
      <c r="AD73" s="81">
        <v>0.26513225086229603</v>
      </c>
      <c r="AE73" s="81">
        <v>0.72825473096891502</v>
      </c>
      <c r="AF73" s="81">
        <v>0.72825473096891502</v>
      </c>
      <c r="AG73" s="81">
        <v>0.89305144551984394</v>
      </c>
      <c r="AH73" s="81">
        <v>0.26513225086229603</v>
      </c>
      <c r="AI73" s="81">
        <v>0.72825473096891502</v>
      </c>
      <c r="AJ73" s="81">
        <v>0.26513225086229603</v>
      </c>
      <c r="AK73" s="81">
        <v>0.26513225086229603</v>
      </c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</row>
    <row r="74" spans="1:56" s="82" customFormat="1" hidden="1">
      <c r="A74" s="81"/>
      <c r="B74" s="81" t="s">
        <v>342</v>
      </c>
      <c r="C74" s="81">
        <v>0.45416244819523</v>
      </c>
      <c r="D74" s="81">
        <v>0.969301654390199</v>
      </c>
      <c r="E74" s="81">
        <v>0.45416244819523</v>
      </c>
      <c r="F74" s="81">
        <v>0.969301654390199</v>
      </c>
      <c r="G74" s="81">
        <v>0.29315500144631101</v>
      </c>
      <c r="H74" s="81">
        <v>0.29315500144631101</v>
      </c>
      <c r="I74" s="81">
        <v>0.969301654390199</v>
      </c>
      <c r="J74" s="81">
        <v>0.969301654390199</v>
      </c>
      <c r="K74" s="81" t="s">
        <v>44</v>
      </c>
      <c r="L74" s="81" t="s">
        <v>44</v>
      </c>
      <c r="M74" s="81" t="s">
        <v>44</v>
      </c>
      <c r="N74" s="81" t="s">
        <v>44</v>
      </c>
      <c r="O74" s="81" t="s">
        <v>44</v>
      </c>
      <c r="P74" s="81" t="s">
        <v>44</v>
      </c>
      <c r="Q74" s="81">
        <v>0.969301654390199</v>
      </c>
      <c r="R74" s="81">
        <v>0.969301654390199</v>
      </c>
      <c r="S74" s="81"/>
      <c r="T74" s="81"/>
      <c r="U74" s="81" t="s">
        <v>343</v>
      </c>
      <c r="V74" s="81" t="s">
        <v>44</v>
      </c>
      <c r="W74" s="81" t="s">
        <v>44</v>
      </c>
      <c r="X74" s="81" t="s">
        <v>44</v>
      </c>
      <c r="Y74" s="81" t="s">
        <v>44</v>
      </c>
      <c r="Z74" s="81" t="s">
        <v>44</v>
      </c>
      <c r="AA74" s="81" t="s">
        <v>44</v>
      </c>
      <c r="AB74" s="81">
        <v>0.144141758461098</v>
      </c>
      <c r="AC74" s="81">
        <v>0.84283163598456001</v>
      </c>
      <c r="AD74" s="81">
        <v>0.65223628525216204</v>
      </c>
      <c r="AE74" s="81">
        <v>0.84283163598456001</v>
      </c>
      <c r="AF74" s="81">
        <v>0.99006225929111602</v>
      </c>
      <c r="AG74" s="81">
        <v>0.99006225929111602</v>
      </c>
      <c r="AH74" s="81">
        <v>0.65223628525216204</v>
      </c>
      <c r="AI74" s="81">
        <v>0.99006225929111602</v>
      </c>
      <c r="AJ74" s="81">
        <v>0.99006225929111602</v>
      </c>
      <c r="AK74" s="81">
        <v>0.69753419578843301</v>
      </c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81"/>
      <c r="AZ74" s="81"/>
      <c r="BA74" s="81"/>
      <c r="BB74" s="81"/>
      <c r="BC74" s="81"/>
      <c r="BD74" s="81"/>
    </row>
    <row r="75" spans="1:56" s="82" customFormat="1" hidden="1">
      <c r="A75" s="81"/>
      <c r="B75" s="81"/>
      <c r="C75" s="81" t="s">
        <v>44</v>
      </c>
      <c r="D75" s="81" t="s">
        <v>44</v>
      </c>
      <c r="E75" s="81" t="s">
        <v>44</v>
      </c>
      <c r="F75" s="81" t="s">
        <v>44</v>
      </c>
      <c r="G75" s="81" t="s">
        <v>44</v>
      </c>
      <c r="H75" s="81" t="s">
        <v>44</v>
      </c>
      <c r="I75" s="81" t="s">
        <v>44</v>
      </c>
      <c r="J75" s="81" t="s">
        <v>44</v>
      </c>
      <c r="K75" s="81" t="s">
        <v>44</v>
      </c>
      <c r="L75" s="81" t="s">
        <v>44</v>
      </c>
      <c r="M75" s="81" t="s">
        <v>44</v>
      </c>
      <c r="N75" s="81" t="s">
        <v>44</v>
      </c>
      <c r="O75" s="81" t="s">
        <v>44</v>
      </c>
      <c r="P75" s="81" t="s">
        <v>44</v>
      </c>
      <c r="Q75" s="81" t="s">
        <v>44</v>
      </c>
      <c r="R75" s="81" t="s">
        <v>44</v>
      </c>
      <c r="S75" s="81"/>
      <c r="T75" s="81"/>
      <c r="U75" s="81"/>
      <c r="V75" s="81" t="s">
        <v>44</v>
      </c>
      <c r="W75" s="81" t="s">
        <v>44</v>
      </c>
      <c r="X75" s="81" t="s">
        <v>44</v>
      </c>
      <c r="Y75" s="81" t="s">
        <v>44</v>
      </c>
      <c r="Z75" s="81" t="s">
        <v>44</v>
      </c>
      <c r="AA75" s="81" t="s">
        <v>44</v>
      </c>
      <c r="AB75" s="81" t="s">
        <v>44</v>
      </c>
      <c r="AC75" s="81" t="s">
        <v>44</v>
      </c>
      <c r="AD75" s="81" t="s">
        <v>44</v>
      </c>
      <c r="AE75" s="81" t="s">
        <v>44</v>
      </c>
      <c r="AF75" s="81" t="s">
        <v>44</v>
      </c>
      <c r="AG75" s="81" t="s">
        <v>44</v>
      </c>
      <c r="AH75" s="81" t="s">
        <v>44</v>
      </c>
      <c r="AI75" s="81" t="s">
        <v>44</v>
      </c>
      <c r="AJ75" s="81" t="s">
        <v>44</v>
      </c>
      <c r="AK75" s="81" t="s">
        <v>44</v>
      </c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81"/>
      <c r="AZ75" s="81"/>
      <c r="BA75" s="81"/>
      <c r="BB75" s="81"/>
      <c r="BC75" s="81"/>
      <c r="BD75" s="81"/>
    </row>
    <row r="76" spans="1:56" s="82" customFormat="1">
      <c r="A76" s="81"/>
      <c r="B76" s="81" t="s">
        <v>344</v>
      </c>
      <c r="C76" s="81">
        <v>0.15234248099419101</v>
      </c>
      <c r="D76" s="81">
        <v>0.61577534030527503</v>
      </c>
      <c r="E76" s="81">
        <v>0.219883738002076</v>
      </c>
      <c r="F76" s="81">
        <v>0.94136899971073795</v>
      </c>
      <c r="G76" s="56">
        <v>6.5909147096125303E-2</v>
      </c>
      <c r="H76" s="81">
        <v>0.15234248099419101</v>
      </c>
      <c r="I76" s="81">
        <v>0.81012083042926897</v>
      </c>
      <c r="J76" s="81">
        <v>0.81012083042926897</v>
      </c>
      <c r="K76" s="81" t="s">
        <v>44</v>
      </c>
      <c r="L76" s="81" t="s">
        <v>44</v>
      </c>
      <c r="M76" s="81" t="s">
        <v>44</v>
      </c>
      <c r="N76" s="81" t="s">
        <v>44</v>
      </c>
      <c r="O76" s="81" t="s">
        <v>44</v>
      </c>
      <c r="P76" s="81" t="s">
        <v>44</v>
      </c>
      <c r="Q76" s="81">
        <v>0.94136899971073795</v>
      </c>
      <c r="R76" s="81">
        <v>0.81012083042926897</v>
      </c>
      <c r="S76" s="81"/>
      <c r="T76" s="81"/>
      <c r="U76" s="81" t="s">
        <v>345</v>
      </c>
      <c r="V76" s="81" t="s">
        <v>44</v>
      </c>
      <c r="W76" s="81" t="s">
        <v>44</v>
      </c>
      <c r="X76" s="81" t="s">
        <v>44</v>
      </c>
      <c r="Y76" s="81" t="s">
        <v>44</v>
      </c>
      <c r="Z76" s="81" t="s">
        <v>44</v>
      </c>
      <c r="AA76" s="81" t="s">
        <v>44</v>
      </c>
      <c r="AB76" s="19">
        <v>7.9661635504368195E-3</v>
      </c>
      <c r="AC76" s="81">
        <v>0.880786107527464</v>
      </c>
      <c r="AD76" s="81">
        <v>0.35293812834341798</v>
      </c>
      <c r="AE76" s="81">
        <v>0.90120779226849901</v>
      </c>
      <c r="AF76" s="81">
        <v>0.96037104339290802</v>
      </c>
      <c r="AG76" s="81">
        <v>0.99903239678678202</v>
      </c>
      <c r="AH76" s="81">
        <v>0.65039600063420799</v>
      </c>
      <c r="AI76" s="81">
        <v>0.65039600063420799</v>
      </c>
      <c r="AJ76" s="81">
        <v>0.78606142973222304</v>
      </c>
      <c r="AK76" s="81">
        <v>0.88273060312707496</v>
      </c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81"/>
      <c r="AZ76" s="81"/>
      <c r="BA76" s="81"/>
      <c r="BB76" s="81"/>
      <c r="BC76" s="81"/>
      <c r="BD76" s="81"/>
    </row>
    <row r="77" spans="1:56" s="82" customFormat="1" hidden="1">
      <c r="A77" s="81"/>
      <c r="B77" s="81" t="s">
        <v>346</v>
      </c>
      <c r="C77" s="81">
        <v>0.38067978932100499</v>
      </c>
      <c r="D77" s="81">
        <v>2.0251779942181799E-2</v>
      </c>
      <c r="E77" s="81">
        <v>0.38067978932100499</v>
      </c>
      <c r="F77" s="81">
        <v>0.38067978932100499</v>
      </c>
      <c r="G77" s="81">
        <v>0.38067978932100499</v>
      </c>
      <c r="H77" s="81">
        <v>0.80698136878828897</v>
      </c>
      <c r="I77" s="81">
        <v>0.38067978932100499</v>
      </c>
      <c r="J77" s="81">
        <v>0.38067978932100499</v>
      </c>
      <c r="K77" s="81" t="s">
        <v>44</v>
      </c>
      <c r="L77" s="81" t="s">
        <v>44</v>
      </c>
      <c r="M77" s="81" t="s">
        <v>44</v>
      </c>
      <c r="N77" s="81" t="s">
        <v>44</v>
      </c>
      <c r="O77" s="81" t="s">
        <v>44</v>
      </c>
      <c r="P77" s="81" t="s">
        <v>44</v>
      </c>
      <c r="Q77" s="81">
        <v>0.74488843398925697</v>
      </c>
      <c r="R77" s="81">
        <v>0.72295435037631695</v>
      </c>
      <c r="S77" s="81"/>
      <c r="T77" s="81"/>
      <c r="U77" s="81" t="s">
        <v>347</v>
      </c>
      <c r="V77" s="81" t="s">
        <v>44</v>
      </c>
      <c r="W77" s="81" t="s">
        <v>44</v>
      </c>
      <c r="X77" s="81" t="s">
        <v>44</v>
      </c>
      <c r="Y77" s="81" t="s">
        <v>44</v>
      </c>
      <c r="Z77" s="81" t="s">
        <v>44</v>
      </c>
      <c r="AA77" s="81" t="s">
        <v>44</v>
      </c>
      <c r="AB77" s="81">
        <v>0.59308875546842499</v>
      </c>
      <c r="AC77" s="81">
        <v>0.74902622567655697</v>
      </c>
      <c r="AD77" s="81">
        <v>9.9408905685175894E-2</v>
      </c>
      <c r="AE77" s="81">
        <v>0.66215774068413302</v>
      </c>
      <c r="AF77" s="81">
        <v>0.33275695406979</v>
      </c>
      <c r="AG77" s="81">
        <v>0.32266828195203501</v>
      </c>
      <c r="AH77" s="81">
        <v>0.32266828195203501</v>
      </c>
      <c r="AI77" s="81">
        <v>0.33275695406979</v>
      </c>
      <c r="AJ77" s="81">
        <v>0.33275695406979</v>
      </c>
      <c r="AK77" s="81">
        <v>0.66215774068413302</v>
      </c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81"/>
      <c r="AZ77" s="81"/>
      <c r="BA77" s="81"/>
      <c r="BB77" s="81"/>
      <c r="BC77" s="81"/>
      <c r="BD77" s="81"/>
    </row>
    <row r="78" spans="1:56" s="82" customFormat="1" hidden="1">
      <c r="A78" s="81"/>
      <c r="B78" s="81" t="s">
        <v>348</v>
      </c>
      <c r="C78" s="81">
        <v>0.19613715115390601</v>
      </c>
      <c r="D78" s="81">
        <v>0.79853819693890904</v>
      </c>
      <c r="E78" s="81">
        <v>0.137892038380621</v>
      </c>
      <c r="F78" s="81">
        <v>0.79853819693890904</v>
      </c>
      <c r="G78" s="81">
        <v>0.137892038380621</v>
      </c>
      <c r="H78" s="81">
        <v>0.108285394652416</v>
      </c>
      <c r="I78" s="81">
        <v>0.79853819693890904</v>
      </c>
      <c r="J78" s="81">
        <v>0.137892038380621</v>
      </c>
      <c r="K78" s="81" t="s">
        <v>44</v>
      </c>
      <c r="L78" s="81" t="s">
        <v>44</v>
      </c>
      <c r="M78" s="81" t="s">
        <v>44</v>
      </c>
      <c r="N78" s="81" t="s">
        <v>44</v>
      </c>
      <c r="O78" s="81" t="s">
        <v>44</v>
      </c>
      <c r="P78" s="81" t="s">
        <v>44</v>
      </c>
      <c r="Q78" s="81">
        <v>0.43983952878948201</v>
      </c>
      <c r="R78" s="81">
        <v>0.33576967176848499</v>
      </c>
      <c r="S78" s="81"/>
      <c r="T78" s="81"/>
      <c r="U78" s="81" t="s">
        <v>349</v>
      </c>
      <c r="V78" s="81" t="s">
        <v>44</v>
      </c>
      <c r="W78" s="81" t="s">
        <v>44</v>
      </c>
      <c r="X78" s="81" t="s">
        <v>44</v>
      </c>
      <c r="Y78" s="81" t="s">
        <v>44</v>
      </c>
      <c r="Z78" s="81" t="s">
        <v>44</v>
      </c>
      <c r="AA78" s="81" t="s">
        <v>44</v>
      </c>
      <c r="AB78" s="81">
        <v>0.30642850890268197</v>
      </c>
      <c r="AC78" s="81">
        <v>0.70614431201323502</v>
      </c>
      <c r="AD78" s="81">
        <v>0.44138904313250699</v>
      </c>
      <c r="AE78" s="81">
        <v>0.41202333236640998</v>
      </c>
      <c r="AF78" s="81">
        <v>0.76829162363779202</v>
      </c>
      <c r="AG78" s="81">
        <v>0.976467471075536</v>
      </c>
      <c r="AH78" s="81">
        <v>0.51422923120997799</v>
      </c>
      <c r="AI78" s="81">
        <v>0.51422923120997799</v>
      </c>
      <c r="AJ78" s="81">
        <v>0.41202333236640998</v>
      </c>
      <c r="AK78" s="81">
        <v>0.717081984479084</v>
      </c>
      <c r="AL78" s="81"/>
      <c r="AM78" s="81"/>
      <c r="AN78" s="81"/>
      <c r="AO78" s="81"/>
      <c r="AP78" s="81"/>
      <c r="AQ78" s="81"/>
      <c r="AR78" s="81"/>
      <c r="AS78" s="81"/>
      <c r="AT78" s="81"/>
      <c r="AU78" s="81"/>
      <c r="AV78" s="81"/>
      <c r="AW78" s="81"/>
      <c r="AX78" s="81"/>
      <c r="AY78" s="81"/>
      <c r="AZ78" s="81"/>
      <c r="BA78" s="81"/>
      <c r="BB78" s="81"/>
      <c r="BC78" s="81"/>
      <c r="BD78" s="81"/>
    </row>
    <row r="79" spans="1:56" s="82" customFormat="1" hidden="1">
      <c r="A79" s="81"/>
      <c r="B79" s="81" t="s">
        <v>350</v>
      </c>
      <c r="C79" s="81">
        <v>0.50365450765272701</v>
      </c>
      <c r="D79" s="81">
        <v>0.42857752122714399</v>
      </c>
      <c r="E79" s="81">
        <v>0.78080846245500901</v>
      </c>
      <c r="F79" s="81">
        <v>0.78080846245500901</v>
      </c>
      <c r="G79" s="81">
        <v>0.50365450765272701</v>
      </c>
      <c r="H79" s="81">
        <v>0.87919572748381203</v>
      </c>
      <c r="I79" s="81">
        <v>0.78080846245500901</v>
      </c>
      <c r="J79" s="81">
        <v>0.50365450765272701</v>
      </c>
      <c r="K79" s="81" t="s">
        <v>44</v>
      </c>
      <c r="L79" s="81" t="s">
        <v>44</v>
      </c>
      <c r="M79" s="81" t="s">
        <v>44</v>
      </c>
      <c r="N79" s="81" t="s">
        <v>44</v>
      </c>
      <c r="O79" s="81" t="s">
        <v>44</v>
      </c>
      <c r="P79" s="81" t="s">
        <v>44</v>
      </c>
      <c r="Q79" s="81">
        <v>0.78080846245500901</v>
      </c>
      <c r="R79" s="81">
        <v>0.65920081881933801</v>
      </c>
      <c r="S79" s="81"/>
      <c r="T79" s="81"/>
      <c r="U79" s="81" t="s">
        <v>351</v>
      </c>
      <c r="V79" s="81" t="s">
        <v>44</v>
      </c>
      <c r="W79" s="81" t="s">
        <v>44</v>
      </c>
      <c r="X79" s="81" t="s">
        <v>44</v>
      </c>
      <c r="Y79" s="81" t="s">
        <v>44</v>
      </c>
      <c r="Z79" s="81" t="s">
        <v>44</v>
      </c>
      <c r="AA79" s="81" t="s">
        <v>44</v>
      </c>
      <c r="AB79" s="81">
        <v>0.95805708656691801</v>
      </c>
      <c r="AC79" s="81">
        <v>0.95805708656691801</v>
      </c>
      <c r="AD79" s="81">
        <v>0.95805708656691801</v>
      </c>
      <c r="AE79" s="81">
        <v>0.64769667280628596</v>
      </c>
      <c r="AF79" s="81">
        <v>0.50206246993051495</v>
      </c>
      <c r="AG79" s="81">
        <v>0.82233633516652704</v>
      </c>
      <c r="AH79" s="81">
        <v>0.95805708656691801</v>
      </c>
      <c r="AI79" s="81">
        <v>0.720058153341679</v>
      </c>
      <c r="AJ79" s="81">
        <v>0.95805708656691801</v>
      </c>
      <c r="AK79" s="81">
        <v>0.95805708656691801</v>
      </c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</row>
    <row r="80" spans="1:56" s="82" customFormat="1" hidden="1">
      <c r="A80" s="81"/>
      <c r="B80" s="81" t="s">
        <v>352</v>
      </c>
      <c r="C80" s="81">
        <v>0.513162385031251</v>
      </c>
      <c r="D80" s="81">
        <v>0.100179178390155</v>
      </c>
      <c r="E80" s="81">
        <v>0.513162385031251</v>
      </c>
      <c r="F80" s="81">
        <v>0.95130239502950598</v>
      </c>
      <c r="G80" s="81">
        <v>6.5909147096125303E-2</v>
      </c>
      <c r="H80" s="81">
        <v>0.513162385031251</v>
      </c>
      <c r="I80" s="81">
        <v>0.74261307885722005</v>
      </c>
      <c r="J80" s="81">
        <v>0.95130239502950598</v>
      </c>
      <c r="K80" s="81" t="s">
        <v>44</v>
      </c>
      <c r="L80" s="81" t="s">
        <v>44</v>
      </c>
      <c r="M80" s="81" t="s">
        <v>44</v>
      </c>
      <c r="N80" s="81" t="s">
        <v>44</v>
      </c>
      <c r="O80" s="81" t="s">
        <v>44</v>
      </c>
      <c r="P80" s="81" t="s">
        <v>44</v>
      </c>
      <c r="Q80" s="81">
        <v>0.95130239502950598</v>
      </c>
      <c r="R80" s="81">
        <v>0.95130239502950598</v>
      </c>
      <c r="S80" s="81"/>
      <c r="T80" s="81"/>
      <c r="U80" s="81" t="s">
        <v>353</v>
      </c>
      <c r="V80" s="81" t="s">
        <v>44</v>
      </c>
      <c r="W80" s="81" t="s">
        <v>44</v>
      </c>
      <c r="X80" s="81" t="s">
        <v>44</v>
      </c>
      <c r="Y80" s="81" t="s">
        <v>44</v>
      </c>
      <c r="Z80" s="81" t="s">
        <v>44</v>
      </c>
      <c r="AA80" s="81" t="s">
        <v>44</v>
      </c>
      <c r="AB80" s="81">
        <v>0.28716559816001802</v>
      </c>
      <c r="AC80" s="81">
        <v>0.96581541238403401</v>
      </c>
      <c r="AD80" s="81">
        <v>0.30664900579214799</v>
      </c>
      <c r="AE80" s="81">
        <v>0.99379033467422395</v>
      </c>
      <c r="AF80" s="81">
        <v>0.99379033467422395</v>
      </c>
      <c r="AG80" s="81">
        <v>0.99379033467422395</v>
      </c>
      <c r="AH80" s="81">
        <v>0.30664900579214799</v>
      </c>
      <c r="AI80" s="81">
        <v>0.96581541238403401</v>
      </c>
      <c r="AJ80" s="81">
        <v>0.99379033467422395</v>
      </c>
      <c r="AK80" s="81">
        <v>0.99379033467422395</v>
      </c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</row>
    <row r="81" spans="1:56" s="82" customFormat="1" hidden="1">
      <c r="A81" s="81"/>
      <c r="B81" s="81" t="s">
        <v>354</v>
      </c>
      <c r="C81" s="81">
        <v>0.30969765980164699</v>
      </c>
      <c r="D81" s="81">
        <v>0.117283241478174</v>
      </c>
      <c r="E81" s="81">
        <v>0.60234427405066004</v>
      </c>
      <c r="F81" s="81">
        <v>0.47476267006801798</v>
      </c>
      <c r="G81" s="81">
        <v>0.56780374439218195</v>
      </c>
      <c r="H81" s="81">
        <v>0.62936223585030004</v>
      </c>
      <c r="I81" s="81">
        <v>0.62936223585030004</v>
      </c>
      <c r="J81" s="81">
        <v>0.30969765980164699</v>
      </c>
      <c r="K81" s="81" t="s">
        <v>44</v>
      </c>
      <c r="L81" s="81" t="s">
        <v>44</v>
      </c>
      <c r="M81" s="81" t="s">
        <v>44</v>
      </c>
      <c r="N81" s="81" t="s">
        <v>44</v>
      </c>
      <c r="O81" s="81" t="s">
        <v>44</v>
      </c>
      <c r="P81" s="81" t="s">
        <v>44</v>
      </c>
      <c r="Q81" s="81">
        <v>0.72345154469800799</v>
      </c>
      <c r="R81" s="81">
        <v>0.47476267006801798</v>
      </c>
      <c r="S81" s="81"/>
      <c r="T81" s="81"/>
      <c r="U81" s="81" t="s">
        <v>355</v>
      </c>
      <c r="V81" s="81" t="s">
        <v>44</v>
      </c>
      <c r="W81" s="81" t="s">
        <v>44</v>
      </c>
      <c r="X81" s="81" t="s">
        <v>44</v>
      </c>
      <c r="Y81" s="81" t="s">
        <v>44</v>
      </c>
      <c r="Z81" s="81" t="s">
        <v>44</v>
      </c>
      <c r="AA81" s="81" t="s">
        <v>44</v>
      </c>
      <c r="AB81" s="81">
        <v>0.52392037275946801</v>
      </c>
      <c r="AC81" s="81">
        <v>0.27639027376086001</v>
      </c>
      <c r="AD81" s="81">
        <v>0.27639027376086001</v>
      </c>
      <c r="AE81" s="81">
        <v>0.52392037275946801</v>
      </c>
      <c r="AF81" s="81">
        <v>0.59594196661571996</v>
      </c>
      <c r="AG81" s="81">
        <v>0.371654857505262</v>
      </c>
      <c r="AH81" s="81">
        <v>0.280798298654726</v>
      </c>
      <c r="AI81" s="81">
        <v>0.205332909513532</v>
      </c>
      <c r="AJ81" s="81">
        <v>0.30676687557793297</v>
      </c>
      <c r="AK81" s="81">
        <v>0.29701446121050701</v>
      </c>
      <c r="AL81" s="81"/>
      <c r="AM81" s="81"/>
      <c r="AN81" s="81"/>
      <c r="AO81" s="81"/>
      <c r="AP81" s="81"/>
      <c r="AQ81" s="81"/>
      <c r="AR81" s="81"/>
      <c r="AS81" s="81"/>
      <c r="AT81" s="81"/>
      <c r="AU81" s="81"/>
      <c r="AV81" s="81"/>
      <c r="AW81" s="81"/>
      <c r="AX81" s="81"/>
      <c r="AY81" s="81"/>
      <c r="AZ81" s="81"/>
      <c r="BA81" s="81"/>
      <c r="BB81" s="81"/>
      <c r="BC81" s="81"/>
      <c r="BD81" s="81"/>
    </row>
    <row r="82" spans="1:56" s="82" customFormat="1" hidden="1">
      <c r="A82" s="81"/>
      <c r="B82" s="81"/>
      <c r="C82" s="81" t="s">
        <v>44</v>
      </c>
      <c r="D82" s="81" t="s">
        <v>44</v>
      </c>
      <c r="E82" s="81" t="s">
        <v>44</v>
      </c>
      <c r="F82" s="81" t="s">
        <v>44</v>
      </c>
      <c r="G82" s="81" t="s">
        <v>44</v>
      </c>
      <c r="H82" s="81" t="s">
        <v>44</v>
      </c>
      <c r="I82" s="81" t="s">
        <v>44</v>
      </c>
      <c r="J82" s="81" t="s">
        <v>44</v>
      </c>
      <c r="K82" s="81" t="s">
        <v>44</v>
      </c>
      <c r="L82" s="81" t="s">
        <v>44</v>
      </c>
      <c r="M82" s="81" t="s">
        <v>44</v>
      </c>
      <c r="N82" s="81" t="s">
        <v>44</v>
      </c>
      <c r="O82" s="81" t="s">
        <v>44</v>
      </c>
      <c r="P82" s="81" t="s">
        <v>44</v>
      </c>
      <c r="Q82" s="81" t="s">
        <v>44</v>
      </c>
      <c r="R82" s="81" t="s">
        <v>44</v>
      </c>
      <c r="S82" s="81"/>
      <c r="T82" s="81"/>
      <c r="U82" s="81"/>
      <c r="V82" s="81" t="s">
        <v>44</v>
      </c>
      <c r="W82" s="81" t="s">
        <v>44</v>
      </c>
      <c r="X82" s="81" t="s">
        <v>44</v>
      </c>
      <c r="Y82" s="81" t="s">
        <v>44</v>
      </c>
      <c r="Z82" s="81" t="s">
        <v>44</v>
      </c>
      <c r="AA82" s="81" t="s">
        <v>44</v>
      </c>
      <c r="AB82" s="81" t="s">
        <v>44</v>
      </c>
      <c r="AC82" s="81" t="s">
        <v>44</v>
      </c>
      <c r="AD82" s="81" t="s">
        <v>44</v>
      </c>
      <c r="AE82" s="81" t="s">
        <v>44</v>
      </c>
      <c r="AF82" s="81" t="s">
        <v>44</v>
      </c>
      <c r="AG82" s="81" t="s">
        <v>44</v>
      </c>
      <c r="AH82" s="81" t="s">
        <v>44</v>
      </c>
      <c r="AI82" s="81" t="s">
        <v>44</v>
      </c>
      <c r="AJ82" s="81" t="s">
        <v>44</v>
      </c>
      <c r="AK82" s="81" t="s">
        <v>44</v>
      </c>
      <c r="AL82" s="81"/>
      <c r="AM82" s="81"/>
      <c r="AN82" s="81"/>
      <c r="AO82" s="81"/>
      <c r="AP82" s="81"/>
      <c r="AQ82" s="81"/>
      <c r="AR82" s="81"/>
      <c r="AS82" s="81"/>
      <c r="AT82" s="81"/>
      <c r="AU82" s="81"/>
      <c r="AV82" s="81"/>
      <c r="AW82" s="81"/>
      <c r="AX82" s="81"/>
      <c r="AY82" s="81"/>
      <c r="AZ82" s="81"/>
      <c r="BA82" s="81"/>
      <c r="BB82" s="81"/>
      <c r="BC82" s="81"/>
      <c r="BD82" s="81"/>
    </row>
    <row r="83" spans="1:56" s="82" customFormat="1" hidden="1">
      <c r="A83" s="81"/>
      <c r="B83" s="81" t="s">
        <v>356</v>
      </c>
      <c r="C83" s="81">
        <v>8.7929897498513099E-2</v>
      </c>
      <c r="D83" s="81">
        <v>0.49750008431871501</v>
      </c>
      <c r="E83" s="81">
        <v>8.7929897498513099E-2</v>
      </c>
      <c r="F83" s="81">
        <v>0.69474677381187799</v>
      </c>
      <c r="G83" s="81">
        <v>0.13218525350312599</v>
      </c>
      <c r="H83" s="81">
        <v>7.1745383908227905E-2</v>
      </c>
      <c r="I83" s="81">
        <v>0.78100187959850198</v>
      </c>
      <c r="J83" s="81">
        <v>8.7929897498513099E-2</v>
      </c>
      <c r="K83" s="81" t="s">
        <v>44</v>
      </c>
      <c r="L83" s="81" t="s">
        <v>44</v>
      </c>
      <c r="M83" s="81" t="s">
        <v>44</v>
      </c>
      <c r="N83" s="81" t="s">
        <v>44</v>
      </c>
      <c r="O83" s="81" t="s">
        <v>44</v>
      </c>
      <c r="P83" s="81" t="s">
        <v>44</v>
      </c>
      <c r="Q83" s="81">
        <v>0.395085614094704</v>
      </c>
      <c r="R83" s="81">
        <v>0.30799188952848</v>
      </c>
      <c r="S83" s="81"/>
      <c r="T83" s="81"/>
      <c r="U83" s="81" t="s">
        <v>357</v>
      </c>
      <c r="V83" s="81" t="s">
        <v>44</v>
      </c>
      <c r="W83" s="81" t="s">
        <v>44</v>
      </c>
      <c r="X83" s="81" t="s">
        <v>44</v>
      </c>
      <c r="Y83" s="81" t="s">
        <v>44</v>
      </c>
      <c r="Z83" s="81" t="s">
        <v>44</v>
      </c>
      <c r="AA83" s="81" t="s">
        <v>44</v>
      </c>
      <c r="AB83" s="81">
        <v>0.30664900579214799</v>
      </c>
      <c r="AC83" s="81">
        <v>0.66058958064559803</v>
      </c>
      <c r="AD83" s="81">
        <v>0.46505627697533403</v>
      </c>
      <c r="AE83" s="81">
        <v>0.30664900579214799</v>
      </c>
      <c r="AF83" s="81">
        <v>0.46505627697533403</v>
      </c>
      <c r="AG83" s="81">
        <v>0.99472320667810699</v>
      </c>
      <c r="AH83" s="81">
        <v>0.49979162970250202</v>
      </c>
      <c r="AI83" s="81">
        <v>0.46505627697533403</v>
      </c>
      <c r="AJ83" s="81">
        <v>0.30664900579214799</v>
      </c>
      <c r="AK83" s="81">
        <v>0.72238428800916499</v>
      </c>
      <c r="AL83" s="81"/>
      <c r="AM83" s="81"/>
      <c r="AN83" s="81"/>
      <c r="AO83" s="81"/>
      <c r="AP83" s="81"/>
      <c r="AQ83" s="81"/>
      <c r="AR83" s="81"/>
      <c r="AS83" s="81"/>
      <c r="AT83" s="81"/>
      <c r="AU83" s="81"/>
      <c r="AV83" s="81"/>
      <c r="AW83" s="81"/>
      <c r="AX83" s="81"/>
      <c r="AY83" s="81"/>
      <c r="AZ83" s="81"/>
      <c r="BA83" s="81"/>
      <c r="BB83" s="81"/>
      <c r="BC83" s="81"/>
      <c r="BD83" s="81"/>
    </row>
    <row r="84" spans="1:56" s="82" customFormat="1" hidden="1">
      <c r="A84" s="81"/>
      <c r="B84" s="81" t="s">
        <v>358</v>
      </c>
      <c r="C84" s="81">
        <v>0.72295238794655803</v>
      </c>
      <c r="D84" s="81">
        <v>2.4511598004881799E-2</v>
      </c>
      <c r="E84" s="81">
        <v>0.72295238794655803</v>
      </c>
      <c r="F84" s="81">
        <v>0.95714224787728597</v>
      </c>
      <c r="G84" s="81">
        <v>0.16438217930700999</v>
      </c>
      <c r="H84" s="81">
        <v>0.72295238794655803</v>
      </c>
      <c r="I84" s="81">
        <v>0.72295238794655803</v>
      </c>
      <c r="J84" s="81">
        <v>0.72295238794655803</v>
      </c>
      <c r="K84" s="81" t="s">
        <v>44</v>
      </c>
      <c r="L84" s="81" t="s">
        <v>44</v>
      </c>
      <c r="M84" s="81" t="s">
        <v>44</v>
      </c>
      <c r="N84" s="81" t="s">
        <v>44</v>
      </c>
      <c r="O84" s="81" t="s">
        <v>44</v>
      </c>
      <c r="P84" s="81" t="s">
        <v>44</v>
      </c>
      <c r="Q84" s="81">
        <v>0.95714224787728597</v>
      </c>
      <c r="R84" s="81">
        <v>0.95714224787728597</v>
      </c>
      <c r="S84" s="81"/>
      <c r="T84" s="81"/>
      <c r="U84" s="81" t="s">
        <v>359</v>
      </c>
      <c r="V84" s="81" t="s">
        <v>44</v>
      </c>
      <c r="W84" s="81" t="s">
        <v>44</v>
      </c>
      <c r="X84" s="81" t="s">
        <v>44</v>
      </c>
      <c r="Y84" s="81" t="s">
        <v>44</v>
      </c>
      <c r="Z84" s="81" t="s">
        <v>44</v>
      </c>
      <c r="AA84" s="81" t="s">
        <v>44</v>
      </c>
      <c r="AB84" s="81">
        <v>0.25447027943485301</v>
      </c>
      <c r="AC84" s="81">
        <v>0.14855154252847699</v>
      </c>
      <c r="AD84" s="81">
        <v>0.14855154252847699</v>
      </c>
      <c r="AE84" s="81">
        <v>0.75495952073782702</v>
      </c>
      <c r="AF84" s="81">
        <v>0.96055326884035297</v>
      </c>
      <c r="AG84" s="81">
        <v>0.96055326884035297</v>
      </c>
      <c r="AH84" s="81">
        <v>0.14855154252847699</v>
      </c>
      <c r="AI84" s="81">
        <v>0.28397677175091202</v>
      </c>
      <c r="AJ84" s="81">
        <v>0.85802988768284105</v>
      </c>
      <c r="AK84" s="81">
        <v>0.75495952073782702</v>
      </c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81"/>
      <c r="BD84" s="81"/>
    </row>
    <row r="85" spans="1:56" s="82" customFormat="1" hidden="1">
      <c r="A85" s="81"/>
      <c r="B85" s="81"/>
      <c r="C85" s="81" t="s">
        <v>44</v>
      </c>
      <c r="D85" s="81" t="s">
        <v>44</v>
      </c>
      <c r="E85" s="81" t="s">
        <v>44</v>
      </c>
      <c r="F85" s="81" t="s">
        <v>44</v>
      </c>
      <c r="G85" s="81" t="s">
        <v>44</v>
      </c>
      <c r="H85" s="81" t="s">
        <v>44</v>
      </c>
      <c r="I85" s="81" t="s">
        <v>44</v>
      </c>
      <c r="J85" s="81" t="s">
        <v>44</v>
      </c>
      <c r="K85" s="81" t="s">
        <v>44</v>
      </c>
      <c r="L85" s="81" t="s">
        <v>44</v>
      </c>
      <c r="M85" s="81" t="s">
        <v>44</v>
      </c>
      <c r="N85" s="81" t="s">
        <v>44</v>
      </c>
      <c r="O85" s="81" t="s">
        <v>44</v>
      </c>
      <c r="P85" s="81" t="s">
        <v>44</v>
      </c>
      <c r="Q85" s="81" t="s">
        <v>44</v>
      </c>
      <c r="R85" s="81" t="s">
        <v>44</v>
      </c>
      <c r="S85" s="81"/>
      <c r="T85" s="81"/>
      <c r="U85" s="81"/>
      <c r="V85" s="81" t="s">
        <v>44</v>
      </c>
      <c r="W85" s="81" t="s">
        <v>44</v>
      </c>
      <c r="X85" s="81" t="s">
        <v>44</v>
      </c>
      <c r="Y85" s="81" t="s">
        <v>44</v>
      </c>
      <c r="Z85" s="81" t="s">
        <v>44</v>
      </c>
      <c r="AA85" s="81" t="s">
        <v>44</v>
      </c>
      <c r="AB85" s="81" t="s">
        <v>44</v>
      </c>
      <c r="AC85" s="81" t="s">
        <v>44</v>
      </c>
      <c r="AD85" s="81" t="s">
        <v>44</v>
      </c>
      <c r="AE85" s="81" t="s">
        <v>44</v>
      </c>
      <c r="AF85" s="81" t="s">
        <v>44</v>
      </c>
      <c r="AG85" s="81" t="s">
        <v>44</v>
      </c>
      <c r="AH85" s="81" t="s">
        <v>44</v>
      </c>
      <c r="AI85" s="81" t="s">
        <v>44</v>
      </c>
      <c r="AJ85" s="81" t="s">
        <v>44</v>
      </c>
      <c r="AK85" s="81" t="s">
        <v>44</v>
      </c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</row>
    <row r="86" spans="1:56" s="82" customFormat="1" hidden="1">
      <c r="A86" s="81"/>
      <c r="B86" s="81" t="s">
        <v>360</v>
      </c>
      <c r="C86" s="81">
        <v>0.90431443087250996</v>
      </c>
      <c r="D86" s="81">
        <v>0.90431443087250996</v>
      </c>
      <c r="E86" s="81">
        <v>0.90431443087250996</v>
      </c>
      <c r="F86" s="81">
        <v>0.90431443087250996</v>
      </c>
      <c r="G86" s="81">
        <v>0.94774691158192004</v>
      </c>
      <c r="H86" s="81">
        <v>0.90431443087250996</v>
      </c>
      <c r="I86" s="81">
        <v>0.90431443087250996</v>
      </c>
      <c r="J86" s="81">
        <v>0.90431443087250996</v>
      </c>
      <c r="K86" s="81" t="s">
        <v>44</v>
      </c>
      <c r="L86" s="81" t="s">
        <v>44</v>
      </c>
      <c r="M86" s="81" t="s">
        <v>44</v>
      </c>
      <c r="N86" s="81" t="s">
        <v>44</v>
      </c>
      <c r="O86" s="81" t="s">
        <v>44</v>
      </c>
      <c r="P86" s="81" t="s">
        <v>44</v>
      </c>
      <c r="Q86" s="81">
        <v>0.94774691158192004</v>
      </c>
      <c r="R86" s="81">
        <v>0.90431443087250996</v>
      </c>
      <c r="S86" s="81"/>
      <c r="T86" s="81"/>
      <c r="U86" s="81" t="s">
        <v>361</v>
      </c>
      <c r="V86" s="81" t="s">
        <v>44</v>
      </c>
      <c r="W86" s="81" t="s">
        <v>44</v>
      </c>
      <c r="X86" s="81" t="s">
        <v>44</v>
      </c>
      <c r="Y86" s="81" t="s">
        <v>44</v>
      </c>
      <c r="Z86" s="81" t="s">
        <v>44</v>
      </c>
      <c r="AA86" s="81" t="s">
        <v>44</v>
      </c>
      <c r="AB86" s="81">
        <v>0.99211695310162096</v>
      </c>
      <c r="AC86" s="81">
        <v>0.50194754864688595</v>
      </c>
      <c r="AD86" s="81">
        <v>0.95337353835157201</v>
      </c>
      <c r="AE86" s="81">
        <v>0.50194754864688595</v>
      </c>
      <c r="AF86" s="81">
        <v>0.95337353835157201</v>
      </c>
      <c r="AG86" s="81">
        <v>0.50194754864688595</v>
      </c>
      <c r="AH86" s="81">
        <v>0.50194754864688595</v>
      </c>
      <c r="AI86" s="81">
        <v>0.50194754864688595</v>
      </c>
      <c r="AJ86" s="81">
        <v>0.69800374054553405</v>
      </c>
      <c r="AK86" s="81">
        <v>0.69800374054553405</v>
      </c>
      <c r="AL86" s="81"/>
      <c r="AM86" s="81"/>
      <c r="AN86" s="81"/>
      <c r="AO86" s="81"/>
      <c r="AP86" s="81"/>
      <c r="AQ86" s="81"/>
      <c r="AR86" s="81"/>
      <c r="AS86" s="81"/>
      <c r="AT86" s="81"/>
      <c r="AU86" s="81"/>
      <c r="AV86" s="81"/>
      <c r="AW86" s="81"/>
      <c r="AX86" s="81"/>
      <c r="AY86" s="81"/>
      <c r="AZ86" s="81"/>
      <c r="BA86" s="81"/>
      <c r="BB86" s="81"/>
      <c r="BC86" s="81"/>
      <c r="BD86" s="81"/>
    </row>
    <row r="87" spans="1:56" hidden="1">
      <c r="B87" s="81" t="s">
        <v>362</v>
      </c>
      <c r="C87" s="81">
        <v>0.36497479487293799</v>
      </c>
      <c r="D87" s="81">
        <v>0.40975364101233103</v>
      </c>
      <c r="E87" s="81">
        <v>0.96484427551863206</v>
      </c>
      <c r="F87" s="81">
        <v>0.36497479487293799</v>
      </c>
      <c r="G87" s="81">
        <v>0.96484427551863206</v>
      </c>
      <c r="H87" s="81">
        <v>0.96484427551863206</v>
      </c>
      <c r="I87" s="81">
        <v>0.26713021271306903</v>
      </c>
      <c r="J87" s="81">
        <v>0.36497479487293799</v>
      </c>
      <c r="K87" s="81" t="s">
        <v>44</v>
      </c>
      <c r="L87" s="81" t="s">
        <v>44</v>
      </c>
      <c r="M87" s="81" t="s">
        <v>44</v>
      </c>
      <c r="N87" s="81" t="s">
        <v>44</v>
      </c>
      <c r="O87" s="81" t="s">
        <v>44</v>
      </c>
      <c r="P87" s="81" t="s">
        <v>44</v>
      </c>
      <c r="Q87" s="81">
        <v>0.36497479487293799</v>
      </c>
      <c r="R87" s="81">
        <v>0.36497479487293799</v>
      </c>
      <c r="U87" s="81" t="s">
        <v>363</v>
      </c>
      <c r="V87" s="81" t="s">
        <v>44</v>
      </c>
      <c r="W87" s="81" t="s">
        <v>44</v>
      </c>
      <c r="X87" s="81" t="s">
        <v>44</v>
      </c>
      <c r="Y87" s="81" t="s">
        <v>44</v>
      </c>
      <c r="Z87" s="81" t="s">
        <v>44</v>
      </c>
      <c r="AA87" s="81" t="s">
        <v>44</v>
      </c>
      <c r="AB87" s="81">
        <v>0.74808064610304603</v>
      </c>
      <c r="AC87" s="81">
        <v>0.45222020315460898</v>
      </c>
      <c r="AD87" s="81">
        <v>0.58282982619606405</v>
      </c>
      <c r="AE87" s="81">
        <v>0.74808064610304603</v>
      </c>
      <c r="AF87" s="81">
        <v>0.45222020315460898</v>
      </c>
      <c r="AG87" s="81">
        <v>0.85691931952431799</v>
      </c>
      <c r="AH87" s="81">
        <v>0.85691931952431799</v>
      </c>
      <c r="AI87" s="81">
        <v>0.45222020315460898</v>
      </c>
      <c r="AJ87" s="81">
        <v>0.85691931952431799</v>
      </c>
      <c r="AK87" s="81">
        <v>0.90319951541439003</v>
      </c>
    </row>
    <row r="88" spans="1:56" hidden="1">
      <c r="B88" s="81" t="s">
        <v>364</v>
      </c>
      <c r="C88" s="81">
        <v>0.26909558110991799</v>
      </c>
      <c r="D88" s="81">
        <v>0.100179178390155</v>
      </c>
      <c r="E88" s="81">
        <v>0.45406865153335302</v>
      </c>
      <c r="F88" s="81">
        <v>0.95714224787728597</v>
      </c>
      <c r="G88" s="81">
        <v>6.8745284555139605E-2</v>
      </c>
      <c r="H88" s="81">
        <v>0.395085614094704</v>
      </c>
      <c r="I88" s="81">
        <v>0.26909558110991799</v>
      </c>
      <c r="J88" s="81">
        <v>0.26909558110991799</v>
      </c>
      <c r="K88" s="81" t="s">
        <v>44</v>
      </c>
      <c r="L88" s="81" t="s">
        <v>44</v>
      </c>
      <c r="M88" s="81" t="s">
        <v>44</v>
      </c>
      <c r="N88" s="81" t="s">
        <v>44</v>
      </c>
      <c r="O88" s="81" t="s">
        <v>44</v>
      </c>
      <c r="P88" s="81" t="s">
        <v>44</v>
      </c>
      <c r="Q88" s="81">
        <v>0.95714224787728597</v>
      </c>
      <c r="R88" s="81">
        <v>0.233631463379186</v>
      </c>
      <c r="U88" s="81" t="s">
        <v>365</v>
      </c>
      <c r="V88" s="81" t="s">
        <v>44</v>
      </c>
      <c r="W88" s="81" t="s">
        <v>44</v>
      </c>
      <c r="X88" s="81" t="s">
        <v>44</v>
      </c>
      <c r="Y88" s="81" t="s">
        <v>44</v>
      </c>
      <c r="Z88" s="81" t="s">
        <v>44</v>
      </c>
      <c r="AA88" s="81" t="s">
        <v>44</v>
      </c>
      <c r="AB88" s="81">
        <v>0.44896428043817999</v>
      </c>
      <c r="AC88" s="81">
        <v>0.44896428043817999</v>
      </c>
      <c r="AD88" s="81">
        <v>0.44896428043817999</v>
      </c>
      <c r="AE88" s="81">
        <v>0.96935714910973203</v>
      </c>
      <c r="AF88" s="81">
        <v>0.96935714910973203</v>
      </c>
      <c r="AG88" s="81">
        <v>0.95858508690196798</v>
      </c>
      <c r="AH88" s="81">
        <v>0.44896428043817999</v>
      </c>
      <c r="AI88" s="81">
        <v>0.44896428043817999</v>
      </c>
      <c r="AJ88" s="81">
        <v>0.710557354027888</v>
      </c>
      <c r="AK88" s="81">
        <v>0.803476955696805</v>
      </c>
    </row>
    <row r="89" spans="1:56">
      <c r="A89" s="83"/>
      <c r="B89" s="83" t="s">
        <v>368</v>
      </c>
      <c r="C89" s="83">
        <v>0.15285977016579899</v>
      </c>
      <c r="D89" s="83">
        <v>0.100505586919728</v>
      </c>
      <c r="E89" s="83">
        <v>0.73795363883360898</v>
      </c>
      <c r="F89" s="83">
        <v>0.42906725600981899</v>
      </c>
      <c r="G89" s="114">
        <v>9.4362258315840095E-2</v>
      </c>
      <c r="H89" s="83">
        <v>0.33041490332462498</v>
      </c>
      <c r="I89" s="83">
        <v>0.85519842162625104</v>
      </c>
      <c r="J89" s="83">
        <v>0.41153022809885897</v>
      </c>
      <c r="K89" s="83">
        <v>0.90316844137962804</v>
      </c>
      <c r="L89" s="83">
        <v>0.60511832048786096</v>
      </c>
      <c r="M89" s="83">
        <v>8.2979788689206496E-2</v>
      </c>
      <c r="N89" s="83">
        <v>0.71512675455858599</v>
      </c>
      <c r="O89" s="83">
        <v>0.144312678876656</v>
      </c>
      <c r="P89" s="83">
        <v>0.85519842162625104</v>
      </c>
      <c r="Q89" s="83">
        <v>0.15285977016579899</v>
      </c>
      <c r="R89" s="83">
        <v>0.80775780193093905</v>
      </c>
      <c r="S89" s="83"/>
      <c r="T89" s="83"/>
      <c r="U89" s="83" t="s">
        <v>368</v>
      </c>
      <c r="V89" s="83">
        <v>0.56334236300072704</v>
      </c>
      <c r="W89" s="83">
        <v>0.62651400217422004</v>
      </c>
      <c r="X89" s="83">
        <v>0.95149467249990505</v>
      </c>
      <c r="Y89" s="83">
        <v>0.44703116117515901</v>
      </c>
      <c r="Z89" s="83">
        <v>0.87912796638221702</v>
      </c>
      <c r="AA89" s="83">
        <v>0.56334236300072704</v>
      </c>
      <c r="AB89" s="83">
        <v>0.33133490650313302</v>
      </c>
      <c r="AC89" s="83">
        <v>0.73170593467285905</v>
      </c>
      <c r="AD89" s="83">
        <v>0.230139340443417</v>
      </c>
      <c r="AE89" s="83">
        <v>0.75330404728591205</v>
      </c>
      <c r="AF89" s="116">
        <v>4.8674875673469002E-2</v>
      </c>
      <c r="AG89" s="116">
        <v>2.5842433844869801E-2</v>
      </c>
      <c r="AH89" s="83">
        <v>0.423710797166793</v>
      </c>
      <c r="AI89" s="83">
        <v>0.44045294529422502</v>
      </c>
      <c r="AJ89" s="83">
        <v>0.25309790894711598</v>
      </c>
      <c r="AK89" s="83">
        <v>0.29044639432372898</v>
      </c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</row>
    <row r="90" spans="1:56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</row>
    <row r="92" spans="1:56">
      <c r="B92" s="83" t="s">
        <v>369</v>
      </c>
      <c r="T92" s="83" t="s">
        <v>370</v>
      </c>
    </row>
    <row r="93" spans="1:56">
      <c r="C93" s="81" t="s">
        <v>237</v>
      </c>
      <c r="D93" s="81" t="s">
        <v>374</v>
      </c>
      <c r="E93" s="81" t="s">
        <v>239</v>
      </c>
      <c r="F93" s="81" t="s">
        <v>240</v>
      </c>
      <c r="G93" s="81" t="s">
        <v>241</v>
      </c>
      <c r="H93" s="81" t="s">
        <v>242</v>
      </c>
      <c r="I93" s="81" t="s">
        <v>259</v>
      </c>
      <c r="J93" s="81" t="s">
        <v>260</v>
      </c>
      <c r="K93" s="81" t="s">
        <v>243</v>
      </c>
      <c r="L93" s="81" t="s">
        <v>375</v>
      </c>
      <c r="M93" s="81" t="s">
        <v>245</v>
      </c>
      <c r="N93" s="81" t="s">
        <v>246</v>
      </c>
      <c r="O93" s="81" t="s">
        <v>247</v>
      </c>
      <c r="P93" s="81" t="s">
        <v>248</v>
      </c>
      <c r="Q93" s="81" t="s">
        <v>298</v>
      </c>
      <c r="R93" s="81" t="s">
        <v>299</v>
      </c>
      <c r="U93" s="82"/>
      <c r="V93" s="81" t="s">
        <v>237</v>
      </c>
      <c r="W93" s="81" t="s">
        <v>374</v>
      </c>
      <c r="X93" s="81" t="s">
        <v>239</v>
      </c>
      <c r="Y93" s="81" t="s">
        <v>240</v>
      </c>
      <c r="Z93" s="81" t="s">
        <v>241</v>
      </c>
      <c r="AA93" s="81" t="s">
        <v>242</v>
      </c>
      <c r="AB93" s="81" t="s">
        <v>259</v>
      </c>
      <c r="AC93" s="81" t="s">
        <v>260</v>
      </c>
      <c r="AD93" s="81" t="s">
        <v>243</v>
      </c>
      <c r="AE93" s="81" t="s">
        <v>375</v>
      </c>
      <c r="AF93" s="81" t="s">
        <v>245</v>
      </c>
      <c r="AG93" s="81" t="s">
        <v>246</v>
      </c>
      <c r="AH93" s="81" t="s">
        <v>247</v>
      </c>
      <c r="AI93" s="81" t="s">
        <v>248</v>
      </c>
      <c r="AJ93" s="81" t="s">
        <v>298</v>
      </c>
      <c r="AK93" s="81" t="s">
        <v>299</v>
      </c>
    </row>
    <row r="94" spans="1:56">
      <c r="B94" s="81" t="s">
        <v>21</v>
      </c>
      <c r="C94" s="81">
        <v>-4.4792277830721101E-2</v>
      </c>
      <c r="D94" s="81">
        <v>4.5748434828749601E-2</v>
      </c>
      <c r="E94" s="81">
        <v>-8.8260645971864199E-3</v>
      </c>
      <c r="F94" s="81">
        <v>4.7366546671567103E-2</v>
      </c>
      <c r="G94" s="81">
        <v>-2.6478193791559201E-2</v>
      </c>
      <c r="H94" s="81">
        <v>-5.6413262883683202E-2</v>
      </c>
      <c r="I94" s="81">
        <v>3.2950641162829301E-2</v>
      </c>
      <c r="J94" s="81">
        <v>1.3606849587329099E-2</v>
      </c>
      <c r="K94" s="81">
        <v>-5.22208822000196E-3</v>
      </c>
      <c r="L94" s="81">
        <v>-2.42716776422626E-3</v>
      </c>
      <c r="M94" s="81">
        <v>3.7510774538042302E-2</v>
      </c>
      <c r="N94" s="81">
        <v>3.8981785304239998E-3</v>
      </c>
      <c r="O94" s="81">
        <v>-8.8996151354962996E-3</v>
      </c>
      <c r="P94" s="81">
        <v>-2.5522036793530701E-2</v>
      </c>
      <c r="Q94" s="81">
        <v>2.4786531410431901E-2</v>
      </c>
      <c r="R94" s="81">
        <v>-1.83876345774717E-3</v>
      </c>
      <c r="U94" s="81" t="s">
        <v>21</v>
      </c>
      <c r="V94" s="81">
        <v>-1.4268804432118001E-2</v>
      </c>
      <c r="W94" s="81">
        <v>-4.2659312219734298E-2</v>
      </c>
      <c r="X94" s="81">
        <v>1.1915187206201701E-2</v>
      </c>
      <c r="Y94" s="81">
        <v>4.5748434828749601E-2</v>
      </c>
      <c r="Z94" s="81">
        <v>-3.01557207070536E-2</v>
      </c>
      <c r="AA94" s="81">
        <v>1.66224216580344E-2</v>
      </c>
      <c r="AB94" s="81">
        <v>-3.3903733555094899E-2</v>
      </c>
      <c r="AC94" s="81">
        <v>-1.37447568466601E-2</v>
      </c>
      <c r="AD94" s="81">
        <v>1.60003066881633E-2</v>
      </c>
      <c r="AE94" s="81">
        <v>-2.55863935145519E-2</v>
      </c>
      <c r="AF94" s="81">
        <v>4.91286949852415E-2</v>
      </c>
      <c r="AG94" s="81">
        <v>7.1754679332820398E-2</v>
      </c>
      <c r="AH94" s="81">
        <v>1.13482351400629E-2</v>
      </c>
      <c r="AI94" s="81">
        <v>2.4035702998518399E-2</v>
      </c>
      <c r="AJ94" s="81">
        <v>2.19211250221092E-2</v>
      </c>
      <c r="AK94" s="81">
        <v>-6.1322761315868099E-3</v>
      </c>
    </row>
    <row r="95" spans="1:56">
      <c r="B95" s="81" t="s">
        <v>297</v>
      </c>
      <c r="C95" s="81">
        <v>0.93390737324843698</v>
      </c>
      <c r="D95" s="81">
        <v>0.37580505938299202</v>
      </c>
      <c r="E95" s="81">
        <v>0.93390358770374504</v>
      </c>
      <c r="F95" s="81">
        <v>0.41144909176807698</v>
      </c>
      <c r="G95" s="81">
        <v>0.93390737324843698</v>
      </c>
      <c r="H95" s="81">
        <v>0.93390737324843698</v>
      </c>
      <c r="I95" s="81">
        <v>0.41144909176807698</v>
      </c>
      <c r="J95" s="81">
        <v>0.41144909176807698</v>
      </c>
      <c r="K95" s="81" t="s">
        <v>44</v>
      </c>
      <c r="L95" s="81" t="s">
        <v>44</v>
      </c>
      <c r="M95" s="81" t="s">
        <v>44</v>
      </c>
      <c r="N95" s="81" t="s">
        <v>44</v>
      </c>
      <c r="O95" s="81" t="s">
        <v>44</v>
      </c>
      <c r="P95" s="81" t="s">
        <v>44</v>
      </c>
      <c r="Q95" s="81">
        <v>0.41144909176807698</v>
      </c>
      <c r="R95" s="81">
        <v>0.86365909271691699</v>
      </c>
      <c r="U95" s="81" t="s">
        <v>297</v>
      </c>
      <c r="V95" s="81" t="s">
        <v>44</v>
      </c>
      <c r="W95" s="81" t="s">
        <v>44</v>
      </c>
      <c r="X95" s="81" t="s">
        <v>44</v>
      </c>
      <c r="Y95" s="81" t="s">
        <v>44</v>
      </c>
      <c r="Z95" s="81" t="s">
        <v>44</v>
      </c>
      <c r="AA95" s="81" t="s">
        <v>44</v>
      </c>
      <c r="AB95" s="81">
        <v>0.94360711205566405</v>
      </c>
      <c r="AC95" s="81">
        <v>0.88913063565476502</v>
      </c>
      <c r="AD95" s="81">
        <v>0.54822422344435195</v>
      </c>
      <c r="AE95" s="81">
        <v>0.94245421864396195</v>
      </c>
      <c r="AF95" s="81">
        <v>0.33403600634428998</v>
      </c>
      <c r="AG95" s="81">
        <v>0.27779357211138</v>
      </c>
      <c r="AH95" s="81">
        <v>0.54822422344435195</v>
      </c>
      <c r="AI95" s="81">
        <v>0.54822422344435195</v>
      </c>
      <c r="AJ95" s="81">
        <v>0.54822422344435195</v>
      </c>
      <c r="AK95" s="81">
        <v>0.70614348118725301</v>
      </c>
    </row>
    <row r="96" spans="1:56" hidden="1">
      <c r="B96" s="81" t="s">
        <v>371</v>
      </c>
      <c r="C96" s="81">
        <v>0.93390737324843698</v>
      </c>
      <c r="D96" s="81">
        <v>3.7580505938299202E-2</v>
      </c>
      <c r="E96" s="81">
        <v>0.65373251139262201</v>
      </c>
      <c r="F96" s="81">
        <v>0.18886551768062701</v>
      </c>
      <c r="G96" s="81">
        <v>0.748305733729133</v>
      </c>
      <c r="H96" s="81">
        <v>0.84588898552257397</v>
      </c>
      <c r="I96" s="81">
        <v>0.120804272516188</v>
      </c>
      <c r="J96" s="81">
        <v>0.20572454588403799</v>
      </c>
      <c r="K96" s="81">
        <v>0.61949971293996198</v>
      </c>
      <c r="L96" s="81">
        <v>0.54841856501435304</v>
      </c>
      <c r="M96" s="81">
        <v>5.1827339122088902E-2</v>
      </c>
      <c r="N96" s="81">
        <v>0.28678322172864801</v>
      </c>
      <c r="O96" s="81">
        <v>0.57836795320331102</v>
      </c>
      <c r="P96" s="81">
        <v>0.70273827248266196</v>
      </c>
      <c r="Q96" s="81">
        <v>0.20144820426555499</v>
      </c>
      <c r="R96" s="81">
        <v>0.51819545563015001</v>
      </c>
      <c r="U96" s="81" t="s">
        <v>371</v>
      </c>
      <c r="V96" s="81">
        <v>0.68133378532306699</v>
      </c>
      <c r="W96" s="81">
        <v>0.939643853552797</v>
      </c>
      <c r="X96" s="81">
        <v>0.39213213561959598</v>
      </c>
      <c r="Y96" s="81">
        <v>6.60255354614291E-2</v>
      </c>
      <c r="Z96" s="81">
        <v>0.888148200556934</v>
      </c>
      <c r="AA96" s="81">
        <v>0.43552368424078097</v>
      </c>
      <c r="AB96" s="81">
        <v>0.94360711205566405</v>
      </c>
      <c r="AC96" s="81">
        <v>0.711304508523812</v>
      </c>
      <c r="AD96" s="81">
        <v>0.31356730169838098</v>
      </c>
      <c r="AE96" s="81">
        <v>0.84820879677956595</v>
      </c>
      <c r="AF96" s="81">
        <v>6.6807201268858099E-2</v>
      </c>
      <c r="AG96" s="81">
        <v>2.7779357211138E-2</v>
      </c>
      <c r="AH96" s="81">
        <v>0.328934534066611</v>
      </c>
      <c r="AI96" s="81">
        <v>0.216017446002504</v>
      </c>
      <c r="AJ96" s="81">
        <v>0.29359500906747699</v>
      </c>
      <c r="AK96" s="81">
        <v>0.49430043683107699</v>
      </c>
    </row>
    <row r="99" spans="1:56">
      <c r="B99" s="83" t="s">
        <v>372</v>
      </c>
      <c r="T99" s="83" t="s">
        <v>373</v>
      </c>
    </row>
    <row r="100" spans="1:56">
      <c r="C100" s="81" t="s">
        <v>237</v>
      </c>
      <c r="D100" s="81" t="s">
        <v>374</v>
      </c>
      <c r="E100" s="81" t="s">
        <v>239</v>
      </c>
      <c r="F100" s="81" t="s">
        <v>240</v>
      </c>
      <c r="G100" s="81" t="s">
        <v>241</v>
      </c>
      <c r="H100" s="81" t="s">
        <v>242</v>
      </c>
      <c r="I100" s="81" t="s">
        <v>259</v>
      </c>
      <c r="J100" s="81" t="s">
        <v>260</v>
      </c>
      <c r="K100" s="81" t="s">
        <v>243</v>
      </c>
      <c r="L100" s="81" t="s">
        <v>375</v>
      </c>
      <c r="M100" s="81" t="s">
        <v>245</v>
      </c>
      <c r="N100" s="81" t="s">
        <v>246</v>
      </c>
      <c r="O100" s="81" t="s">
        <v>247</v>
      </c>
      <c r="P100" s="81" t="s">
        <v>248</v>
      </c>
      <c r="Q100" s="81" t="s">
        <v>298</v>
      </c>
      <c r="R100" s="81" t="s">
        <v>299</v>
      </c>
      <c r="U100" s="82"/>
      <c r="V100" s="81" t="s">
        <v>237</v>
      </c>
      <c r="W100" s="81" t="s">
        <v>374</v>
      </c>
      <c r="X100" s="81" t="s">
        <v>239</v>
      </c>
      <c r="Y100" s="81" t="s">
        <v>240</v>
      </c>
      <c r="Z100" s="81" t="s">
        <v>241</v>
      </c>
      <c r="AA100" s="81" t="s">
        <v>242</v>
      </c>
      <c r="AB100" s="81" t="s">
        <v>259</v>
      </c>
      <c r="AC100" s="81" t="s">
        <v>260</v>
      </c>
      <c r="AD100" s="81" t="s">
        <v>243</v>
      </c>
      <c r="AE100" s="81" t="s">
        <v>375</v>
      </c>
      <c r="AF100" s="81" t="s">
        <v>245</v>
      </c>
      <c r="AG100" s="81" t="s">
        <v>246</v>
      </c>
      <c r="AH100" s="81" t="s">
        <v>247</v>
      </c>
      <c r="AI100" s="81" t="s">
        <v>248</v>
      </c>
      <c r="AJ100" s="81" t="s">
        <v>298</v>
      </c>
      <c r="AK100" s="81" t="s">
        <v>299</v>
      </c>
    </row>
    <row r="101" spans="1:56">
      <c r="B101" s="81" t="s">
        <v>21</v>
      </c>
      <c r="C101" s="81">
        <v>3.1765739004138802E-2</v>
      </c>
      <c r="D101" s="81">
        <v>-4.8777009692997003E-2</v>
      </c>
      <c r="E101" s="81">
        <v>5.4402699130282499E-2</v>
      </c>
      <c r="F101" s="81">
        <v>2.1456804907745802E-2</v>
      </c>
      <c r="G101" s="81">
        <v>1.4808343693563399E-2</v>
      </c>
      <c r="H101" s="81">
        <v>8.1891313793312798E-2</v>
      </c>
      <c r="I101" s="81">
        <v>-2.0884016329369599E-2</v>
      </c>
      <c r="J101" s="81">
        <v>6.2929294533815294E-2</v>
      </c>
      <c r="K101" s="81">
        <v>6.3411099870880699E-2</v>
      </c>
      <c r="L101" s="81">
        <v>6.3692479069252503E-2</v>
      </c>
      <c r="M101" s="81">
        <v>1.7539242410199999E-2</v>
      </c>
      <c r="N101" s="81">
        <v>7.5007269367021498E-2</v>
      </c>
      <c r="O101" s="81">
        <v>9.2823160433707103E-3</v>
      </c>
      <c r="P101" s="81">
        <v>9.5948637414450005E-2</v>
      </c>
      <c r="Q101" s="81">
        <v>5.1412106943751298E-2</v>
      </c>
      <c r="R101" s="81">
        <v>3.9915253270404197E-2</v>
      </c>
      <c r="U101" s="81" t="s">
        <v>21</v>
      </c>
      <c r="V101" s="81">
        <v>-1.8017716083998801E-2</v>
      </c>
      <c r="W101" s="81">
        <v>-2.39712128330603E-2</v>
      </c>
      <c r="X101" s="81">
        <v>1.44414912641729E-2</v>
      </c>
      <c r="Y101" s="81">
        <v>4.6288135735709099E-2</v>
      </c>
      <c r="Z101" s="81">
        <v>-6.6212274847034999E-2</v>
      </c>
      <c r="AA101" s="81">
        <v>-2.8995325834066599E-2</v>
      </c>
      <c r="AB101" s="81">
        <v>1.62916101982866E-2</v>
      </c>
      <c r="AC101" s="81">
        <v>-4.7623645969180201E-2</v>
      </c>
      <c r="AD101" s="81">
        <v>-9.9894766273227898E-3</v>
      </c>
      <c r="AE101" s="81">
        <v>2.3494480006676501E-2</v>
      </c>
      <c r="AF101" s="81">
        <v>4.2784874734558803E-2</v>
      </c>
      <c r="AG101" s="81">
        <v>-2.2528509730163501E-2</v>
      </c>
      <c r="AH101" s="81">
        <v>-7.0237681813140496E-2</v>
      </c>
      <c r="AI101" s="81">
        <v>1.1840720870019601E-3</v>
      </c>
      <c r="AJ101" s="81">
        <v>4.8828445823238802E-2</v>
      </c>
      <c r="AK101" s="81">
        <v>-1.21492850694651E-2</v>
      </c>
    </row>
    <row r="102" spans="1:56">
      <c r="B102" s="81" t="s">
        <v>297</v>
      </c>
      <c r="C102" s="81">
        <v>0.41146894721772398</v>
      </c>
      <c r="D102" s="81">
        <v>0.93772530826309397</v>
      </c>
      <c r="E102" s="81">
        <v>0.13359960506125401</v>
      </c>
      <c r="F102" s="81">
        <v>0.42585280829413602</v>
      </c>
      <c r="G102" s="81">
        <v>0.42585280829413602</v>
      </c>
      <c r="H102" s="81">
        <v>0.13359960506125401</v>
      </c>
      <c r="I102" s="81">
        <v>0.88726466326545494</v>
      </c>
      <c r="J102" s="81">
        <v>0.22959970027964299</v>
      </c>
      <c r="K102" s="81" t="s">
        <v>44</v>
      </c>
      <c r="L102" s="81" t="s">
        <v>44</v>
      </c>
      <c r="M102" s="81" t="s">
        <v>44</v>
      </c>
      <c r="N102" s="81" t="s">
        <v>44</v>
      </c>
      <c r="O102" s="81" t="s">
        <v>44</v>
      </c>
      <c r="P102" s="81" t="s">
        <v>44</v>
      </c>
      <c r="Q102" s="81">
        <v>0.22959970027964299</v>
      </c>
      <c r="R102" s="81">
        <v>0.22959970027964299</v>
      </c>
      <c r="U102" s="81" t="s">
        <v>297</v>
      </c>
      <c r="V102" s="81" t="s">
        <v>44</v>
      </c>
      <c r="W102" s="81" t="s">
        <v>44</v>
      </c>
      <c r="X102" s="81" t="s">
        <v>44</v>
      </c>
      <c r="Y102" s="81" t="s">
        <v>44</v>
      </c>
      <c r="Z102" s="81" t="s">
        <v>44</v>
      </c>
      <c r="AA102" s="81" t="s">
        <v>44</v>
      </c>
      <c r="AB102" s="81">
        <v>0.87046066543874301</v>
      </c>
      <c r="AC102" s="81">
        <v>0.87046066543874301</v>
      </c>
      <c r="AD102" s="81">
        <v>0.87046066543874301</v>
      </c>
      <c r="AE102" s="81">
        <v>0.77710643492808595</v>
      </c>
      <c r="AF102" s="81">
        <v>0.561596597309451</v>
      </c>
      <c r="AG102" s="81">
        <v>0.87046066543874301</v>
      </c>
      <c r="AH102" s="81">
        <v>0.87046066543874301</v>
      </c>
      <c r="AI102" s="81">
        <v>0.87046066543874301</v>
      </c>
      <c r="AJ102" s="81">
        <v>0.561596597309451</v>
      </c>
      <c r="AK102" s="81">
        <v>0.87046066543874301</v>
      </c>
    </row>
    <row r="103" spans="1:56" hidden="1">
      <c r="B103" s="81" t="s">
        <v>371</v>
      </c>
      <c r="C103" s="81">
        <v>0.24688136833063501</v>
      </c>
      <c r="D103" s="81">
        <v>0.93772530826309397</v>
      </c>
      <c r="E103" s="81">
        <v>2.6719921012250802E-2</v>
      </c>
      <c r="F103" s="81">
        <v>0.30788767015263702</v>
      </c>
      <c r="G103" s="81">
        <v>0.34068224663530899</v>
      </c>
      <c r="H103" s="81">
        <v>1.8606282760090801E-2</v>
      </c>
      <c r="I103" s="81">
        <v>0.79853819693890904</v>
      </c>
      <c r="J103" s="81">
        <v>0.114799850139821</v>
      </c>
      <c r="K103" s="81">
        <v>0.10901085435682401</v>
      </c>
      <c r="L103" s="81">
        <v>7.0089439013755805E-2</v>
      </c>
      <c r="M103" s="81">
        <v>0.40977952766700698</v>
      </c>
      <c r="N103" s="81">
        <v>0.114799850139821</v>
      </c>
      <c r="O103" s="81">
        <v>0.43357398773472999</v>
      </c>
      <c r="P103" s="81">
        <v>1.11893020018357E-3</v>
      </c>
      <c r="Q103" s="81">
        <v>7.0089439013755805E-2</v>
      </c>
      <c r="R103" s="81">
        <v>0.114799850139821</v>
      </c>
      <c r="U103" s="81" t="s">
        <v>371</v>
      </c>
      <c r="V103" s="81">
        <v>0.60199993254502804</v>
      </c>
      <c r="W103" s="81">
        <v>0.78100187959850198</v>
      </c>
      <c r="X103" s="81">
        <v>0.61368714008721403</v>
      </c>
      <c r="Y103" s="81">
        <v>0.103434716397628</v>
      </c>
      <c r="Z103" s="81">
        <v>0.77191442000799304</v>
      </c>
      <c r="AA103" s="81">
        <v>0.78100187959850198</v>
      </c>
      <c r="AB103" s="81">
        <v>0.47152833548352102</v>
      </c>
      <c r="AC103" s="81">
        <v>0.864333939053617</v>
      </c>
      <c r="AD103" s="81">
        <v>0.61791142218895301</v>
      </c>
      <c r="AE103" s="81">
        <v>0.23313193047842601</v>
      </c>
      <c r="AF103" s="81">
        <v>6.6807201268858099E-2</v>
      </c>
      <c r="AG103" s="81">
        <v>0.81593987465324103</v>
      </c>
      <c r="AH103" s="81">
        <v>0.87046066543874301</v>
      </c>
      <c r="AI103" s="81">
        <v>0.52847166451647898</v>
      </c>
      <c r="AJ103" s="81">
        <v>0.11231931946189</v>
      </c>
      <c r="AK103" s="81">
        <v>0.63950756904916495</v>
      </c>
    </row>
    <row r="105" spans="1:56" ht="18.5">
      <c r="B105" s="84"/>
    </row>
    <row r="106" spans="1:56" ht="18.5">
      <c r="A106" s="85"/>
      <c r="B106" s="85"/>
      <c r="C106" s="84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4"/>
      <c r="V106" s="85"/>
      <c r="W106" s="85"/>
      <c r="X106" s="85"/>
      <c r="Y106" s="84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</row>
    <row r="107" spans="1:56" ht="18.5">
      <c r="A107" s="85"/>
      <c r="B107" s="85"/>
      <c r="C107" s="84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4"/>
      <c r="V107" s="85"/>
      <c r="W107" s="85"/>
      <c r="X107" s="85"/>
      <c r="Y107" s="84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</row>
    <row r="109" spans="1:56">
      <c r="B109" s="82"/>
      <c r="U109" s="82"/>
    </row>
    <row r="110" spans="1:56">
      <c r="B110" s="82"/>
      <c r="U110" s="82"/>
    </row>
    <row r="111" spans="1:56">
      <c r="B111" s="82"/>
      <c r="U111" s="82"/>
    </row>
    <row r="112" spans="1:56">
      <c r="B112" s="82"/>
      <c r="U112" s="82"/>
    </row>
    <row r="114" spans="1:56" ht="18.5">
      <c r="A114" s="85"/>
      <c r="B114" s="84"/>
      <c r="C114" s="84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4"/>
      <c r="V114" s="85"/>
      <c r="W114" s="85"/>
      <c r="X114" s="85"/>
      <c r="Y114" s="84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</row>
    <row r="116" spans="1:5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</row>
    <row r="117" spans="1:56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</row>
    <row r="118" spans="1:56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</row>
    <row r="119" spans="1:56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</row>
    <row r="124" spans="1:56">
      <c r="B124" s="82"/>
    </row>
    <row r="125" spans="1:56">
      <c r="B125" s="82"/>
    </row>
    <row r="127" spans="1:56">
      <c r="B127" s="83"/>
    </row>
    <row r="128" spans="1:56">
      <c r="B128" s="83"/>
      <c r="U128" s="83"/>
    </row>
    <row r="129" spans="2:26">
      <c r="B129" s="83"/>
      <c r="T129" s="82"/>
      <c r="U129" s="83"/>
    </row>
    <row r="130" spans="2:26">
      <c r="C130" s="82"/>
      <c r="V130" s="82"/>
    </row>
    <row r="131" spans="2:26">
      <c r="F131" s="82"/>
    </row>
    <row r="133" spans="2:26">
      <c r="D133" s="82"/>
      <c r="E133" s="82"/>
    </row>
    <row r="134" spans="2:26">
      <c r="Z134" s="82"/>
    </row>
    <row r="137" spans="2:26">
      <c r="B137" s="83"/>
      <c r="T137" s="82"/>
      <c r="U137" s="83"/>
    </row>
    <row r="138" spans="2:26">
      <c r="V138" s="82"/>
    </row>
    <row r="139" spans="2:26">
      <c r="F139" s="82"/>
    </row>
    <row r="140" spans="2:26">
      <c r="C140" s="82"/>
    </row>
    <row r="141" spans="2:26">
      <c r="D141" s="82"/>
    </row>
    <row r="142" spans="2:26">
      <c r="E142" s="82"/>
      <c r="Z142" s="82"/>
    </row>
    <row r="145" spans="1:56" s="85" customFormat="1" ht="18.5">
      <c r="A145" s="81"/>
      <c r="B145" s="83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2"/>
      <c r="U145" s="83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Q145" s="81"/>
      <c r="AR145" s="81"/>
      <c r="AS145" s="81"/>
      <c r="AT145" s="81"/>
      <c r="AU145" s="81"/>
      <c r="AV145" s="81"/>
      <c r="AW145" s="81"/>
      <c r="AX145" s="81"/>
      <c r="AY145" s="81"/>
      <c r="AZ145" s="81"/>
      <c r="BA145" s="81"/>
      <c r="BB145" s="81"/>
      <c r="BC145" s="81"/>
      <c r="BD145" s="81"/>
    </row>
    <row r="146" spans="1:56" s="85" customFormat="1" ht="18.5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Q146" s="81"/>
      <c r="AR146" s="81"/>
      <c r="AS146" s="81"/>
      <c r="AT146" s="81"/>
      <c r="AU146" s="81"/>
      <c r="AV146" s="81"/>
      <c r="AW146" s="81"/>
      <c r="AX146" s="81"/>
      <c r="AY146" s="81"/>
      <c r="AZ146" s="81"/>
      <c r="BA146" s="81"/>
      <c r="BB146" s="81"/>
      <c r="BC146" s="81"/>
      <c r="BD146" s="81"/>
    </row>
    <row r="147" spans="1:56" s="84" customFormat="1" ht="18.5">
      <c r="A147" s="81"/>
      <c r="B147" s="81"/>
      <c r="C147" s="81"/>
      <c r="D147" s="81"/>
      <c r="E147" s="81"/>
      <c r="F147" s="82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1"/>
      <c r="AV147" s="81"/>
      <c r="AW147" s="81"/>
      <c r="AX147" s="81"/>
      <c r="AY147" s="81"/>
      <c r="AZ147" s="81"/>
      <c r="BA147" s="81"/>
      <c r="BB147" s="81"/>
      <c r="BC147" s="81"/>
      <c r="BD147" s="81"/>
    </row>
    <row r="148" spans="1:56">
      <c r="E148" s="82"/>
    </row>
    <row r="149" spans="1:56">
      <c r="D149" s="82"/>
    </row>
    <row r="151" spans="1:56">
      <c r="V151" s="82"/>
      <c r="Z151" s="82"/>
    </row>
    <row r="152" spans="1:56">
      <c r="C152" s="82"/>
    </row>
    <row r="154" spans="1:56" s="82" customFormat="1">
      <c r="A154" s="81"/>
      <c r="B154" s="83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Q154" s="81"/>
      <c r="AR154" s="81"/>
      <c r="AS154" s="81"/>
      <c r="AT154" s="81"/>
      <c r="AU154" s="81"/>
      <c r="AV154" s="81"/>
      <c r="AW154" s="81"/>
      <c r="AX154" s="81"/>
      <c r="AY154" s="81"/>
      <c r="AZ154" s="81"/>
      <c r="BA154" s="81"/>
      <c r="BB154" s="81"/>
      <c r="BC154" s="81"/>
      <c r="BD154" s="81"/>
    </row>
    <row r="155" spans="1:56" s="82" customFormat="1">
      <c r="A155" s="81"/>
      <c r="B155" s="83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Q155" s="81"/>
      <c r="AR155" s="81"/>
      <c r="AS155" s="81"/>
      <c r="AT155" s="81"/>
      <c r="AU155" s="81"/>
      <c r="AV155" s="81"/>
      <c r="AW155" s="81"/>
      <c r="AX155" s="81"/>
      <c r="AY155" s="81"/>
      <c r="AZ155" s="81"/>
      <c r="BA155" s="81"/>
      <c r="BB155" s="81"/>
      <c r="BC155" s="81"/>
      <c r="BD155" s="81"/>
    </row>
    <row r="156" spans="1:56">
      <c r="B156" s="83"/>
      <c r="U156" s="83"/>
    </row>
    <row r="157" spans="1:56">
      <c r="B157" s="83"/>
      <c r="T157" s="82"/>
      <c r="U157" s="83"/>
    </row>
    <row r="160" spans="1:56" s="85" customFormat="1" ht="18.5">
      <c r="A160" s="81"/>
      <c r="B160" s="81"/>
      <c r="C160" s="81"/>
      <c r="D160" s="81"/>
      <c r="E160" s="82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Q160" s="81"/>
      <c r="AR160" s="81"/>
      <c r="AS160" s="81"/>
      <c r="AT160" s="81"/>
      <c r="AU160" s="81"/>
      <c r="AV160" s="81"/>
      <c r="AW160" s="81"/>
      <c r="AX160" s="81"/>
      <c r="AY160" s="81"/>
      <c r="AZ160" s="81"/>
      <c r="BA160" s="81"/>
      <c r="BB160" s="81"/>
      <c r="BC160" s="81"/>
      <c r="BD160" s="81"/>
    </row>
    <row r="162" spans="1:56">
      <c r="V162" s="82"/>
      <c r="Z162" s="82"/>
    </row>
    <row r="163" spans="1:56">
      <c r="F163" s="82"/>
    </row>
    <row r="164" spans="1:56">
      <c r="C164" s="82"/>
      <c r="D164" s="82"/>
    </row>
    <row r="165" spans="1:56">
      <c r="B165" s="83"/>
      <c r="U165" s="83"/>
    </row>
    <row r="168" spans="1:56">
      <c r="E168" s="82"/>
    </row>
    <row r="170" spans="1:56" s="85" customFormat="1" ht="18.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2"/>
      <c r="W170" s="81"/>
      <c r="X170" s="81"/>
      <c r="Y170" s="81"/>
      <c r="Z170" s="82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</row>
    <row r="171" spans="1:56">
      <c r="F171" s="82"/>
    </row>
    <row r="172" spans="1:56">
      <c r="C172" s="82"/>
      <c r="D172" s="82"/>
    </row>
    <row r="173" spans="1:56">
      <c r="B173" s="83"/>
      <c r="U173" s="83"/>
    </row>
    <row r="174" spans="1:56">
      <c r="C174" s="82"/>
      <c r="D174" s="82"/>
    </row>
    <row r="175" spans="1:56">
      <c r="F175" s="82"/>
    </row>
    <row r="176" spans="1:56">
      <c r="E176" s="82"/>
    </row>
    <row r="178" spans="1:31">
      <c r="V178" s="82"/>
      <c r="Z178" s="82"/>
    </row>
    <row r="185" spans="1:31">
      <c r="B185" s="82"/>
      <c r="C185" s="82"/>
      <c r="D185" s="82"/>
      <c r="E185" s="82"/>
    </row>
    <row r="186" spans="1:31">
      <c r="A186" s="82"/>
    </row>
    <row r="187" spans="1:31">
      <c r="A187" s="82"/>
    </row>
    <row r="189" spans="1:31">
      <c r="AE189" s="82"/>
    </row>
    <row r="190" spans="1:31">
      <c r="E190" s="82"/>
    </row>
    <row r="194" spans="1:5">
      <c r="A194" s="82"/>
      <c r="E194" s="8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4BF8-B4F5-47D7-8656-C08CB245969C}">
  <dimension ref="A1:AS221"/>
  <sheetViews>
    <sheetView topLeftCell="B19" zoomScale="80" zoomScaleNormal="80" workbookViewId="0">
      <selection activeCell="Z55" sqref="Z55"/>
    </sheetView>
  </sheetViews>
  <sheetFormatPr defaultColWidth="8.83203125" defaultRowHeight="15.5"/>
  <cols>
    <col min="1" max="1" width="17.5" customWidth="1"/>
    <col min="5" max="5" width="10.83203125" customWidth="1"/>
    <col min="6" max="7" width="9.83203125" customWidth="1"/>
    <col min="8" max="8" width="10" customWidth="1"/>
    <col min="9" max="9" width="9.83203125" customWidth="1"/>
    <col min="10" max="12" width="10" customWidth="1"/>
    <col min="13" max="13" width="9.83203125" customWidth="1"/>
    <col min="14" max="14" width="10.1640625" customWidth="1"/>
  </cols>
  <sheetData>
    <row r="1" spans="2:32">
      <c r="B1" s="33"/>
      <c r="C1" s="33"/>
    </row>
    <row r="2" spans="2:32">
      <c r="C2" s="33"/>
      <c r="O2" s="33"/>
    </row>
    <row r="6" spans="2:32">
      <c r="E6" s="62"/>
      <c r="F6" s="62"/>
      <c r="G6" s="62"/>
      <c r="H6" s="62"/>
      <c r="I6" s="62"/>
      <c r="J6" s="62"/>
      <c r="K6" s="62"/>
      <c r="L6" s="62"/>
      <c r="M6" s="62"/>
      <c r="Q6" s="62"/>
      <c r="R6" s="62"/>
      <c r="S6" s="62"/>
      <c r="T6" s="62"/>
      <c r="U6" s="62"/>
      <c r="V6" s="62"/>
      <c r="W6" s="62"/>
    </row>
    <row r="7" spans="2:32">
      <c r="AF7" s="91"/>
    </row>
    <row r="10" spans="2:32">
      <c r="B10" s="33" t="s">
        <v>252</v>
      </c>
      <c r="E10" s="33" t="s">
        <v>250</v>
      </c>
      <c r="I10" s="33"/>
    </row>
    <row r="11" spans="2:32">
      <c r="C11" s="33" t="s">
        <v>20</v>
      </c>
      <c r="E11" s="4" t="s">
        <v>225</v>
      </c>
      <c r="F11" s="4" t="s">
        <v>226</v>
      </c>
      <c r="G11" s="4" t="s">
        <v>227</v>
      </c>
      <c r="H11" s="4" t="s">
        <v>228</v>
      </c>
      <c r="I11" s="4" t="s">
        <v>229</v>
      </c>
      <c r="J11" s="4" t="s">
        <v>230</v>
      </c>
      <c r="K11" s="4"/>
      <c r="L11" s="4"/>
      <c r="M11" s="4" t="s">
        <v>259</v>
      </c>
      <c r="N11" s="4" t="s">
        <v>260</v>
      </c>
    </row>
    <row r="12" spans="2:32">
      <c r="C12" t="s">
        <v>251</v>
      </c>
      <c r="D12" t="s">
        <v>294</v>
      </c>
      <c r="E12" s="63">
        <f>AVERAGE(C35:C58)</f>
        <v>2.6746932460450259E-2</v>
      </c>
      <c r="F12" s="63">
        <f t="shared" ref="F12:H12" si="0">AVERAGE(D35:D58)</f>
        <v>5.3640686656417962E-2</v>
      </c>
      <c r="G12" s="63">
        <f t="shared" si="0"/>
        <v>3.6801502422371908E-2</v>
      </c>
      <c r="H12" s="63">
        <f t="shared" si="0"/>
        <v>1.5839225500377423E-3</v>
      </c>
      <c r="I12" s="63">
        <f t="shared" ref="I12" si="1">AVERAGE(G35:G58)</f>
        <v>4.8898586281071355E-2</v>
      </c>
      <c r="J12" s="63">
        <f t="shared" ref="J12" si="2">AVERAGE(H35:H58)</f>
        <v>4.8641497192747456E-2</v>
      </c>
      <c r="K12" s="63"/>
      <c r="L12" s="63"/>
      <c r="M12" s="63">
        <f t="shared" ref="M12" si="3">AVERAGE(I35:I58)</f>
        <v>-4.2475588505685275E-4</v>
      </c>
      <c r="N12" s="63">
        <f t="shared" ref="N12" si="4">AVERAGE(J35:J58)</f>
        <v>2.7503396710935563E-2</v>
      </c>
    </row>
    <row r="13" spans="2:32">
      <c r="D13" t="s">
        <v>181</v>
      </c>
      <c r="E13" s="63">
        <f>AVERAGE(N35:N58)</f>
        <v>4.7106739079998454E-2</v>
      </c>
      <c r="F13" s="63">
        <f t="shared" ref="F13:H13" si="5">AVERAGE(O35:O58)</f>
        <v>3.0289247181906599E-2</v>
      </c>
      <c r="G13" s="63">
        <f t="shared" si="5"/>
        <v>2.9816506318657784E-2</v>
      </c>
      <c r="H13" s="63">
        <f t="shared" si="5"/>
        <v>-2.7979764581287613E-2</v>
      </c>
      <c r="I13" s="63">
        <f t="shared" ref="I13" si="6">AVERAGE(R35:R58)</f>
        <v>7.779305837995007E-2</v>
      </c>
      <c r="J13" s="63">
        <f t="shared" ref="J13" si="7">AVERAGE(S35:S58)</f>
        <v>7.352162567913878E-2</v>
      </c>
      <c r="K13" s="63"/>
      <c r="L13" s="63"/>
      <c r="M13" s="63">
        <f t="shared" ref="M13" si="8">AVERAGE(T35:T58)</f>
        <v>-1.2762492953521909E-2</v>
      </c>
      <c r="N13" s="63">
        <f t="shared" ref="N13" si="9">AVERAGE(U35:U58)</f>
        <v>1.2550439224448047E-2</v>
      </c>
    </row>
    <row r="14" spans="2:32">
      <c r="D14" t="s">
        <v>254</v>
      </c>
      <c r="E14" s="63" t="e">
        <f>AVERAGE(#REF!)</f>
        <v>#REF!</v>
      </c>
      <c r="F14" s="63" t="e">
        <f>AVERAGE(#REF!)</f>
        <v>#REF!</v>
      </c>
      <c r="G14" s="63" t="e">
        <f>AVERAGE(#REF!)</f>
        <v>#REF!</v>
      </c>
      <c r="H14" s="63" t="e">
        <f>AVERAGE(#REF!)</f>
        <v>#REF!</v>
      </c>
      <c r="I14" s="63" t="e">
        <f>AVERAGE(#REF!)</f>
        <v>#REF!</v>
      </c>
      <c r="J14" s="63" t="e">
        <f>AVERAGE(#REF!)</f>
        <v>#REF!</v>
      </c>
      <c r="K14" s="63"/>
      <c r="L14" s="63"/>
      <c r="M14" s="63" t="e">
        <f>AVERAGE(#REF!)</f>
        <v>#REF!</v>
      </c>
      <c r="N14" s="63" t="e">
        <f>AVERAGE(#REF!)</f>
        <v>#REF!</v>
      </c>
    </row>
    <row r="15" spans="2:32">
      <c r="D15" t="s">
        <v>255</v>
      </c>
      <c r="E15" s="63" t="e">
        <f>AVERAGE(#REF!)</f>
        <v>#REF!</v>
      </c>
      <c r="F15" s="63" t="e">
        <f>AVERAGE(#REF!)</f>
        <v>#REF!</v>
      </c>
      <c r="G15" s="63" t="e">
        <f>AVERAGE(#REF!)</f>
        <v>#REF!</v>
      </c>
      <c r="H15" s="63" t="e">
        <f>AVERAGE(#REF!)</f>
        <v>#REF!</v>
      </c>
      <c r="I15" s="63" t="e">
        <f>AVERAGE(#REF!)</f>
        <v>#REF!</v>
      </c>
      <c r="J15" s="63" t="e">
        <f>AVERAGE(#REF!)</f>
        <v>#REF!</v>
      </c>
      <c r="K15" s="63"/>
      <c r="L15" s="63"/>
      <c r="M15" s="63" t="e">
        <f>AVERAGE(#REF!)</f>
        <v>#REF!</v>
      </c>
      <c r="N15" s="63" t="e">
        <f>AVERAGE(#REF!)</f>
        <v>#REF!</v>
      </c>
    </row>
    <row r="16" spans="2:32">
      <c r="D16" t="s">
        <v>295</v>
      </c>
      <c r="E16" s="62" t="e">
        <f>#REF!</f>
        <v>#REF!</v>
      </c>
      <c r="F16" s="62" t="e">
        <f>#REF!</f>
        <v>#REF!</v>
      </c>
      <c r="G16" s="62" t="e">
        <f>#REF!</f>
        <v>#REF!</v>
      </c>
      <c r="H16" s="62" t="e">
        <f>#REF!</f>
        <v>#REF!</v>
      </c>
      <c r="I16" s="62" t="e">
        <f>#REF!</f>
        <v>#REF!</v>
      </c>
      <c r="J16" s="62" t="e">
        <f>#REF!</f>
        <v>#REF!</v>
      </c>
      <c r="K16" s="62"/>
      <c r="L16" s="62"/>
      <c r="M16" s="62" t="e">
        <f>#REF!</f>
        <v>#REF!</v>
      </c>
      <c r="N16" s="62" t="e">
        <f>#REF!</f>
        <v>#REF!</v>
      </c>
    </row>
    <row r="17" spans="3:23">
      <c r="D17" t="s">
        <v>296</v>
      </c>
      <c r="E17" s="62" t="e">
        <f>#REF!</f>
        <v>#REF!</v>
      </c>
      <c r="F17" s="62" t="e">
        <f>#REF!</f>
        <v>#REF!</v>
      </c>
      <c r="G17" s="62" t="e">
        <f>#REF!</f>
        <v>#REF!</v>
      </c>
      <c r="H17" s="62" t="e">
        <f>#REF!</f>
        <v>#REF!</v>
      </c>
      <c r="I17" s="62" t="e">
        <f>#REF!</f>
        <v>#REF!</v>
      </c>
      <c r="J17" s="62" t="e">
        <f>#REF!</f>
        <v>#REF!</v>
      </c>
      <c r="K17" s="62"/>
      <c r="L17" s="62"/>
      <c r="M17" s="62" t="e">
        <f>#REF!</f>
        <v>#REF!</v>
      </c>
      <c r="N17" s="62" t="e">
        <f>#REF!</f>
        <v>#REF!</v>
      </c>
    </row>
    <row r="19" spans="3:23">
      <c r="C19" t="s">
        <v>256</v>
      </c>
      <c r="D19" t="s">
        <v>253</v>
      </c>
      <c r="E19" s="19"/>
      <c r="F19" s="62"/>
      <c r="G19" s="19"/>
      <c r="H19" s="81"/>
      <c r="I19" s="62"/>
      <c r="J19" s="62"/>
      <c r="K19" s="62"/>
      <c r="L19" s="62"/>
      <c r="M19" s="19"/>
      <c r="Q19" s="62"/>
      <c r="R19" s="81"/>
      <c r="S19" s="81"/>
      <c r="T19" s="81"/>
      <c r="U19" s="81"/>
      <c r="V19" s="81"/>
      <c r="W19" s="81"/>
    </row>
    <row r="20" spans="3:23">
      <c r="D20" t="s">
        <v>181</v>
      </c>
      <c r="E20" s="19"/>
      <c r="F20" s="62"/>
      <c r="G20" s="19"/>
      <c r="H20" s="81"/>
      <c r="I20" s="19"/>
      <c r="J20" s="81"/>
      <c r="K20" s="81"/>
      <c r="L20" s="81"/>
      <c r="M20" s="19"/>
      <c r="Q20" s="62"/>
      <c r="R20" s="81"/>
      <c r="S20" s="81"/>
      <c r="T20" s="81"/>
      <c r="U20" s="81"/>
      <c r="V20" s="81"/>
      <c r="W20" s="81"/>
    </row>
    <row r="21" spans="3:23">
      <c r="D21" t="s">
        <v>254</v>
      </c>
      <c r="E21" s="19"/>
      <c r="F21" s="62"/>
      <c r="G21" s="19"/>
      <c r="H21" s="81"/>
      <c r="I21" s="62"/>
      <c r="J21" s="81"/>
      <c r="K21" s="81"/>
      <c r="L21" s="81"/>
      <c r="M21" s="19"/>
      <c r="Q21" s="62"/>
      <c r="R21" s="81"/>
      <c r="S21" s="81"/>
      <c r="T21" s="81"/>
      <c r="U21" s="81"/>
      <c r="V21" s="81"/>
      <c r="W21" s="81"/>
    </row>
    <row r="22" spans="3:23">
      <c r="D22" t="s">
        <v>255</v>
      </c>
      <c r="E22" s="62"/>
      <c r="F22" s="62"/>
      <c r="G22" s="81"/>
      <c r="H22" s="62"/>
      <c r="I22" s="62"/>
      <c r="J22" s="62"/>
      <c r="K22" s="62"/>
      <c r="L22" s="62"/>
      <c r="M22" s="81"/>
      <c r="Q22" s="62"/>
      <c r="R22" s="81"/>
      <c r="S22" s="81"/>
      <c r="T22" s="81"/>
      <c r="U22" s="81"/>
      <c r="V22" s="81"/>
      <c r="W22" s="81"/>
    </row>
    <row r="25" spans="3:23">
      <c r="C25" t="s">
        <v>119</v>
      </c>
      <c r="D25" t="s">
        <v>294</v>
      </c>
      <c r="E25" s="4">
        <f>STDEV(C35:C58)/SQRT(23)</f>
        <v>1.5193605509505395E-2</v>
      </c>
      <c r="F25" s="4">
        <f t="shared" ref="F25:J25" si="10">STDEV(D35:D58)/SQRT(23)</f>
        <v>2.0991655442382715E-2</v>
      </c>
      <c r="G25" s="4">
        <f t="shared" si="10"/>
        <v>1.9323344839963178E-2</v>
      </c>
      <c r="H25" s="4">
        <f t="shared" si="10"/>
        <v>1.8519670215201917E-2</v>
      </c>
      <c r="I25" s="4">
        <f t="shared" si="10"/>
        <v>1.7535098591411571E-2</v>
      </c>
      <c r="J25" s="4">
        <f t="shared" si="10"/>
        <v>2.5284032617722735E-2</v>
      </c>
      <c r="K25" s="4"/>
      <c r="L25" s="4"/>
      <c r="M25" s="63">
        <f>STDEV(I35:I58)/SQRT(23)</f>
        <v>1.4384282590055739E-2</v>
      </c>
      <c r="N25" s="63">
        <f>STDEV(J35:J58)/SQRT(23)</f>
        <v>1.9625391473735498E-2</v>
      </c>
    </row>
    <row r="26" spans="3:23">
      <c r="D26" t="s">
        <v>181</v>
      </c>
      <c r="E26" s="4">
        <f t="shared" ref="E26:J26" si="11">STDEV(N35:N58)/SQRT(23)</f>
        <v>1.9692387692968452E-2</v>
      </c>
      <c r="F26" s="4">
        <f t="shared" si="11"/>
        <v>2.2393063866063986E-2</v>
      </c>
      <c r="G26" s="4">
        <f t="shared" si="11"/>
        <v>2.0733294390148194E-2</v>
      </c>
      <c r="H26" s="4">
        <f t="shared" si="11"/>
        <v>2.0460678412120847E-2</v>
      </c>
      <c r="I26" s="4">
        <f t="shared" si="11"/>
        <v>1.9727625857111405E-2</v>
      </c>
      <c r="J26" s="4">
        <f t="shared" si="11"/>
        <v>3.2522213336431946E-2</v>
      </c>
      <c r="K26" s="4"/>
      <c r="L26" s="4"/>
      <c r="M26" s="63">
        <f t="shared" ref="M26:N26" si="12">STDEV(T35:T58)/SQRT(23)</f>
        <v>2.1662810358962246E-2</v>
      </c>
      <c r="N26" s="63">
        <f t="shared" si="12"/>
        <v>2.1162447299071623E-2</v>
      </c>
    </row>
    <row r="27" spans="3:23">
      <c r="D27" t="s">
        <v>254</v>
      </c>
      <c r="E27" s="4" t="e">
        <f>STDEV(#REF!)/SQRT(23)</f>
        <v>#REF!</v>
      </c>
      <c r="F27" s="4" t="e">
        <f>STDEV(#REF!)/SQRT(23)</f>
        <v>#REF!</v>
      </c>
      <c r="G27" s="4" t="e">
        <f>STDEV(#REF!)/SQRT(23)</f>
        <v>#REF!</v>
      </c>
      <c r="H27" s="4" t="e">
        <f>STDEV(#REF!)/SQRT(23)</f>
        <v>#REF!</v>
      </c>
      <c r="I27" s="4" t="e">
        <f>STDEV(#REF!)/SQRT(23)</f>
        <v>#REF!</v>
      </c>
      <c r="J27" s="4" t="e">
        <f>STDEV(#REF!)/SQRT(23)</f>
        <v>#REF!</v>
      </c>
      <c r="K27" s="4"/>
      <c r="L27" s="4"/>
      <c r="M27" s="63" t="e">
        <f>STDEV(#REF!)/SQRT(23)</f>
        <v>#REF!</v>
      </c>
      <c r="N27" s="63" t="e">
        <f>STDEV(#REF!)/SQRT(23)</f>
        <v>#REF!</v>
      </c>
    </row>
    <row r="28" spans="3:23">
      <c r="D28" t="s">
        <v>255</v>
      </c>
      <c r="E28" s="4" t="e">
        <f>STDEV(#REF!)/SQRT(23)</f>
        <v>#REF!</v>
      </c>
      <c r="F28" s="4" t="e">
        <f>STDEV(#REF!)/SQRT(23)</f>
        <v>#REF!</v>
      </c>
      <c r="G28" s="4" t="e">
        <f>STDEV(#REF!)/SQRT(23)</f>
        <v>#REF!</v>
      </c>
      <c r="H28" s="4" t="e">
        <f>STDEV(#REF!)/SQRT(23)</f>
        <v>#REF!</v>
      </c>
      <c r="I28" s="4" t="e">
        <f>STDEV(#REF!)/SQRT(23)</f>
        <v>#REF!</v>
      </c>
      <c r="J28" s="4" t="e">
        <f>STDEV(#REF!)/SQRT(23)</f>
        <v>#REF!</v>
      </c>
      <c r="K28" s="4"/>
      <c r="L28" s="4"/>
      <c r="M28" s="63" t="e">
        <f>STDEV(#REF!)/SQRT(23)</f>
        <v>#REF!</v>
      </c>
      <c r="N28" s="63" t="e">
        <f>STDEV(#REF!)/SQRT(23)</f>
        <v>#REF!</v>
      </c>
    </row>
    <row r="29" spans="3:23">
      <c r="D29" t="s">
        <v>295</v>
      </c>
      <c r="E29" s="3" t="e">
        <f>#REF!</f>
        <v>#REF!</v>
      </c>
      <c r="F29" s="3" t="e">
        <f>#REF!</f>
        <v>#REF!</v>
      </c>
      <c r="G29" s="3" t="e">
        <f>#REF!</f>
        <v>#REF!</v>
      </c>
      <c r="H29" s="3" t="e">
        <f>#REF!</f>
        <v>#REF!</v>
      </c>
      <c r="I29" s="3" t="e">
        <f>#REF!</f>
        <v>#REF!</v>
      </c>
      <c r="J29" s="3" t="e">
        <f>#REF!</f>
        <v>#REF!</v>
      </c>
      <c r="K29" s="3"/>
      <c r="L29" s="3"/>
      <c r="M29" s="33" t="e">
        <f>#REF!</f>
        <v>#REF!</v>
      </c>
      <c r="N29" s="33" t="e">
        <f>#REF!</f>
        <v>#REF!</v>
      </c>
    </row>
    <row r="30" spans="3:23">
      <c r="D30" t="s">
        <v>296</v>
      </c>
      <c r="E30" s="3" t="e">
        <f>#REF!</f>
        <v>#REF!</v>
      </c>
      <c r="F30" s="3" t="e">
        <f>#REF!</f>
        <v>#REF!</v>
      </c>
      <c r="G30" s="3" t="e">
        <f>#REF!</f>
        <v>#REF!</v>
      </c>
      <c r="H30" s="3" t="e">
        <f>#REF!</f>
        <v>#REF!</v>
      </c>
      <c r="I30" s="3" t="e">
        <f>#REF!</f>
        <v>#REF!</v>
      </c>
      <c r="J30" s="3" t="e">
        <f>#REF!</f>
        <v>#REF!</v>
      </c>
      <c r="K30" s="3"/>
      <c r="L30" s="3"/>
      <c r="M30" s="33" t="e">
        <f>#REF!</f>
        <v>#REF!</v>
      </c>
      <c r="N30" s="33" t="e">
        <f>#REF!</f>
        <v>#REF!</v>
      </c>
    </row>
    <row r="33" spans="2:45" s="62" customFormat="1">
      <c r="C33" s="62" t="s">
        <v>92</v>
      </c>
      <c r="N33" s="62" t="s">
        <v>221</v>
      </c>
      <c r="Y33" s="62" t="s">
        <v>257</v>
      </c>
      <c r="AJ33" s="62" t="s">
        <v>258</v>
      </c>
    </row>
    <row r="34" spans="2:45" s="62" customFormat="1">
      <c r="C34" s="4" t="s">
        <v>237</v>
      </c>
      <c r="D34" s="4" t="s">
        <v>238</v>
      </c>
      <c r="E34" s="4" t="s">
        <v>239</v>
      </c>
      <c r="F34" s="4" t="s">
        <v>240</v>
      </c>
      <c r="G34" s="4" t="s">
        <v>241</v>
      </c>
      <c r="H34" s="4" t="s">
        <v>242</v>
      </c>
      <c r="I34" s="4" t="s">
        <v>265</v>
      </c>
      <c r="J34" s="4" t="s">
        <v>266</v>
      </c>
      <c r="K34" s="4" t="s">
        <v>376</v>
      </c>
      <c r="L34" s="4" t="s">
        <v>377</v>
      </c>
      <c r="N34" s="4" t="s">
        <v>237</v>
      </c>
      <c r="O34" s="4" t="s">
        <v>238</v>
      </c>
      <c r="P34" s="4" t="s">
        <v>239</v>
      </c>
      <c r="Q34" s="4" t="s">
        <v>240</v>
      </c>
      <c r="R34" s="4" t="s">
        <v>241</v>
      </c>
      <c r="S34" s="4" t="s">
        <v>242</v>
      </c>
      <c r="T34" s="4" t="s">
        <v>265</v>
      </c>
      <c r="U34" s="4" t="s">
        <v>266</v>
      </c>
      <c r="V34" s="4" t="s">
        <v>376</v>
      </c>
      <c r="W34" s="4" t="s">
        <v>377</v>
      </c>
      <c r="Y34" s="4" t="s">
        <v>237</v>
      </c>
      <c r="Z34" s="4" t="s">
        <v>238</v>
      </c>
      <c r="AA34" s="4" t="s">
        <v>239</v>
      </c>
      <c r="AB34" s="4" t="s">
        <v>240</v>
      </c>
      <c r="AC34" s="4" t="s">
        <v>241</v>
      </c>
      <c r="AD34" s="4" t="s">
        <v>242</v>
      </c>
      <c r="AE34" s="4" t="s">
        <v>265</v>
      </c>
      <c r="AF34" s="4" t="s">
        <v>266</v>
      </c>
      <c r="AG34" s="4" t="s">
        <v>376</v>
      </c>
      <c r="AH34" s="4" t="s">
        <v>377</v>
      </c>
      <c r="AJ34" s="4" t="s">
        <v>237</v>
      </c>
      <c r="AK34" s="4" t="s">
        <v>238</v>
      </c>
      <c r="AL34" s="4" t="s">
        <v>239</v>
      </c>
      <c r="AM34" s="4" t="s">
        <v>240</v>
      </c>
      <c r="AN34" s="4" t="s">
        <v>241</v>
      </c>
      <c r="AO34" s="4" t="s">
        <v>242</v>
      </c>
      <c r="AP34" s="4" t="s">
        <v>265</v>
      </c>
      <c r="AQ34" s="4" t="s">
        <v>266</v>
      </c>
      <c r="AR34" s="4" t="s">
        <v>376</v>
      </c>
      <c r="AS34" s="4" t="s">
        <v>377</v>
      </c>
    </row>
    <row r="35" spans="2:45" s="62" customFormat="1">
      <c r="B35" s="62" t="s">
        <v>23</v>
      </c>
      <c r="C35" s="62">
        <v>-1.30212149059177E-2</v>
      </c>
      <c r="D35" s="62">
        <v>5.2057066208716703E-2</v>
      </c>
      <c r="E35" s="62">
        <v>-9.5519018842929598E-2</v>
      </c>
      <c r="F35" s="62">
        <v>-8.7493670274981394E-2</v>
      </c>
      <c r="G35" s="62">
        <v>3.3623083740520601E-2</v>
      </c>
      <c r="H35" s="62">
        <v>0.149605004343283</v>
      </c>
      <c r="I35" s="62">
        <v>-9.6477891658840201E-2</v>
      </c>
      <c r="J35" s="62">
        <v>9.07454998245915E-3</v>
      </c>
      <c r="K35" s="62">
        <v>-2.6271725485205299E-2</v>
      </c>
      <c r="L35" s="62">
        <v>3.8347964282689197E-2</v>
      </c>
      <c r="M35" s="62" t="s">
        <v>23</v>
      </c>
      <c r="N35" s="62">
        <v>2.4448707507200101E-2</v>
      </c>
      <c r="O35" s="62">
        <v>-4.5909934415339103E-2</v>
      </c>
      <c r="P35" s="62">
        <v>-0.142145021666258</v>
      </c>
      <c r="Q35" s="62">
        <v>-8.3496608929107999E-2</v>
      </c>
      <c r="R35" s="62">
        <v>0.17331903433599499</v>
      </c>
      <c r="S35" s="62">
        <v>6.2712775877732899E-2</v>
      </c>
      <c r="T35" s="62">
        <v>-0.12754110487735901</v>
      </c>
      <c r="U35" s="62">
        <v>-2.5011465480511599E-2</v>
      </c>
      <c r="V35" s="62">
        <v>-0.14010936628131601</v>
      </c>
      <c r="W35" s="62">
        <v>1.7150222927400802E-2</v>
      </c>
      <c r="X35" s="62" t="s">
        <v>23</v>
      </c>
      <c r="Y35" s="62">
        <v>-0.137448300898178</v>
      </c>
      <c r="Z35" s="62">
        <v>-6.4758157131490399E-2</v>
      </c>
      <c r="AA35" s="62">
        <v>-0.33508047563648602</v>
      </c>
      <c r="AB35" s="62">
        <v>0.15384632741009799</v>
      </c>
      <c r="AC35" s="62">
        <v>-0.116339270793847</v>
      </c>
      <c r="AD35" s="62">
        <v>-2.8799803896542599E-2</v>
      </c>
      <c r="AE35" s="62">
        <v>1.17934760328382E-2</v>
      </c>
      <c r="AF35" s="62">
        <v>8.6410933953347993E-2</v>
      </c>
      <c r="AG35" s="62">
        <v>0.259250786929904</v>
      </c>
      <c r="AH35" s="62">
        <v>-5.57570604149564E-2</v>
      </c>
      <c r="AI35" s="62" t="s">
        <v>23</v>
      </c>
      <c r="AJ35" s="62">
        <v>-0.192849511448523</v>
      </c>
      <c r="AK35" s="62">
        <v>0.18439119954288599</v>
      </c>
      <c r="AL35" s="62">
        <v>8.1199794294115002E-2</v>
      </c>
      <c r="AM35" s="62">
        <v>0.15563293906372</v>
      </c>
      <c r="AN35" s="62">
        <v>-0.38062403575366399</v>
      </c>
      <c r="AO35" s="62">
        <v>6.08998457205863E-2</v>
      </c>
      <c r="AP35" s="62">
        <v>8.2891456675242406E-2</v>
      </c>
      <c r="AQ35" s="62">
        <v>0.12518301620342701</v>
      </c>
      <c r="AR35" s="62">
        <v>8.9658106199751994E-2</v>
      </c>
      <c r="AS35" s="62">
        <v>0.14886628953921099</v>
      </c>
    </row>
    <row r="36" spans="2:45" s="62" customFormat="1">
      <c r="B36" s="62" t="s">
        <v>24</v>
      </c>
      <c r="C36" s="62">
        <v>-3.2671159278348301E-2</v>
      </c>
      <c r="D36" s="62">
        <v>0.26644157245588002</v>
      </c>
      <c r="E36" s="62">
        <v>6.7843725902550694E-2</v>
      </c>
      <c r="F36" s="62">
        <v>-0.143462659638464</v>
      </c>
      <c r="G36" s="62">
        <v>7.2797902118089203E-2</v>
      </c>
      <c r="H36" s="62">
        <v>-7.3263441818567601E-2</v>
      </c>
      <c r="I36" s="62">
        <v>-5.01601656381108E-2</v>
      </c>
      <c r="J36" s="62">
        <v>-0.16545419922076399</v>
      </c>
      <c r="K36" s="62">
        <v>-0.14373364543426501</v>
      </c>
      <c r="L36" s="62">
        <v>-4.7846363843195801E-2</v>
      </c>
      <c r="M36" s="62" t="s">
        <v>24</v>
      </c>
      <c r="N36" s="62">
        <v>-0.16140732390090201</v>
      </c>
      <c r="O36" s="62">
        <v>0.150659341373582</v>
      </c>
      <c r="P36" s="62">
        <v>3.4383817406403401E-2</v>
      </c>
      <c r="Q36" s="62">
        <v>-5.0616953266185399E-2</v>
      </c>
      <c r="R36" s="62">
        <v>-5.71268819204186E-2</v>
      </c>
      <c r="S36" s="62">
        <v>4.1963680972858398E-3</v>
      </c>
      <c r="T36" s="62">
        <v>-8.3958626277567505E-2</v>
      </c>
      <c r="U36" s="62">
        <v>-7.8390101393503595E-2</v>
      </c>
      <c r="V36" s="62">
        <v>-0.18876708808486101</v>
      </c>
      <c r="W36" s="62">
        <v>-0.18623120339030999</v>
      </c>
      <c r="X36" s="62" t="s">
        <v>24</v>
      </c>
      <c r="Y36" s="62">
        <v>-0.125395421388345</v>
      </c>
      <c r="Z36" s="62">
        <v>9.2922114380482299E-2</v>
      </c>
      <c r="AA36" s="62">
        <v>0.100429867740271</v>
      </c>
      <c r="AB36" s="62">
        <v>-9.11856188989843E-2</v>
      </c>
      <c r="AC36" s="62">
        <v>2.5651199063461598E-3</v>
      </c>
      <c r="AD36" s="62">
        <v>7.6591174254569794E-2</v>
      </c>
      <c r="AE36" s="62">
        <v>0.31821047676873798</v>
      </c>
      <c r="AF36" s="62">
        <v>-0.191594228320286</v>
      </c>
      <c r="AG36" s="62">
        <v>0.139055206601646</v>
      </c>
      <c r="AH36" s="62">
        <v>-5.3577556999239898E-2</v>
      </c>
      <c r="AI36" s="62" t="s">
        <v>24</v>
      </c>
      <c r="AJ36" s="62">
        <v>0.14886628953921099</v>
      </c>
      <c r="AK36" s="62">
        <v>0.103191405248771</v>
      </c>
      <c r="AL36" s="62">
        <v>1.3533299049019201E-2</v>
      </c>
      <c r="AM36" s="62">
        <v>-5.9208183339458903E-2</v>
      </c>
      <c r="AN36" s="62">
        <v>0.22499109668994399</v>
      </c>
      <c r="AO36" s="62">
        <v>-0.13871631525244699</v>
      </c>
      <c r="AP36" s="62">
        <v>0.17931621239950399</v>
      </c>
      <c r="AQ36" s="62">
        <v>-2.8758260479165701E-2</v>
      </c>
      <c r="AR36" s="62">
        <v>5.7516520958331499E-2</v>
      </c>
      <c r="AS36" s="62">
        <v>0.26559099383700102</v>
      </c>
    </row>
    <row r="37" spans="2:45" s="62" customFormat="1">
      <c r="B37" s="62" t="s">
        <v>25</v>
      </c>
      <c r="C37" s="62">
        <v>0.13083750089564</v>
      </c>
      <c r="D37" s="62">
        <v>0.21734450493975699</v>
      </c>
      <c r="E37" s="62">
        <v>1.12563330563429E-3</v>
      </c>
      <c r="F37" s="62">
        <v>-7.1894616132086406E-2</v>
      </c>
      <c r="G37" s="62">
        <v>-9.9590754133680806E-2</v>
      </c>
      <c r="H37" s="62">
        <v>-2.99682496740784E-2</v>
      </c>
      <c r="I37" s="62">
        <v>0.123527832762756</v>
      </c>
      <c r="J37" s="62">
        <v>0.17748874789581701</v>
      </c>
      <c r="K37" s="62">
        <v>3.9744583384124302E-2</v>
      </c>
      <c r="L37" s="62">
        <v>8.1837710331855995E-2</v>
      </c>
      <c r="M37" s="62" t="s">
        <v>25</v>
      </c>
      <c r="N37" s="62">
        <v>0.24866260028138701</v>
      </c>
      <c r="O37" s="62">
        <v>6.2000643874468298E-2</v>
      </c>
      <c r="P37" s="62">
        <v>1.2074979723647E-2</v>
      </c>
      <c r="Q37" s="62">
        <v>4.8060225683733103E-2</v>
      </c>
      <c r="R37" s="62">
        <v>-1.2293830046601501E-2</v>
      </c>
      <c r="S37" s="62">
        <v>6.2156965533721499E-2</v>
      </c>
      <c r="T37" s="62">
        <v>0.20467715918218701</v>
      </c>
      <c r="U37" s="62">
        <v>5.9839931162124098E-2</v>
      </c>
      <c r="V37" s="62">
        <v>9.9629004164037999E-2</v>
      </c>
      <c r="W37" s="62">
        <v>1.3985577781186099E-2</v>
      </c>
      <c r="X37" s="62" t="s">
        <v>25</v>
      </c>
      <c r="Y37" s="62">
        <v>-2.1914149315427199E-2</v>
      </c>
      <c r="Z37" s="62">
        <v>-0.153285620510619</v>
      </c>
      <c r="AA37" s="62">
        <v>-0.135765535238905</v>
      </c>
      <c r="AB37" s="62">
        <v>0.19065569179205599</v>
      </c>
      <c r="AC37" s="62">
        <v>5.8085696566838901E-2</v>
      </c>
      <c r="AD37" s="62">
        <v>-1.4300630382396999E-2</v>
      </c>
      <c r="AE37" s="62">
        <v>0.24735046794506399</v>
      </c>
      <c r="AF37" s="62">
        <v>0.22349395384082299</v>
      </c>
      <c r="AG37" s="62">
        <v>2.0825404138691501E-2</v>
      </c>
      <c r="AH37" s="62">
        <v>8.3258453489571102E-2</v>
      </c>
      <c r="AI37" s="62" t="s">
        <v>25</v>
      </c>
      <c r="AJ37" s="62">
        <v>-0.311265878127441</v>
      </c>
      <c r="AK37" s="62">
        <v>0.13025800334680901</v>
      </c>
      <c r="AL37" s="62">
        <v>-4.3983221909312302E-2</v>
      </c>
      <c r="AM37" s="62">
        <v>-5.5824858577204102E-2</v>
      </c>
      <c r="AN37" s="62">
        <v>6.08998457205863E-2</v>
      </c>
      <c r="AO37" s="62">
        <v>-0.22160777192768899</v>
      </c>
      <c r="AP37" s="62">
        <v>-0.28589094241052998</v>
      </c>
      <c r="AQ37" s="62">
        <v>4.5674884290439699E-2</v>
      </c>
      <c r="AR37" s="62">
        <v>-8.7966443818624604E-2</v>
      </c>
      <c r="AS37" s="62">
        <v>1.8608286192401399E-2</v>
      </c>
    </row>
    <row r="38" spans="2:45" s="62" customFormat="1">
      <c r="B38" s="62" t="s">
        <v>26</v>
      </c>
      <c r="C38" s="62">
        <v>-8.3269071201983499E-2</v>
      </c>
      <c r="D38" s="62">
        <v>-1.96568927261692E-2</v>
      </c>
      <c r="E38" s="62">
        <v>6.0117156545357299E-2</v>
      </c>
      <c r="F38" s="62">
        <v>-2.3471538928596498E-2</v>
      </c>
      <c r="G38" s="62">
        <v>0.19520704992894899</v>
      </c>
      <c r="H38" s="62">
        <v>-0.158151479441618</v>
      </c>
      <c r="I38" s="62">
        <v>8.7542308751150794E-2</v>
      </c>
      <c r="J38" s="62">
        <v>0.136486512485027</v>
      </c>
      <c r="K38" s="62">
        <v>-3.3060267087703397E-2</v>
      </c>
      <c r="L38" s="62">
        <v>3.2532192203578697E-2</v>
      </c>
      <c r="M38" s="62" t="s">
        <v>26</v>
      </c>
      <c r="N38" s="62">
        <v>-3.9650120415911101E-2</v>
      </c>
      <c r="O38" s="62">
        <v>-5.5407343668633403E-3</v>
      </c>
      <c r="P38" s="62">
        <v>1.7369073250355301E-4</v>
      </c>
      <c r="Q38" s="62">
        <v>4.3457421272389003E-2</v>
      </c>
      <c r="R38" s="62">
        <v>0.30643908554136901</v>
      </c>
      <c r="S38" s="62">
        <v>-0.116688907910537</v>
      </c>
      <c r="T38" s="62">
        <v>-0.17780025523458701</v>
      </c>
      <c r="U38" s="62">
        <v>-2.1006157188979701E-2</v>
      </c>
      <c r="V38" s="62">
        <v>-2.2538109449661E-2</v>
      </c>
      <c r="W38" s="62">
        <v>-6.7218313478874997E-2</v>
      </c>
      <c r="X38" s="62" t="s">
        <v>26</v>
      </c>
      <c r="Y38" s="62">
        <v>2.4681157916689098E-2</v>
      </c>
      <c r="Z38" s="62">
        <v>3.1371572349973002E-2</v>
      </c>
      <c r="AA38" s="62">
        <v>6.5618165769231504E-2</v>
      </c>
      <c r="AB38" s="62">
        <v>8.8837890563674606E-3</v>
      </c>
      <c r="AC38" s="62">
        <v>0.111422144238379</v>
      </c>
      <c r="AD38" s="62">
        <v>-0.181545444292704</v>
      </c>
      <c r="AE38" s="62">
        <v>-6.8266111703083596E-2</v>
      </c>
      <c r="AF38" s="62">
        <v>0.75137327461828995</v>
      </c>
      <c r="AG38" s="62">
        <v>0.21259423942547001</v>
      </c>
      <c r="AH38" s="62">
        <v>0.252550544304108</v>
      </c>
      <c r="AI38" s="62" t="s">
        <v>26</v>
      </c>
      <c r="AJ38" s="62">
        <v>7.7816469531860194E-2</v>
      </c>
      <c r="AK38" s="62">
        <v>9.4733093343134206E-2</v>
      </c>
      <c r="AL38" s="62">
        <v>0.159016263825975</v>
      </c>
      <c r="AM38" s="62">
        <v>-0.16747457573161201</v>
      </c>
      <c r="AN38" s="62">
        <v>-0.28589094241052998</v>
      </c>
      <c r="AO38" s="62">
        <v>4.2291559528184898E-2</v>
      </c>
      <c r="AP38" s="62">
        <v>0.36201574956126298</v>
      </c>
      <c r="AQ38" s="62">
        <v>0.20130782335416</v>
      </c>
      <c r="AR38" s="62">
        <v>-0.14379130239582899</v>
      </c>
      <c r="AS38" s="62">
        <v>0.13194966572793701</v>
      </c>
    </row>
    <row r="39" spans="2:45" s="62" customFormat="1">
      <c r="B39" s="62" t="s">
        <v>27</v>
      </c>
      <c r="C39" s="62">
        <v>1.1645440865697999E-2</v>
      </c>
      <c r="D39" s="62">
        <v>5.8060443838766199E-2</v>
      </c>
      <c r="E39" s="62">
        <v>0.119094783077603</v>
      </c>
      <c r="F39" s="62">
        <v>-1.50987726737242E-2</v>
      </c>
      <c r="G39" s="62">
        <v>7.3319028648475504E-2</v>
      </c>
      <c r="H39" s="62">
        <v>-1.7725250386870801E-2</v>
      </c>
      <c r="I39" s="62">
        <v>-3.4811252229801199E-3</v>
      </c>
      <c r="J39" s="62">
        <v>-0.113070560386338</v>
      </c>
      <c r="K39" s="62">
        <v>-4.6053688578667103E-2</v>
      </c>
      <c r="L39" s="62">
        <v>-1.07768966483876E-2</v>
      </c>
      <c r="M39" s="62" t="s">
        <v>27</v>
      </c>
      <c r="N39" s="62">
        <v>4.6521325793751699E-2</v>
      </c>
      <c r="O39" s="62">
        <v>-1.08660922254223E-2</v>
      </c>
      <c r="P39" s="62">
        <v>0.206323747326321</v>
      </c>
      <c r="Q39" s="62">
        <v>2.4973253519360899E-2</v>
      </c>
      <c r="R39" s="62">
        <v>7.7702286092789494E-2</v>
      </c>
      <c r="S39" s="62">
        <v>9.6374039836921402E-2</v>
      </c>
      <c r="T39" s="62">
        <v>1.5805856657823299E-3</v>
      </c>
      <c r="U39" s="62">
        <v>1.8168050619871601E-3</v>
      </c>
      <c r="V39" s="62">
        <v>3.56691288269297E-2</v>
      </c>
      <c r="W39" s="62">
        <v>1.2231301382900199E-2</v>
      </c>
      <c r="X39" s="62" t="s">
        <v>27</v>
      </c>
      <c r="Y39" s="62">
        <v>-0.160797416885264</v>
      </c>
      <c r="Z39" s="62">
        <v>-0.234082278586177</v>
      </c>
      <c r="AA39" s="62">
        <v>0.19046054524790701</v>
      </c>
      <c r="AB39" s="62">
        <v>-7.7202696364610704E-2</v>
      </c>
      <c r="AC39" s="62">
        <v>-0.29820972782051702</v>
      </c>
      <c r="AD39" s="62">
        <v>0.21232419687738899</v>
      </c>
      <c r="AE39" s="62">
        <v>-0.19761706170086199</v>
      </c>
      <c r="AF39" s="62">
        <v>0.19193022885118299</v>
      </c>
      <c r="AG39" s="62">
        <v>-0.104935791614315</v>
      </c>
      <c r="AH39" s="62">
        <v>0.30009353018329998</v>
      </c>
      <c r="AI39" s="62" t="s">
        <v>27</v>
      </c>
      <c r="AJ39" s="62">
        <v>-0.13702465287131901</v>
      </c>
      <c r="AK39" s="62">
        <v>0.17593288763724901</v>
      </c>
      <c r="AL39" s="62">
        <v>-0.196232836210778</v>
      </c>
      <c r="AM39" s="62">
        <v>2.1991610954656099E-2</v>
      </c>
      <c r="AN39" s="62">
        <v>6.7666495245095803E-3</v>
      </c>
      <c r="AO39" s="62">
        <v>-1.5224961430146599E-2</v>
      </c>
      <c r="AP39" s="62">
        <v>6.08998457205863E-2</v>
      </c>
      <c r="AQ39" s="62">
        <v>-0.10826639239215299</v>
      </c>
      <c r="AR39" s="62">
        <v>-0.17424122525612201</v>
      </c>
      <c r="AS39" s="62">
        <v>-0.10657473001102601</v>
      </c>
    </row>
    <row r="40" spans="2:45" s="62" customFormat="1">
      <c r="B40" s="62" t="s">
        <v>28</v>
      </c>
      <c r="C40" s="62">
        <v>0.128579285930633</v>
      </c>
      <c r="D40" s="62">
        <v>5.9964292763110601E-3</v>
      </c>
      <c r="E40" s="62">
        <v>0.14317777713518601</v>
      </c>
      <c r="F40" s="62">
        <v>0.103085776064138</v>
      </c>
      <c r="G40" s="62">
        <v>0.20610901694462899</v>
      </c>
      <c r="H40" s="62">
        <v>-8.4908882684265607E-3</v>
      </c>
      <c r="I40" s="62">
        <v>5.0716033937189403E-2</v>
      </c>
      <c r="J40" s="62">
        <v>2.1491258113128801E-2</v>
      </c>
      <c r="K40" s="62">
        <v>1.5675486034018301E-2</v>
      </c>
      <c r="L40" s="62">
        <v>4.6018946809974703E-2</v>
      </c>
      <c r="M40" s="62" t="s">
        <v>28</v>
      </c>
      <c r="N40" s="62">
        <v>0.113298464812068</v>
      </c>
      <c r="O40" s="62">
        <v>-0.106739902752733</v>
      </c>
      <c r="P40" s="62">
        <v>4.5652872131233903E-2</v>
      </c>
      <c r="Q40" s="62">
        <v>-9.7204281538288403E-2</v>
      </c>
      <c r="R40" s="62">
        <v>0.1295559173744</v>
      </c>
      <c r="S40" s="62">
        <v>6.6127535678752694E-2</v>
      </c>
      <c r="T40" s="62">
        <v>-0.11025540317860499</v>
      </c>
      <c r="U40" s="62">
        <v>-1.0918199445173299E-2</v>
      </c>
      <c r="V40" s="62">
        <v>8.2176559362081E-2</v>
      </c>
      <c r="W40" s="62">
        <v>-1.9033030467739302E-2</v>
      </c>
      <c r="X40" s="62" t="s">
        <v>28</v>
      </c>
      <c r="Y40" s="62">
        <v>0.44966291693532801</v>
      </c>
      <c r="Z40" s="62">
        <v>2.37141517872295E-2</v>
      </c>
      <c r="AA40" s="62">
        <v>-1.2962555131738201E-2</v>
      </c>
      <c r="AB40" s="62">
        <v>0.14611612595453299</v>
      </c>
      <c r="AC40" s="62">
        <v>0.243243117375156</v>
      </c>
      <c r="AD40" s="62">
        <v>0.230471563723847</v>
      </c>
      <c r="AE40" s="62">
        <v>-4.7066705474744799E-2</v>
      </c>
      <c r="AF40" s="62">
        <v>3.5112768628147502E-2</v>
      </c>
      <c r="AG40" s="62">
        <v>0.25178449265249903</v>
      </c>
      <c r="AH40" s="62">
        <v>0.18663098297513001</v>
      </c>
      <c r="AI40" s="62" t="s">
        <v>28</v>
      </c>
      <c r="AJ40" s="62">
        <v>-3.2141585241420502E-2</v>
      </c>
      <c r="AK40" s="62">
        <v>0.20976613525979701</v>
      </c>
      <c r="AL40" s="62">
        <v>-2.3683273335783499E-2</v>
      </c>
      <c r="AM40" s="62">
        <v>0.30111590384067699</v>
      </c>
      <c r="AN40" s="62">
        <v>-2.70665980980383E-2</v>
      </c>
      <c r="AO40" s="62">
        <v>8.4583119056369799E-3</v>
      </c>
      <c r="AP40" s="62">
        <v>9.3041430962006802E-2</v>
      </c>
      <c r="AQ40" s="62">
        <v>9.8116418105389E-2</v>
      </c>
      <c r="AR40" s="62">
        <v>-4.0599897147057501E-2</v>
      </c>
      <c r="AS40" s="62">
        <v>-4.90582090526945E-2</v>
      </c>
    </row>
    <row r="41" spans="2:45" s="62" customFormat="1">
      <c r="B41" s="62" t="s">
        <v>29</v>
      </c>
      <c r="C41" s="62">
        <v>1.19650651376682E-2</v>
      </c>
      <c r="D41" s="62">
        <v>0.15099467509098</v>
      </c>
      <c r="E41" s="62">
        <v>2.00390521817858E-2</v>
      </c>
      <c r="F41" s="62">
        <v>-1.94345454065377E-2</v>
      </c>
      <c r="G41" s="62">
        <v>-2.7209753239900498E-2</v>
      </c>
      <c r="H41" s="62">
        <v>-0.103940423573971</v>
      </c>
      <c r="I41" s="62">
        <v>3.2518295496101698E-3</v>
      </c>
      <c r="J41" s="62">
        <v>0.13846679330049499</v>
      </c>
      <c r="K41" s="62">
        <v>-3.3935759658752299E-2</v>
      </c>
      <c r="L41" s="62">
        <v>1.7676611910701402E-2</v>
      </c>
      <c r="M41" s="62" t="s">
        <v>29</v>
      </c>
      <c r="N41" s="62">
        <v>5.28506160861811E-2</v>
      </c>
      <c r="O41" s="62">
        <v>0.30616465418401301</v>
      </c>
      <c r="P41" s="62">
        <v>0.13813276574542599</v>
      </c>
      <c r="Q41" s="62">
        <v>5.7654901747229398E-2</v>
      </c>
      <c r="R41" s="62">
        <v>5.9152115861409997E-2</v>
      </c>
      <c r="S41" s="62">
        <v>-3.7194133458310803E-2</v>
      </c>
      <c r="T41" s="62">
        <v>6.7933919296789699E-2</v>
      </c>
      <c r="U41" s="62">
        <v>5.7366575131273502E-2</v>
      </c>
      <c r="V41" s="62">
        <v>-9.0249704608846196E-2</v>
      </c>
      <c r="W41" s="62">
        <v>5.1759838286058797E-2</v>
      </c>
      <c r="X41" s="62" t="s">
        <v>29</v>
      </c>
      <c r="Y41" s="62">
        <v>0.10799974309859001</v>
      </c>
      <c r="Z41" s="62">
        <v>0.18989445292104801</v>
      </c>
      <c r="AA41" s="62">
        <v>0.28860199262218</v>
      </c>
      <c r="AB41" s="62">
        <v>1.2902475930260801E-2</v>
      </c>
      <c r="AC41" s="62">
        <v>0.120698555503487</v>
      </c>
      <c r="AD41" s="62">
        <v>-1.55468410019888E-2</v>
      </c>
      <c r="AE41" s="62">
        <v>-3.2144970000354697E-2</v>
      </c>
      <c r="AF41" s="62">
        <v>-0.11632556403779901</v>
      </c>
      <c r="AG41" s="62">
        <v>0.100975132699664</v>
      </c>
      <c r="AH41" s="62">
        <v>-2.9736493280266701E-2</v>
      </c>
      <c r="AI41" s="62" t="s">
        <v>29</v>
      </c>
      <c r="AJ41" s="62">
        <v>-5.0749871433821897E-2</v>
      </c>
      <c r="AK41" s="62">
        <v>-0.21991610954656199</v>
      </c>
      <c r="AL41" s="62">
        <v>-0.10826639239215299</v>
      </c>
      <c r="AM41" s="62">
        <v>-0.150557951920338</v>
      </c>
      <c r="AN41" s="62">
        <v>-0.10657473001102601</v>
      </c>
      <c r="AO41" s="62">
        <v>-7.6124807150732804E-2</v>
      </c>
      <c r="AP41" s="62">
        <v>-5.7516520958331499E-2</v>
      </c>
      <c r="AQ41" s="62">
        <v>0.14717462715808299</v>
      </c>
      <c r="AR41" s="62">
        <v>0.18608286192401399</v>
      </c>
      <c r="AS41" s="62">
        <v>3.8908234765930097E-2</v>
      </c>
    </row>
    <row r="42" spans="2:45" s="62" customFormat="1">
      <c r="B42" s="62" t="s">
        <v>22</v>
      </c>
      <c r="C42" s="62">
        <v>-4.4886365150601897E-3</v>
      </c>
      <c r="D42" s="62">
        <v>-0.10855413045632401</v>
      </c>
      <c r="E42" s="62">
        <v>1.8468724236888501E-2</v>
      </c>
      <c r="F42" s="62">
        <v>5.8678847321491201E-2</v>
      </c>
      <c r="G42" s="62">
        <v>5.1765235351700399E-3</v>
      </c>
      <c r="H42" s="62">
        <v>5.7323918342486999E-2</v>
      </c>
      <c r="I42" s="62">
        <v>-9.1065124096561798E-2</v>
      </c>
      <c r="J42" s="62">
        <v>-4.3017257994949903E-2</v>
      </c>
      <c r="K42" s="62">
        <v>-3.8459137942504898E-2</v>
      </c>
      <c r="L42" s="62">
        <v>7.0671705874113394E-2</v>
      </c>
      <c r="M42" s="62" t="s">
        <v>22</v>
      </c>
      <c r="N42" s="62">
        <v>3.9059571925399002E-2</v>
      </c>
      <c r="O42" s="62">
        <v>-6.4025877815459695E-2</v>
      </c>
      <c r="P42" s="62">
        <v>-1.49374029953056E-3</v>
      </c>
      <c r="Q42" s="62">
        <v>3.0781471614279701E-2</v>
      </c>
      <c r="R42" s="62">
        <v>5.8488617263246501E-2</v>
      </c>
      <c r="S42" s="62">
        <v>-2.6901220650150302E-2</v>
      </c>
      <c r="T42" s="62">
        <v>-3.5224480551720601E-3</v>
      </c>
      <c r="U42" s="62">
        <v>-1.1487905047785E-2</v>
      </c>
      <c r="V42" s="62">
        <v>-4.5100535601872598E-2</v>
      </c>
      <c r="W42" s="62">
        <v>-7.7462592881934605E-2</v>
      </c>
      <c r="X42" s="62" t="s">
        <v>22</v>
      </c>
      <c r="Y42" s="62">
        <v>3.5309660267937602E-2</v>
      </c>
      <c r="Z42" s="62">
        <v>-0.13936499580411801</v>
      </c>
      <c r="AA42" s="62">
        <v>0.16103191033352701</v>
      </c>
      <c r="AB42" s="62">
        <v>-1.52825127839263E-2</v>
      </c>
      <c r="AC42" s="62">
        <v>-4.3383106204308602E-2</v>
      </c>
      <c r="AD42" s="62">
        <v>-4.3823242106113901E-2</v>
      </c>
      <c r="AE42" s="62">
        <v>0.227834421312402</v>
      </c>
      <c r="AF42" s="62">
        <v>0.26217570037070898</v>
      </c>
      <c r="AG42" s="62">
        <v>0.29210778252465103</v>
      </c>
      <c r="AH42" s="62">
        <v>-0.130999653597872</v>
      </c>
      <c r="AI42" s="62" t="s">
        <v>22</v>
      </c>
      <c r="AJ42" s="62">
        <v>5.7516520958331499E-2</v>
      </c>
      <c r="AK42" s="62">
        <v>0.101499742867644</v>
      </c>
      <c r="AL42" s="62">
        <v>3.3833247622547899E-2</v>
      </c>
      <c r="AM42" s="62">
        <v>0.113341379535536</v>
      </c>
      <c r="AN42" s="62">
        <v>-7.6124807150732804E-2</v>
      </c>
      <c r="AO42" s="62">
        <v>7.1049820007350606E-2</v>
      </c>
      <c r="AP42" s="62">
        <v>-0.17762455001837699</v>
      </c>
      <c r="AQ42" s="62">
        <v>1.3533299049019201E-2</v>
      </c>
      <c r="AR42" s="62">
        <v>0.115033041916663</v>
      </c>
      <c r="AS42" s="62">
        <v>0.18100787478063099</v>
      </c>
    </row>
    <row r="43" spans="2:45" s="62" customFormat="1">
      <c r="B43" s="62" t="s">
        <v>45</v>
      </c>
      <c r="C43" s="62" t="s">
        <v>44</v>
      </c>
      <c r="D43" s="62" t="s">
        <v>44</v>
      </c>
      <c r="E43" s="62" t="s">
        <v>44</v>
      </c>
      <c r="F43" s="62" t="s">
        <v>44</v>
      </c>
      <c r="G43" s="62" t="s">
        <v>44</v>
      </c>
      <c r="H43" s="62" t="s">
        <v>44</v>
      </c>
      <c r="I43" s="62" t="s">
        <v>44</v>
      </c>
      <c r="J43" s="62" t="s">
        <v>44</v>
      </c>
      <c r="K43" s="62" t="s">
        <v>44</v>
      </c>
      <c r="L43" s="62" t="s">
        <v>44</v>
      </c>
      <c r="M43" s="62" t="s">
        <v>45</v>
      </c>
      <c r="N43" s="62" t="s">
        <v>44</v>
      </c>
      <c r="O43" s="62" t="s">
        <v>44</v>
      </c>
      <c r="P43" s="62" t="s">
        <v>44</v>
      </c>
      <c r="Q43" s="62" t="s">
        <v>44</v>
      </c>
      <c r="R43" s="62" t="s">
        <v>44</v>
      </c>
      <c r="S43" s="62" t="s">
        <v>44</v>
      </c>
      <c r="T43" s="62" t="s">
        <v>44</v>
      </c>
      <c r="U43" s="62" t="s">
        <v>44</v>
      </c>
      <c r="V43" s="62" t="s">
        <v>44</v>
      </c>
      <c r="W43" s="62" t="s">
        <v>44</v>
      </c>
      <c r="X43" s="62" t="s">
        <v>45</v>
      </c>
      <c r="Y43" s="62" t="s">
        <v>44</v>
      </c>
      <c r="Z43" s="62" t="s">
        <v>44</v>
      </c>
      <c r="AA43" s="62" t="s">
        <v>44</v>
      </c>
      <c r="AB43" s="62" t="s">
        <v>44</v>
      </c>
      <c r="AC43" s="62" t="s">
        <v>44</v>
      </c>
      <c r="AD43" s="62" t="s">
        <v>44</v>
      </c>
      <c r="AE43" s="62" t="s">
        <v>44</v>
      </c>
      <c r="AF43" s="62" t="s">
        <v>44</v>
      </c>
      <c r="AG43" s="62" t="s">
        <v>44</v>
      </c>
      <c r="AH43" s="62" t="s">
        <v>44</v>
      </c>
      <c r="AI43" s="62" t="s">
        <v>45</v>
      </c>
      <c r="AJ43" s="62" t="s">
        <v>44</v>
      </c>
      <c r="AK43" s="62" t="s">
        <v>44</v>
      </c>
      <c r="AL43" s="62" t="s">
        <v>44</v>
      </c>
      <c r="AM43" s="62" t="s">
        <v>44</v>
      </c>
      <c r="AN43" s="62" t="s">
        <v>44</v>
      </c>
      <c r="AO43" s="62" t="s">
        <v>44</v>
      </c>
      <c r="AP43" s="62" t="s">
        <v>44</v>
      </c>
      <c r="AQ43" s="62" t="s">
        <v>44</v>
      </c>
      <c r="AR43" s="62" t="s">
        <v>44</v>
      </c>
      <c r="AS43" s="62" t="s">
        <v>44</v>
      </c>
    </row>
    <row r="44" spans="2:45" s="62" customFormat="1">
      <c r="B44" s="62" t="s">
        <v>46</v>
      </c>
      <c r="C44" s="62">
        <v>-1.6696894033575299E-2</v>
      </c>
      <c r="D44" s="62">
        <v>-3.2372380067593597E-2</v>
      </c>
      <c r="E44" s="62">
        <v>-2.99543529666014E-2</v>
      </c>
      <c r="F44" s="62">
        <v>0.10320389807769199</v>
      </c>
      <c r="G44" s="62">
        <v>3.1691441401222202E-2</v>
      </c>
      <c r="H44" s="62">
        <v>1.04850657913713E-2</v>
      </c>
      <c r="I44" s="62">
        <v>1.44942658984761E-2</v>
      </c>
      <c r="J44" s="62">
        <v>6.17291746126854E-2</v>
      </c>
      <c r="K44" s="62">
        <v>0.122777410558999</v>
      </c>
      <c r="L44" s="62">
        <v>-4.7283547190378701E-2</v>
      </c>
      <c r="M44" s="62" t="s">
        <v>46</v>
      </c>
      <c r="N44" s="62">
        <v>-3.0864843165881398E-2</v>
      </c>
      <c r="O44" s="62">
        <v>-9.0350445233698201E-2</v>
      </c>
      <c r="P44" s="62">
        <v>7.9852577361183494E-2</v>
      </c>
      <c r="Q44" s="62">
        <v>6.9653457548574799E-2</v>
      </c>
      <c r="R44" s="62">
        <v>9.4928932942491898E-2</v>
      </c>
      <c r="S44" s="62">
        <v>3.9882865997465898E-2</v>
      </c>
      <c r="T44" s="62">
        <v>2.5991081211831701E-2</v>
      </c>
      <c r="U44" s="62">
        <v>0.1808606859413</v>
      </c>
      <c r="V44" s="62">
        <v>9.1152896417864594E-3</v>
      </c>
      <c r="W44" s="62">
        <v>-6.6940408306869299E-3</v>
      </c>
      <c r="X44" s="62" t="s">
        <v>46</v>
      </c>
      <c r="Y44" s="62">
        <v>-6.8934010280408201E-2</v>
      </c>
      <c r="Z44" s="62">
        <v>-9.2609760758611298E-2</v>
      </c>
      <c r="AA44" s="62">
        <v>0.14398591950751199</v>
      </c>
      <c r="AB44" s="62">
        <v>0.30423672755443798</v>
      </c>
      <c r="AC44" s="62">
        <v>-4.0028634996751099E-2</v>
      </c>
      <c r="AD44" s="62">
        <v>3.8910648986619903E-2</v>
      </c>
      <c r="AE44" s="62">
        <v>-0.25848603804440901</v>
      </c>
      <c r="AF44" s="62">
        <v>0.20029997270973099</v>
      </c>
      <c r="AG44" s="62">
        <v>1.8622303371961101E-2</v>
      </c>
      <c r="AH44" s="62">
        <v>0.114263656072059</v>
      </c>
      <c r="AI44" s="62" t="s">
        <v>46</v>
      </c>
      <c r="AJ44" s="62">
        <v>5.0749871433821902E-3</v>
      </c>
      <c r="AK44" s="62">
        <v>-6.7666495245095798E-2</v>
      </c>
      <c r="AL44" s="62">
        <v>-5.5824858577204102E-2</v>
      </c>
      <c r="AM44" s="62">
        <v>5.2441533814949301E-2</v>
      </c>
      <c r="AN44" s="62">
        <v>0.13194966572793701</v>
      </c>
      <c r="AO44" s="62">
        <v>-3.3833247622547902E-3</v>
      </c>
      <c r="AP44" s="62">
        <v>-6.7666495245095803E-3</v>
      </c>
      <c r="AQ44" s="62">
        <v>-0.230066083833326</v>
      </c>
      <c r="AR44" s="62">
        <v>7.1049820007350606E-2</v>
      </c>
      <c r="AS44" s="62">
        <v>-4.3983221909312302E-2</v>
      </c>
    </row>
    <row r="45" spans="2:45" s="62" customFormat="1">
      <c r="B45" s="62" t="s">
        <v>47</v>
      </c>
      <c r="C45" s="62">
        <v>1.15134221446668E-2</v>
      </c>
      <c r="D45" s="62">
        <v>-9.1072072450300301E-2</v>
      </c>
      <c r="E45" s="62">
        <v>3.7507213480332702E-2</v>
      </c>
      <c r="F45" s="62">
        <v>9.5039582434974207E-2</v>
      </c>
      <c r="G45" s="62">
        <v>0.16899091127365201</v>
      </c>
      <c r="H45" s="62">
        <v>0.18859221716991301</v>
      </c>
      <c r="I45" s="62">
        <v>-7.5507760076097705E-2</v>
      </c>
      <c r="J45" s="62">
        <v>-7.8919401761693E-2</v>
      </c>
      <c r="K45" s="62">
        <v>1.5654640972802801E-2</v>
      </c>
      <c r="L45" s="62">
        <v>-9.4567094380757402E-2</v>
      </c>
      <c r="M45" s="62" t="s">
        <v>47</v>
      </c>
      <c r="N45" s="62">
        <v>5.8224607349841098E-2</v>
      </c>
      <c r="O45" s="62">
        <v>-0.154824445139017</v>
      </c>
      <c r="P45" s="62">
        <v>-0.10462434963084</v>
      </c>
      <c r="Q45" s="62">
        <v>-0.174399390692168</v>
      </c>
      <c r="R45" s="62">
        <v>1.48991910341548E-2</v>
      </c>
      <c r="S45" s="62">
        <v>0.24890576730689201</v>
      </c>
      <c r="T45" s="62">
        <v>-0.16730933499137299</v>
      </c>
      <c r="U45" s="62">
        <v>-6.37514464581041E-2</v>
      </c>
      <c r="V45" s="62">
        <v>-0.11327067429486699</v>
      </c>
      <c r="W45" s="62">
        <v>-0.14129393707699001</v>
      </c>
      <c r="X45" s="62" t="s">
        <v>47</v>
      </c>
      <c r="Y45" s="62">
        <v>0.34464389954322999</v>
      </c>
      <c r="Z45" s="62">
        <v>-0.24014567941132101</v>
      </c>
      <c r="AA45" s="62">
        <v>-2.7006810075691199E-2</v>
      </c>
      <c r="AB45" s="62">
        <v>0.15963231839876399</v>
      </c>
      <c r="AC45" s="62">
        <v>-2.98128040107806E-2</v>
      </c>
      <c r="AD45" s="62">
        <v>-0.102402526518776</v>
      </c>
      <c r="AE45" s="62">
        <v>6.41273809662052E-3</v>
      </c>
      <c r="AF45" s="62">
        <v>-0.28739420460123999</v>
      </c>
      <c r="AG45" s="62">
        <v>-0.21696070568256301</v>
      </c>
      <c r="AH45" s="62">
        <v>-1.7342698410071002E-2</v>
      </c>
      <c r="AI45" s="62" t="s">
        <v>47</v>
      </c>
      <c r="AJ45" s="62">
        <v>-4.7366546671567103E-2</v>
      </c>
      <c r="AK45" s="62">
        <v>0.17424122525612201</v>
      </c>
      <c r="AL45" s="62">
        <v>0.20130782335416</v>
      </c>
      <c r="AM45" s="62">
        <v>0.45844050528552399</v>
      </c>
      <c r="AN45" s="62">
        <v>0.32141585241420501</v>
      </c>
      <c r="AO45" s="62">
        <v>-0.32649083955758701</v>
      </c>
      <c r="AP45" s="62">
        <v>0.27235764336151103</v>
      </c>
      <c r="AQ45" s="62">
        <v>6.7666495245095798E-2</v>
      </c>
      <c r="AR45" s="62">
        <v>0.25036603240685501</v>
      </c>
      <c r="AS45" s="62">
        <v>0.152249614301466</v>
      </c>
    </row>
    <row r="46" spans="2:45" s="62" customFormat="1">
      <c r="B46" s="62" t="s">
        <v>48</v>
      </c>
      <c r="C46" s="62">
        <v>1.45637494358609E-2</v>
      </c>
      <c r="D46" s="62">
        <v>4.1822141151930801E-2</v>
      </c>
      <c r="E46" s="62">
        <v>0.14172557120384299</v>
      </c>
      <c r="F46" s="62">
        <v>4.7790777013288002E-2</v>
      </c>
      <c r="G46" s="62">
        <v>4.4719604660878397E-2</v>
      </c>
      <c r="H46" s="62">
        <v>-2.02891929163712E-3</v>
      </c>
      <c r="I46" s="62">
        <v>-6.7954899562366403E-3</v>
      </c>
      <c r="J46" s="62">
        <v>7.1977996376948197E-2</v>
      </c>
      <c r="K46" s="62">
        <v>3.1191159932051401E-2</v>
      </c>
      <c r="L46" s="62">
        <v>5.18347188890852E-3</v>
      </c>
      <c r="M46" s="62" t="s">
        <v>48</v>
      </c>
      <c r="N46" s="62">
        <v>0.140738126732979</v>
      </c>
      <c r="O46" s="62">
        <v>-2.2854226582817501E-2</v>
      </c>
      <c r="P46" s="62">
        <v>2.81274772216254E-2</v>
      </c>
      <c r="Q46" s="62">
        <v>-0.108174588203213</v>
      </c>
      <c r="R46" s="62">
        <v>0.23801883219356901</v>
      </c>
      <c r="S46" s="62">
        <v>-7.7486909584485106E-2</v>
      </c>
      <c r="T46" s="62">
        <v>-4.8626457471694702E-2</v>
      </c>
      <c r="U46" s="62">
        <v>0.10870608184467399</v>
      </c>
      <c r="V46" s="62">
        <v>3.8535025913238298E-2</v>
      </c>
      <c r="W46" s="62">
        <v>-0.12619673860778199</v>
      </c>
      <c r="X46" s="62" t="s">
        <v>48</v>
      </c>
      <c r="Y46" s="62">
        <v>0.23430652280202699</v>
      </c>
      <c r="Z46" s="62">
        <v>-0.10855584278161701</v>
      </c>
      <c r="AA46" s="62">
        <v>0.32477864888918501</v>
      </c>
      <c r="AB46" s="62">
        <v>5.12020946943786E-2</v>
      </c>
      <c r="AC46" s="62">
        <v>-5.5761070762164397E-2</v>
      </c>
      <c r="AD46" s="62">
        <v>-4.7772390135067198E-2</v>
      </c>
      <c r="AE46" s="62">
        <v>8.6050566305690898E-3</v>
      </c>
      <c r="AF46" s="62">
        <v>-3.04448245856478E-2</v>
      </c>
      <c r="AG46" s="62">
        <v>-6.1279318588383203E-2</v>
      </c>
      <c r="AH46" s="62">
        <v>-0.211889150167972</v>
      </c>
      <c r="AI46" s="62" t="s">
        <v>48</v>
      </c>
      <c r="AJ46" s="62">
        <v>-0.26220766907474602</v>
      </c>
      <c r="AK46" s="62">
        <v>0.15563293906372</v>
      </c>
      <c r="AL46" s="62">
        <v>6.7666495245095803E-3</v>
      </c>
      <c r="AM46" s="62">
        <v>0.30449922860293099</v>
      </c>
      <c r="AN46" s="62">
        <v>-0.228374421452198</v>
      </c>
      <c r="AO46" s="62">
        <v>0.25374935716910901</v>
      </c>
      <c r="AP46" s="62">
        <v>7.6124807150732804E-2</v>
      </c>
      <c r="AQ46" s="62">
        <v>-0.18439119954288599</v>
      </c>
      <c r="AR46" s="62">
        <v>-0.13025800334680901</v>
      </c>
      <c r="AS46" s="62">
        <v>0.16916623811274001</v>
      </c>
    </row>
    <row r="47" spans="2:45" s="62" customFormat="1">
      <c r="B47" s="62" t="s">
        <v>49</v>
      </c>
      <c r="C47" s="62">
        <v>0.100320331276222</v>
      </c>
      <c r="D47" s="62">
        <v>-1.00890096282777E-2</v>
      </c>
      <c r="E47" s="62">
        <v>0.18331146832866599</v>
      </c>
      <c r="F47" s="62">
        <v>-0.125119005768868</v>
      </c>
      <c r="G47" s="62">
        <v>-3.2031910734407901E-3</v>
      </c>
      <c r="H47" s="62">
        <v>4.04185736967572E-2</v>
      </c>
      <c r="I47" s="62">
        <v>-1.9594357542522801E-2</v>
      </c>
      <c r="J47" s="62">
        <v>-2.2971257459425701E-2</v>
      </c>
      <c r="K47" s="62">
        <v>-5.5871712411143998E-2</v>
      </c>
      <c r="L47" s="62">
        <v>4.43652386202157E-2</v>
      </c>
      <c r="M47" s="62" t="s">
        <v>49</v>
      </c>
      <c r="N47" s="62">
        <v>0.23132826517753199</v>
      </c>
      <c r="O47" s="62">
        <v>8.7248328751184795E-2</v>
      </c>
      <c r="P47" s="62">
        <v>0.148859905384845</v>
      </c>
      <c r="Q47" s="62">
        <v>-0.12230259238505201</v>
      </c>
      <c r="R47" s="62">
        <v>7.6684458400318706E-2</v>
      </c>
      <c r="S47" s="62">
        <v>7.0765078236597598E-2</v>
      </c>
      <c r="T47" s="62">
        <v>-0.14191922371400301</v>
      </c>
      <c r="U47" s="62">
        <v>-8.9415989092829107E-2</v>
      </c>
      <c r="V47" s="62">
        <v>-9.8833500609171801E-2</v>
      </c>
      <c r="W47" s="62">
        <v>5.5476819961634803E-3</v>
      </c>
      <c r="X47" s="62" t="s">
        <v>49</v>
      </c>
      <c r="Y47" s="62">
        <v>0.20880161271070599</v>
      </c>
      <c r="Z47" s="62">
        <v>8.8596131875878503E-2</v>
      </c>
      <c r="AA47" s="62">
        <v>0.32581905260391503</v>
      </c>
      <c r="AB47" s="62">
        <v>-7.7530408234487799E-2</v>
      </c>
      <c r="AC47" s="62">
        <v>-0.10503963919541399</v>
      </c>
      <c r="AD47" s="62">
        <v>0.280383496610908</v>
      </c>
      <c r="AE47" s="62">
        <v>-0.34252687676349097</v>
      </c>
      <c r="AF47" s="62">
        <v>-0.26347309621633103</v>
      </c>
      <c r="AG47" s="62">
        <v>0.264331678749468</v>
      </c>
      <c r="AH47" s="62">
        <v>-0.117869579443412</v>
      </c>
      <c r="AI47" s="62" t="s">
        <v>49</v>
      </c>
      <c r="AJ47" s="62">
        <v>-0.17593288763724901</v>
      </c>
      <c r="AK47" s="62">
        <v>-8.7966443818624604E-2</v>
      </c>
      <c r="AL47" s="62">
        <v>-0.13194966572793701</v>
      </c>
      <c r="AM47" s="62">
        <v>-3.72165723848027E-2</v>
      </c>
      <c r="AN47" s="62">
        <v>7.9508131912987598E-2</v>
      </c>
      <c r="AO47" s="62">
        <v>-8.62747814374972E-2</v>
      </c>
      <c r="AP47" s="62">
        <v>0.118416366678918</v>
      </c>
      <c r="AQ47" s="62">
        <v>9.4733093343134206E-2</v>
      </c>
      <c r="AR47" s="62">
        <v>7.7816469531860194E-2</v>
      </c>
      <c r="AS47" s="62">
        <v>-6.7666495245095803E-3</v>
      </c>
    </row>
    <row r="48" spans="2:45" s="62" customFormat="1">
      <c r="B48" s="62" t="s">
        <v>50</v>
      </c>
      <c r="C48" s="62">
        <v>1.17149244030828E-2</v>
      </c>
      <c r="D48" s="62">
        <v>1.7370884346208199E-3</v>
      </c>
      <c r="E48" s="62">
        <v>-2.5736702247342001E-2</v>
      </c>
      <c r="F48" s="62">
        <v>-1.60576454896348E-2</v>
      </c>
      <c r="G48" s="62">
        <v>-1.7892010876594401E-2</v>
      </c>
      <c r="H48" s="62">
        <v>-0.10541347456653</v>
      </c>
      <c r="I48" s="62">
        <v>-7.5528605137313203E-3</v>
      </c>
      <c r="J48" s="62">
        <v>3.14065588979444E-2</v>
      </c>
      <c r="K48" s="62">
        <v>-0.142350923040307</v>
      </c>
      <c r="L48" s="62">
        <v>-6.5390957032866098E-2</v>
      </c>
      <c r="M48" s="62" t="s">
        <v>50</v>
      </c>
      <c r="N48" s="62">
        <v>-8.03840710026444E-3</v>
      </c>
      <c r="O48" s="62">
        <v>5.5567139142536699E-2</v>
      </c>
      <c r="P48" s="62">
        <v>-0.14663666400879999</v>
      </c>
      <c r="Q48" s="62">
        <v>-9.7721879921149002E-2</v>
      </c>
      <c r="R48" s="62">
        <v>4.4266820085855502E-2</v>
      </c>
      <c r="S48" s="62">
        <v>-0.17081788778794399</v>
      </c>
      <c r="T48" s="62">
        <v>7.8553370682056894E-2</v>
      </c>
      <c r="U48" s="62">
        <v>-8.0634185657449495E-2</v>
      </c>
      <c r="V48" s="62">
        <v>-0.150287643206024</v>
      </c>
      <c r="W48" s="62">
        <v>1.38431513805332E-2</v>
      </c>
      <c r="X48" s="62" t="s">
        <v>50</v>
      </c>
      <c r="Y48" s="62">
        <v>2.6641784187150099E-2</v>
      </c>
      <c r="Z48" s="62">
        <v>-0.110404505706462</v>
      </c>
      <c r="AA48" s="62">
        <v>3.7760211296438202E-2</v>
      </c>
      <c r="AB48" s="62">
        <v>-0.245392744908244</v>
      </c>
      <c r="AC48" s="62">
        <v>0.282177988850421</v>
      </c>
      <c r="AD48" s="62">
        <v>-8.1829776727549902E-2</v>
      </c>
      <c r="AE48" s="62">
        <v>-0.21336175829451401</v>
      </c>
      <c r="AF48" s="62">
        <v>-5.6257471170786102E-3</v>
      </c>
      <c r="AG48" s="62">
        <v>-9.1903492073487802E-2</v>
      </c>
      <c r="AH48" s="62">
        <v>0.17237507354620399</v>
      </c>
      <c r="AI48" s="62" t="s">
        <v>50</v>
      </c>
      <c r="AJ48" s="62">
        <v>-0.10826639239215299</v>
      </c>
      <c r="AK48" s="62">
        <v>-8.62747814374972E-2</v>
      </c>
      <c r="AL48" s="62">
        <v>0.121799691441173</v>
      </c>
      <c r="AM48" s="62">
        <v>3.72165723848027E-2</v>
      </c>
      <c r="AN48" s="62">
        <v>-0.14886628953921099</v>
      </c>
      <c r="AO48" s="62">
        <v>2.0299948573528799E-2</v>
      </c>
      <c r="AP48" s="62">
        <v>-0.153941276682593</v>
      </c>
      <c r="AQ48" s="62">
        <v>7.7816469531860194E-2</v>
      </c>
      <c r="AR48" s="62">
        <v>3.5524910003675303E-2</v>
      </c>
      <c r="AS48" s="62">
        <v>-3.72165723848027E-2</v>
      </c>
    </row>
    <row r="49" spans="1:45" s="62" customFormat="1">
      <c r="B49" s="62" t="s">
        <v>51</v>
      </c>
      <c r="C49" s="62">
        <v>5.8484293416813701E-2</v>
      </c>
      <c r="D49" s="62">
        <v>4.1148150839297903E-2</v>
      </c>
      <c r="E49" s="62">
        <v>-0.107928778619861</v>
      </c>
      <c r="F49" s="62">
        <v>0.237918580359406</v>
      </c>
      <c r="G49" s="62">
        <v>3.9362423928507702E-2</v>
      </c>
      <c r="H49" s="62">
        <v>0.20204423000761701</v>
      </c>
      <c r="I49" s="62">
        <v>-3.2358483360116597E-2</v>
      </c>
      <c r="J49" s="62">
        <v>0.20829080001851299</v>
      </c>
      <c r="K49" s="62">
        <v>2.05671270659105E-2</v>
      </c>
      <c r="L49" s="62">
        <v>5.6900068764439503E-2</v>
      </c>
      <c r="M49" s="62" t="s">
        <v>51</v>
      </c>
      <c r="N49" s="62">
        <v>3.3643894885938198E-2</v>
      </c>
      <c r="O49" s="62">
        <v>4.6667226009054603E-2</v>
      </c>
      <c r="P49" s="62">
        <v>6.8020764663041397E-2</v>
      </c>
      <c r="Q49" s="62">
        <v>0.214963124361047</v>
      </c>
      <c r="R49" s="62">
        <v>1.6233135859782099E-2</v>
      </c>
      <c r="S49" s="62">
        <v>0.157982142655932</v>
      </c>
      <c r="T49" s="62">
        <v>-6.2664142472631898E-2</v>
      </c>
      <c r="U49" s="62">
        <v>0.14108898201263601</v>
      </c>
      <c r="V49" s="62">
        <v>-4.7278617387467102E-2</v>
      </c>
      <c r="W49" s="62">
        <v>9.4456494150082199E-2</v>
      </c>
      <c r="X49" s="62" t="s">
        <v>51</v>
      </c>
      <c r="Y49" s="62">
        <v>9.8034071421903096E-2</v>
      </c>
      <c r="Z49" s="62">
        <v>4.83294750595923E-2</v>
      </c>
      <c r="AA49" s="62">
        <v>0.105518740607842</v>
      </c>
      <c r="AB49" s="62">
        <v>0.232001586050023</v>
      </c>
      <c r="AC49" s="62">
        <v>-0.16551486346060801</v>
      </c>
      <c r="AD49" s="62">
        <v>-5.7587617510953797E-3</v>
      </c>
      <c r="AE49" s="62">
        <v>-2.1452882832401999E-3</v>
      </c>
      <c r="AF49" s="62">
        <v>1.7389985249361199E-2</v>
      </c>
      <c r="AG49" s="62">
        <v>7.9366153992235303E-2</v>
      </c>
      <c r="AH49" s="62">
        <v>0.25714735894574398</v>
      </c>
      <c r="AI49" s="62" t="s">
        <v>51</v>
      </c>
      <c r="AJ49" s="62">
        <v>1.8608286192401399E-2</v>
      </c>
      <c r="AK49" s="62">
        <v>1.3533299049019201E-2</v>
      </c>
      <c r="AL49" s="62">
        <v>-8.4583119056369799E-3</v>
      </c>
      <c r="AM49" s="62">
        <v>-0.233449408595581</v>
      </c>
      <c r="AN49" s="62">
        <v>0.10826639239215299</v>
      </c>
      <c r="AO49" s="62">
        <v>7.7816469531860194E-2</v>
      </c>
      <c r="AP49" s="62">
        <v>0.10995805477328099</v>
      </c>
      <c r="AQ49" s="62">
        <v>-6.9358157626223202E-2</v>
      </c>
      <c r="AR49" s="62">
        <v>4.90582090526945E-2</v>
      </c>
      <c r="AS49" s="62">
        <v>-0.235141070976708</v>
      </c>
    </row>
    <row r="50" spans="1:45" s="62" customFormat="1">
      <c r="B50" s="62" t="s">
        <v>52</v>
      </c>
      <c r="C50" s="62">
        <v>0.24859820005545499</v>
      </c>
      <c r="D50" s="62">
        <v>0.12404201093940299</v>
      </c>
      <c r="E50" s="62">
        <v>9.8840331929924502E-2</v>
      </c>
      <c r="F50" s="62">
        <v>-6.6308139726345902E-2</v>
      </c>
      <c r="G50" s="62">
        <v>-4.2579511709425498E-2</v>
      </c>
      <c r="H50" s="62">
        <v>6.9546072568479098E-2</v>
      </c>
      <c r="I50" s="62">
        <v>8.3950009868354894E-2</v>
      </c>
      <c r="J50" s="62">
        <v>-3.2636417509655902E-2</v>
      </c>
      <c r="K50" s="62">
        <v>-6.0214433497696E-2</v>
      </c>
      <c r="L50" s="62">
        <v>1.9733324617292498E-3</v>
      </c>
      <c r="M50" s="62" t="s">
        <v>52</v>
      </c>
      <c r="N50" s="62">
        <v>0.17929052171946799</v>
      </c>
      <c r="O50" s="62">
        <v>6.5863525765347299E-3</v>
      </c>
      <c r="P50" s="62">
        <v>0.15652661431755199</v>
      </c>
      <c r="Q50" s="62">
        <v>6.2771830726784097E-3</v>
      </c>
      <c r="R50" s="62">
        <v>4.0504678819828603E-2</v>
      </c>
      <c r="S50" s="62">
        <v>0.193335154349705</v>
      </c>
      <c r="T50" s="62">
        <v>7.0261375112337293E-2</v>
      </c>
      <c r="U50" s="62">
        <v>-0.14386108610339299</v>
      </c>
      <c r="V50" s="62">
        <v>-8.9221455472425104E-2</v>
      </c>
      <c r="W50" s="62">
        <v>0.18079815727759799</v>
      </c>
      <c r="X50" s="62" t="s">
        <v>52</v>
      </c>
      <c r="Y50" s="62">
        <v>-0.32313817154765601</v>
      </c>
      <c r="Z50" s="62">
        <v>0.147533630645098</v>
      </c>
      <c r="AA50" s="62">
        <v>9.6698777532815194E-2</v>
      </c>
      <c r="AB50" s="62">
        <v>-0.14388582715145901</v>
      </c>
      <c r="AC50" s="62">
        <v>8.8132737437301004E-2</v>
      </c>
      <c r="AD50" s="62">
        <v>3.5196548695923598E-2</v>
      </c>
      <c r="AE50" s="62">
        <v>-1.18533001121537E-2</v>
      </c>
      <c r="AF50" s="62">
        <v>0.19550588650123299</v>
      </c>
      <c r="AG50" s="62">
        <v>0.371881005512612</v>
      </c>
      <c r="AH50" s="62">
        <v>-0.11158436703814401</v>
      </c>
      <c r="AI50" s="62" t="s">
        <v>52</v>
      </c>
      <c r="AJ50" s="62">
        <v>-0.16409125096935701</v>
      </c>
      <c r="AK50" s="62">
        <v>1.3533299049019201E-2</v>
      </c>
      <c r="AL50" s="62">
        <v>-0.121799691441173</v>
      </c>
      <c r="AM50" s="62">
        <v>-0.13533299049019201</v>
      </c>
      <c r="AN50" s="62">
        <v>-7.44331447696054E-2</v>
      </c>
      <c r="AO50" s="62">
        <v>-0.150557951920338</v>
      </c>
      <c r="AP50" s="62">
        <v>3.2141585241420502E-2</v>
      </c>
      <c r="AQ50" s="62">
        <v>0.20976613525979701</v>
      </c>
      <c r="AR50" s="62">
        <v>0.10995805477328099</v>
      </c>
      <c r="AS50" s="62">
        <v>-0.18439119954288599</v>
      </c>
    </row>
    <row r="51" spans="1:45" s="62" customFormat="1">
      <c r="B51" s="62" t="s">
        <v>53</v>
      </c>
      <c r="C51" s="62">
        <v>-2.8557733865166302E-3</v>
      </c>
      <c r="D51" s="62">
        <v>-1.32296655180722E-2</v>
      </c>
      <c r="E51" s="62">
        <v>-4.6540073340360998E-2</v>
      </c>
      <c r="F51" s="62">
        <v>-2.2582149650070601E-2</v>
      </c>
      <c r="G51" s="62">
        <v>9.8402585644400103E-2</v>
      </c>
      <c r="H51" s="62">
        <v>0.28157508689829602</v>
      </c>
      <c r="I51" s="62">
        <v>-1.15064737909283E-2</v>
      </c>
      <c r="J51" s="62">
        <v>3.7229279330793397E-2</v>
      </c>
      <c r="K51" s="62">
        <v>-3.5387965590095299E-2</v>
      </c>
      <c r="L51" s="62">
        <v>2.2005436289776501E-2</v>
      </c>
      <c r="M51" s="62" t="s">
        <v>53</v>
      </c>
      <c r="N51" s="62">
        <v>7.4030464007664401E-2</v>
      </c>
      <c r="O51" s="62">
        <v>0.20506622642299499</v>
      </c>
      <c r="P51" s="62">
        <v>5.7936280733885202E-2</v>
      </c>
      <c r="Q51" s="62">
        <v>-2.03148680736156E-2</v>
      </c>
      <c r="R51" s="62">
        <v>0.233475082631276</v>
      </c>
      <c r="S51" s="62">
        <v>0.51442331627042304</v>
      </c>
      <c r="T51" s="62">
        <v>0.116664591207987</v>
      </c>
      <c r="U51" s="62">
        <v>0.19818807341585401</v>
      </c>
      <c r="V51" s="62">
        <v>4.8664669432845503E-2</v>
      </c>
      <c r="W51" s="62">
        <v>0.15687399578255901</v>
      </c>
      <c r="X51" s="62" t="s">
        <v>53</v>
      </c>
      <c r="Y51" s="62">
        <v>5.8157801297597803E-2</v>
      </c>
      <c r="Z51" s="62">
        <v>4.5083108457320803E-2</v>
      </c>
      <c r="AA51" s="62">
        <v>0.15862102226733699</v>
      </c>
      <c r="AB51" s="62">
        <v>-7.4040325305867294E-2</v>
      </c>
      <c r="AC51" s="62">
        <v>0.30763835235119302</v>
      </c>
      <c r="AD51" s="62">
        <v>0.22815988775391699</v>
      </c>
      <c r="AE51" s="62">
        <v>-7.7754558846655705E-2</v>
      </c>
      <c r="AF51" s="62">
        <v>0.12501351900993199</v>
      </c>
      <c r="AG51" s="62">
        <v>-1.5987715468312302E-2</v>
      </c>
      <c r="AH51" s="62">
        <v>0.160682254071014</v>
      </c>
      <c r="AI51" s="62" t="s">
        <v>53</v>
      </c>
      <c r="AJ51" s="62">
        <v>4.3983221909312302E-2</v>
      </c>
      <c r="AK51" s="62">
        <v>-5.9208183339458903E-2</v>
      </c>
      <c r="AL51" s="62">
        <v>-5.4133196196076698E-2</v>
      </c>
      <c r="AM51" s="62">
        <v>2.3683273335783499E-2</v>
      </c>
      <c r="AN51" s="62">
        <v>-0.241907720501218</v>
      </c>
      <c r="AO51" s="62">
        <v>-0.42460725766297602</v>
      </c>
      <c r="AP51" s="62">
        <v>-0.111649717154408</v>
      </c>
      <c r="AQ51" s="62">
        <v>-0.319724190033078</v>
      </c>
      <c r="AR51" s="62">
        <v>2.3683273335783499E-2</v>
      </c>
      <c r="AS51" s="62">
        <v>-0.24698270764460001</v>
      </c>
    </row>
    <row r="52" spans="1:45" s="62" customFormat="1">
      <c r="B52" s="62" t="s">
        <v>54</v>
      </c>
      <c r="C52" s="62">
        <v>-7.3791516702692406E-2</v>
      </c>
      <c r="D52" s="62">
        <v>3.2066652503100299E-2</v>
      </c>
      <c r="E52" s="62">
        <v>4.84230772034899E-2</v>
      </c>
      <c r="F52" s="62">
        <v>0.10345403881227699</v>
      </c>
      <c r="G52" s="62">
        <v>-5.3530117201275103E-2</v>
      </c>
      <c r="H52" s="62">
        <v>3.3081112148918901E-2</v>
      </c>
      <c r="I52" s="62">
        <v>0.138536276837879</v>
      </c>
      <c r="J52" s="62">
        <v>8.2782686440289702E-2</v>
      </c>
      <c r="K52" s="62">
        <v>0.11606530084762499</v>
      </c>
      <c r="L52" s="62">
        <v>-9.82497218621535E-3</v>
      </c>
      <c r="M52" s="62" t="s">
        <v>54</v>
      </c>
      <c r="N52" s="62">
        <v>1.33672387734734E-2</v>
      </c>
      <c r="O52" s="62">
        <v>-4.0480362117278103E-2</v>
      </c>
      <c r="P52" s="62">
        <v>-0.12901400228898899</v>
      </c>
      <c r="Q52" s="62">
        <v>4.8803622018848303E-2</v>
      </c>
      <c r="R52" s="62">
        <v>-0.104554873337839</v>
      </c>
      <c r="S52" s="62">
        <v>9.3991002986972702E-2</v>
      </c>
      <c r="T52" s="62">
        <v>-7.7118685231577502E-4</v>
      </c>
      <c r="U52" s="62">
        <v>5.6762131382161102E-2</v>
      </c>
      <c r="V52" s="62">
        <v>0.125911885806476</v>
      </c>
      <c r="W52" s="62">
        <v>-8.7824981983096601E-2</v>
      </c>
      <c r="X52" s="62" t="s">
        <v>54</v>
      </c>
      <c r="Y52" s="62">
        <v>-0.24383626457666299</v>
      </c>
      <c r="Z52" s="62">
        <v>-0.219264463006942</v>
      </c>
      <c r="AA52" s="62">
        <v>-0.10489479468466301</v>
      </c>
      <c r="AB52" s="62">
        <v>0.35127992781543099</v>
      </c>
      <c r="AC52" s="62">
        <v>-0.284595012286532</v>
      </c>
      <c r="AD52" s="62">
        <v>0.17756167000297499</v>
      </c>
      <c r="AE52" s="62">
        <v>-0.22831360495049</v>
      </c>
      <c r="AF52" s="62">
        <v>0.16005816351972099</v>
      </c>
      <c r="AG52" s="62">
        <v>-0.225325266745041</v>
      </c>
      <c r="AH52" s="62">
        <v>5.6928631619197999E-2</v>
      </c>
      <c r="AI52" s="62" t="s">
        <v>54</v>
      </c>
      <c r="AJ52" s="62">
        <v>-4.0599897147057501E-2</v>
      </c>
      <c r="AK52" s="62">
        <v>0.16916623811274001</v>
      </c>
      <c r="AL52" s="62">
        <v>0.30449922860293099</v>
      </c>
      <c r="AM52" s="62">
        <v>0.153941276682593</v>
      </c>
      <c r="AN52" s="62">
        <v>0.17254956287499401</v>
      </c>
      <c r="AO52" s="62">
        <v>-1.5224961430146599E-2</v>
      </c>
      <c r="AP52" s="62">
        <v>0.101499742867644</v>
      </c>
      <c r="AQ52" s="62">
        <v>0.14717462715808299</v>
      </c>
      <c r="AR52" s="62">
        <v>3.3833247622547902E-3</v>
      </c>
      <c r="AS52" s="62">
        <v>0.13194966572793701</v>
      </c>
    </row>
    <row r="53" spans="1:45" s="62" customFormat="1">
      <c r="B53" s="62" t="s">
        <v>55</v>
      </c>
      <c r="C53" s="62">
        <v>2.7765621538979199E-2</v>
      </c>
      <c r="D53" s="62">
        <v>0.168497578158219</v>
      </c>
      <c r="E53" s="62">
        <v>0.20298920611605001</v>
      </c>
      <c r="F53" s="62">
        <v>-1.4105158089121E-2</v>
      </c>
      <c r="G53" s="62">
        <v>7.9607288781802898E-2</v>
      </c>
      <c r="H53" s="62">
        <v>-7.12970577105769E-2</v>
      </c>
      <c r="I53" s="62">
        <v>-3.4046933318568E-2</v>
      </c>
      <c r="J53" s="62">
        <v>2.9092757103029498E-2</v>
      </c>
      <c r="K53" s="62">
        <v>-3.7673973970056299E-2</v>
      </c>
      <c r="L53" s="62">
        <v>-1.3500651313872999E-2</v>
      </c>
      <c r="M53" s="62" t="s">
        <v>55</v>
      </c>
      <c r="N53" s="62">
        <v>9.3376137793910102E-2</v>
      </c>
      <c r="O53" s="62">
        <v>0.141891433196803</v>
      </c>
      <c r="P53" s="62">
        <v>0.15095808943348801</v>
      </c>
      <c r="Q53" s="62">
        <v>2.00369629016099E-2</v>
      </c>
      <c r="R53" s="62">
        <v>7.6093909909806606E-2</v>
      </c>
      <c r="S53" s="62">
        <v>-3.59157696670847E-2</v>
      </c>
      <c r="T53" s="62">
        <v>8.8929655041819194E-3</v>
      </c>
      <c r="U53" s="62">
        <v>-4.1383553926296501E-2</v>
      </c>
      <c r="V53" s="62">
        <v>-0.12254228559590701</v>
      </c>
      <c r="W53" s="62">
        <v>3.3678633032438898E-2</v>
      </c>
      <c r="X53" s="62" t="s">
        <v>55</v>
      </c>
      <c r="Y53" s="62">
        <v>-0.25720830005022999</v>
      </c>
      <c r="Z53" s="62">
        <v>-0.101918110526606</v>
      </c>
      <c r="AA53" s="62">
        <v>0.117641140605829</v>
      </c>
      <c r="AB53" s="62">
        <v>-0.15334681967010699</v>
      </c>
      <c r="AC53" s="62">
        <v>-0.18950909155258</v>
      </c>
      <c r="AD53" s="62">
        <v>2.4555170290408199E-2</v>
      </c>
      <c r="AE53" s="62">
        <v>9.8752610846867497E-2</v>
      </c>
      <c r="AF53" s="62">
        <v>8.8376751465061701E-2</v>
      </c>
      <c r="AG53" s="62">
        <v>1.50160922107987E-2</v>
      </c>
      <c r="AH53" s="62">
        <v>-1.5708675429499701E-2</v>
      </c>
      <c r="AI53" s="62" t="s">
        <v>55</v>
      </c>
      <c r="AJ53" s="62">
        <v>1.5224961430146599E-2</v>
      </c>
      <c r="AK53" s="62">
        <v>4.2291559528184898E-2</v>
      </c>
      <c r="AL53" s="62">
        <v>5.0749871433821902E-3</v>
      </c>
      <c r="AM53" s="62">
        <v>-5.4133196196076698E-2</v>
      </c>
      <c r="AN53" s="62">
        <v>5.7516520958331499E-2</v>
      </c>
      <c r="AO53" s="62">
        <v>0.11672470429779</v>
      </c>
      <c r="AP53" s="62">
        <v>7.2741482388477996E-2</v>
      </c>
      <c r="AQ53" s="62">
        <v>6.08998457205863E-2</v>
      </c>
      <c r="AR53" s="62">
        <v>1.8608286192401399E-2</v>
      </c>
      <c r="AS53" s="62">
        <v>-0.160707926207103</v>
      </c>
    </row>
    <row r="54" spans="1:45" s="62" customFormat="1">
      <c r="B54" s="62" t="s">
        <v>56</v>
      </c>
      <c r="C54" s="62">
        <v>-5.2793591704995903E-2</v>
      </c>
      <c r="D54" s="62">
        <v>0.17673832569206099</v>
      </c>
      <c r="E54" s="62">
        <v>2.9308156068922401E-2</v>
      </c>
      <c r="F54" s="62">
        <v>4.3107586593550198E-2</v>
      </c>
      <c r="G54" s="62">
        <v>9.9618547548634695E-2</v>
      </c>
      <c r="H54" s="62">
        <v>7.0497997030651294E-2</v>
      </c>
      <c r="I54" s="62">
        <v>1.56337959115874E-3</v>
      </c>
      <c r="J54" s="62">
        <v>-4.5859134673989603E-2</v>
      </c>
      <c r="K54" s="62">
        <v>1.0255770118001301E-2</v>
      </c>
      <c r="L54" s="62">
        <v>-3.4762613753631801E-2</v>
      </c>
      <c r="M54" s="62" t="s">
        <v>56</v>
      </c>
      <c r="N54" s="62">
        <v>-0.10071978196416</v>
      </c>
      <c r="O54" s="62">
        <v>0.122813243138612</v>
      </c>
      <c r="P54" s="62">
        <v>0.10363083864092</v>
      </c>
      <c r="Q54" s="62">
        <v>-0.12780164097611399</v>
      </c>
      <c r="R54" s="62">
        <v>0.106948331631738</v>
      </c>
      <c r="S54" s="62">
        <v>-7.0462856362041401E-2</v>
      </c>
      <c r="T54" s="62">
        <v>4.2654970088222603E-2</v>
      </c>
      <c r="U54" s="62">
        <v>-2.26075857426625E-2</v>
      </c>
      <c r="V54" s="62">
        <v>-9.7051433693685296E-2</v>
      </c>
      <c r="W54" s="62">
        <v>1.6288716894183201E-2</v>
      </c>
      <c r="X54" s="62" t="s">
        <v>56</v>
      </c>
      <c r="Y54" s="62">
        <v>-8.3233461235180398E-2</v>
      </c>
      <c r="Z54" s="62">
        <v>-0.34484734612642298</v>
      </c>
      <c r="AA54" s="62">
        <v>7.7853164162069194E-2</v>
      </c>
      <c r="AB54" s="62">
        <v>-1.72929903130765E-2</v>
      </c>
      <c r="AC54" s="62">
        <v>1.18052449735378E-2</v>
      </c>
      <c r="AD54" s="62">
        <v>0.473413675377931</v>
      </c>
      <c r="AE54" s="62">
        <v>-1.93636703821938E-2</v>
      </c>
      <c r="AF54" s="62">
        <v>0.25813479122597299</v>
      </c>
      <c r="AG54" s="62">
        <v>2.2416315078500199E-2</v>
      </c>
      <c r="AH54" s="62">
        <v>9.1602465062789795E-2</v>
      </c>
      <c r="AI54" s="62" t="s">
        <v>56</v>
      </c>
      <c r="AJ54" s="62">
        <v>0.16916623811274001</v>
      </c>
      <c r="AK54" s="62">
        <v>-6.7666495245095798E-2</v>
      </c>
      <c r="AL54" s="62">
        <v>-0.197924498591905</v>
      </c>
      <c r="AM54" s="62">
        <v>0.189466186686268</v>
      </c>
      <c r="AN54" s="62">
        <v>-0.10995805477328099</v>
      </c>
      <c r="AO54" s="62">
        <v>5.4133196196076698E-2</v>
      </c>
      <c r="AP54" s="62">
        <v>-2.8758260479165701E-2</v>
      </c>
      <c r="AQ54" s="62">
        <v>-1.6916623811274002E-2</v>
      </c>
      <c r="AR54" s="62">
        <v>0.26389933145587402</v>
      </c>
      <c r="AS54" s="62">
        <v>1.6916623811274001E-3</v>
      </c>
    </row>
    <row r="55" spans="1:45" s="62" customFormat="1">
      <c r="B55" s="62" t="s">
        <v>57</v>
      </c>
      <c r="C55" s="62">
        <v>3.7673973970056299E-2</v>
      </c>
      <c r="D55" s="62">
        <v>-4.8638476169382899E-5</v>
      </c>
      <c r="E55" s="62">
        <v>-0.16427992743896</v>
      </c>
      <c r="F55" s="62">
        <v>-9.8353947168230704E-2</v>
      </c>
      <c r="G55" s="62">
        <v>0.193942449548545</v>
      </c>
      <c r="H55" s="62">
        <v>-1.2208257518515101E-2</v>
      </c>
      <c r="I55" s="62">
        <v>-6.54673889239894E-2</v>
      </c>
      <c r="J55" s="62">
        <v>2.22625253781004E-2</v>
      </c>
      <c r="K55" s="62">
        <v>9.69225862981032E-2</v>
      </c>
      <c r="L55" s="62">
        <v>-3.2851816475548898E-2</v>
      </c>
      <c r="M55" s="62" t="s">
        <v>57</v>
      </c>
      <c r="N55" s="62">
        <v>2.5622856858924101E-2</v>
      </c>
      <c r="O55" s="62">
        <v>3.05105140715741E-2</v>
      </c>
      <c r="P55" s="62">
        <v>-5.6591914464307697E-2</v>
      </c>
      <c r="Q55" s="62">
        <v>-7.4023516378364199E-2</v>
      </c>
      <c r="R55" s="62">
        <v>0.120499682581665</v>
      </c>
      <c r="S55" s="62">
        <v>1.4148847069739399E-2</v>
      </c>
      <c r="T55" s="62">
        <v>-9.3980581543022496E-2</v>
      </c>
      <c r="U55" s="62">
        <v>-4.3846488513196898E-2</v>
      </c>
      <c r="V55" s="62">
        <v>-7.9526038784076797E-2</v>
      </c>
      <c r="W55" s="62">
        <v>4.6396268466349103E-2</v>
      </c>
      <c r="X55" s="62" t="s">
        <v>57</v>
      </c>
      <c r="Y55" s="62">
        <v>4.0627014552340801E-2</v>
      </c>
      <c r="Z55" s="62">
        <v>5.8606576052687501E-2</v>
      </c>
      <c r="AA55" s="62">
        <v>-0.51802663880072497</v>
      </c>
      <c r="AB55" s="62">
        <v>0.149455207712857</v>
      </c>
      <c r="AC55" s="62">
        <v>0.234041487220673</v>
      </c>
      <c r="AD55" s="62">
        <v>0.110398750263613</v>
      </c>
      <c r="AE55" s="62">
        <v>-3.3726238488596197E-2</v>
      </c>
      <c r="AF55" s="62">
        <v>-5.9415605028547099E-2</v>
      </c>
      <c r="AG55" s="62">
        <v>-0.32931634681479599</v>
      </c>
      <c r="AH55" s="62">
        <v>0.14924563567134699</v>
      </c>
      <c r="AI55" s="62" t="s">
        <v>57</v>
      </c>
      <c r="AJ55" s="62">
        <v>3.5524910003675303E-2</v>
      </c>
      <c r="AK55" s="62">
        <v>-0.115033041916663</v>
      </c>
      <c r="AL55" s="62">
        <v>1.6916623811274001E-3</v>
      </c>
      <c r="AM55" s="62">
        <v>-8.2891456675242406E-2</v>
      </c>
      <c r="AN55" s="62">
        <v>-6.7666495245095803E-3</v>
      </c>
      <c r="AO55" s="62">
        <v>-6.2591508101713697E-2</v>
      </c>
      <c r="AP55" s="62">
        <v>0.14548296477695599</v>
      </c>
      <c r="AQ55" s="62">
        <v>7.2741482388477996E-2</v>
      </c>
      <c r="AR55" s="62">
        <v>0.160707926207103</v>
      </c>
      <c r="AS55" s="62">
        <v>-4.0599897147057501E-2</v>
      </c>
    </row>
    <row r="56" spans="1:45" s="62" customFormat="1">
      <c r="B56" s="62" t="s">
        <v>58</v>
      </c>
      <c r="C56" s="62">
        <v>1.75932316658396E-2</v>
      </c>
      <c r="D56" s="62">
        <v>0.19014170005359499</v>
      </c>
      <c r="E56" s="62">
        <v>-1.9705531202338599E-2</v>
      </c>
      <c r="F56" s="62">
        <v>1.16940793418673E-2</v>
      </c>
      <c r="G56" s="62">
        <v>-5.1112090100283003E-2</v>
      </c>
      <c r="H56" s="62">
        <v>0.20558094206050501</v>
      </c>
      <c r="I56" s="62">
        <v>-2.77239314165483E-3</v>
      </c>
      <c r="J56" s="62">
        <v>-1.4522059313429999E-3</v>
      </c>
      <c r="K56" s="62">
        <v>-5.4787769227940597E-2</v>
      </c>
      <c r="L56" s="62">
        <v>-7.0275649711019794E-2</v>
      </c>
      <c r="M56" s="62" t="s">
        <v>58</v>
      </c>
      <c r="N56" s="62">
        <v>1.8883656437786299E-2</v>
      </c>
      <c r="O56" s="62">
        <v>9.4025741133473395E-2</v>
      </c>
      <c r="P56" s="62">
        <v>6.2994154864388599E-2</v>
      </c>
      <c r="Q56" s="62">
        <v>-0.136760608958648</v>
      </c>
      <c r="R56" s="62">
        <v>3.12434889627391E-2</v>
      </c>
      <c r="S56" s="62">
        <v>0.10857407688797099</v>
      </c>
      <c r="T56" s="62">
        <v>1.77511928618631E-3</v>
      </c>
      <c r="U56" s="62">
        <v>-1.5180570020810499E-3</v>
      </c>
      <c r="V56" s="62">
        <v>3.4387291221053398E-2</v>
      </c>
      <c r="W56" s="62">
        <v>-0.110029605226351</v>
      </c>
      <c r="X56" s="62" t="s">
        <v>58</v>
      </c>
      <c r="Y56" s="62">
        <v>8.4993193963825805E-2</v>
      </c>
      <c r="Z56" s="62">
        <v>0.28691026067340297</v>
      </c>
      <c r="AA56" s="62">
        <v>-1.0481697269104501E-2</v>
      </c>
      <c r="AB56" s="62">
        <v>-0.103802139743164</v>
      </c>
      <c r="AC56" s="62">
        <v>0.124456782811251</v>
      </c>
      <c r="AD56" s="62">
        <v>0.264328888942715</v>
      </c>
      <c r="AE56" s="62">
        <v>0.22002182478083501</v>
      </c>
      <c r="AF56" s="62">
        <v>2.4669688143821301E-2</v>
      </c>
      <c r="AG56" s="62">
        <v>5.64342640960264E-2</v>
      </c>
      <c r="AH56" s="62">
        <v>8.0156982422483106E-2</v>
      </c>
      <c r="AI56" s="62" t="s">
        <v>58</v>
      </c>
      <c r="AJ56" s="62">
        <v>-5.2441533814949301E-2</v>
      </c>
      <c r="AK56" s="62">
        <v>-3.5524910003675303E-2</v>
      </c>
      <c r="AL56" s="62">
        <v>-0.24529104526347201</v>
      </c>
      <c r="AM56" s="62">
        <v>0.26728265621812902</v>
      </c>
      <c r="AN56" s="62">
        <v>-0.17085790049386701</v>
      </c>
      <c r="AO56" s="62">
        <v>4.90582090526945E-2</v>
      </c>
      <c r="AP56" s="62">
        <v>5.9208183339458903E-2</v>
      </c>
      <c r="AQ56" s="62">
        <v>6.7666495245095798E-2</v>
      </c>
      <c r="AR56" s="62">
        <v>-0.18777452430514099</v>
      </c>
      <c r="AS56" s="62">
        <v>6.2591508101713697E-2</v>
      </c>
    </row>
    <row r="57" spans="1:45" s="62" customFormat="1">
      <c r="B57" s="62" t="s">
        <v>59</v>
      </c>
      <c r="C57" s="62">
        <v>6.2583822122518798E-2</v>
      </c>
      <c r="D57" s="62">
        <v>3.7750405861179601E-2</v>
      </c>
      <c r="E57" s="62">
        <v>5.18555639503007E-2</v>
      </c>
      <c r="F57" s="62">
        <v>-1.0262718471739801E-2</v>
      </c>
      <c r="G57" s="62">
        <v>4.9319414835754298E-2</v>
      </c>
      <c r="H57" s="62">
        <v>0.14237176810152199</v>
      </c>
      <c r="I57" s="62">
        <v>-0.10741460044321301</v>
      </c>
      <c r="J57" s="62">
        <v>-5.0090682100725897E-2</v>
      </c>
      <c r="K57" s="62">
        <v>-7.2123911805456404E-3</v>
      </c>
      <c r="L57" s="62">
        <v>-3.1656699632529803E-2</v>
      </c>
      <c r="M57" s="62" t="s">
        <v>59</v>
      </c>
      <c r="N57" s="62">
        <v>-5.4712580738619197E-3</v>
      </c>
      <c r="O57" s="62">
        <v>-3.14414963977932E-2</v>
      </c>
      <c r="P57" s="62">
        <v>5.2211434190567998E-3</v>
      </c>
      <c r="Q57" s="62">
        <v>7.2057337286423995E-2</v>
      </c>
      <c r="R57" s="62">
        <v>7.1873225109970199E-2</v>
      </c>
      <c r="S57" s="62">
        <v>9.9698480457039398E-2</v>
      </c>
      <c r="T57" s="62">
        <v>-7.2467247415132399E-2</v>
      </c>
      <c r="U57" s="62">
        <v>-0.112256320417046</v>
      </c>
      <c r="V57" s="62">
        <v>-5.1683414363757202E-2</v>
      </c>
      <c r="W57" s="62">
        <v>-4.7535679671572399E-2</v>
      </c>
      <c r="X57" s="62" t="s">
        <v>59</v>
      </c>
      <c r="Y57" s="62">
        <v>0.32617442319644702</v>
      </c>
      <c r="Z57" s="62">
        <v>-5.7928786880396398E-2</v>
      </c>
      <c r="AA57" s="62">
        <v>0.16842291032314299</v>
      </c>
      <c r="AB57" s="62">
        <v>5.3102620473737303E-2</v>
      </c>
      <c r="AC57" s="62">
        <v>0.15645097849508299</v>
      </c>
      <c r="AD57" s="62">
        <v>9.7859823092856693E-2</v>
      </c>
      <c r="AE57" s="62">
        <v>0.23093237245340101</v>
      </c>
      <c r="AF57" s="62">
        <v>-0.11228545586003701</v>
      </c>
      <c r="AG57" s="62">
        <v>8.6224804723134804E-2</v>
      </c>
      <c r="AH57" s="62">
        <v>-6.0385106196188297E-3</v>
      </c>
      <c r="AI57" s="62" t="s">
        <v>59</v>
      </c>
      <c r="AJ57" s="62">
        <v>3.3833247622547902E-3</v>
      </c>
      <c r="AK57" s="62">
        <v>0.159016263825975</v>
      </c>
      <c r="AL57" s="62">
        <v>3.0449922860293101E-2</v>
      </c>
      <c r="AM57" s="62">
        <v>-0.118416366678918</v>
      </c>
      <c r="AN57" s="62">
        <v>-3.0449922860293101E-2</v>
      </c>
      <c r="AO57" s="62">
        <v>-1.6916623811274001E-3</v>
      </c>
      <c r="AP57" s="62">
        <v>5.0749871433821897E-2</v>
      </c>
      <c r="AQ57" s="62">
        <v>0.10826639239215299</v>
      </c>
      <c r="AR57" s="62">
        <v>-4.7366546671567103E-2</v>
      </c>
      <c r="AS57" s="62">
        <v>4.2291559528184898E-2</v>
      </c>
    </row>
    <row r="58" spans="1:45" s="62" customFormat="1">
      <c r="B58" s="62" t="s">
        <v>60</v>
      </c>
      <c r="C58" s="62">
        <v>2.09284414603116E-2</v>
      </c>
      <c r="D58" s="62">
        <v>-5.6080163023298497E-2</v>
      </c>
      <c r="E58" s="62">
        <v>0.11227149970641299</v>
      </c>
      <c r="F58" s="62">
        <v>-5.3898379949414703E-2</v>
      </c>
      <c r="G58" s="62">
        <v>2.7897640260010299E-2</v>
      </c>
      <c r="H58" s="62">
        <v>0.25011988952418202</v>
      </c>
      <c r="I58" s="62">
        <v>9.0849725130668801E-2</v>
      </c>
      <c r="J58" s="62">
        <v>0.15826960145517199</v>
      </c>
      <c r="K58" s="62">
        <v>-4.4886365150601897E-3</v>
      </c>
      <c r="L58" s="62">
        <v>0.103363710213677</v>
      </c>
      <c r="M58" s="62" t="s">
        <v>60</v>
      </c>
      <c r="N58" s="62">
        <v>3.6259677317441702E-2</v>
      </c>
      <c r="O58" s="62">
        <v>-3.9514641644558299E-2</v>
      </c>
      <c r="P58" s="62">
        <v>-3.2584381417666598E-2</v>
      </c>
      <c r="Q58" s="62">
        <v>-0.18743661707388401</v>
      </c>
      <c r="R58" s="62">
        <v>-7.1108985886954596E-3</v>
      </c>
      <c r="S58" s="62">
        <v>0.39319065879759302</v>
      </c>
      <c r="T58" s="62">
        <v>0.17829353691489699</v>
      </c>
      <c r="U58" s="62">
        <v>0.23011937767930701</v>
      </c>
      <c r="V58" s="62">
        <v>6.6349859816357297E-3</v>
      </c>
      <c r="W58" s="62">
        <v>0.17016133681908099</v>
      </c>
      <c r="X58" s="62" t="s">
        <v>60</v>
      </c>
      <c r="Y58" s="62">
        <v>0.112483691378771</v>
      </c>
      <c r="Z58" s="62">
        <v>-0.26766714991086099</v>
      </c>
      <c r="AA58" s="62">
        <v>3.2238517324607599E-2</v>
      </c>
      <c r="AB58" s="62">
        <v>-0.320846296590864</v>
      </c>
      <c r="AC58" s="62">
        <v>-7.1933079694206703E-2</v>
      </c>
      <c r="AD58" s="62">
        <v>0.15512413918475501</v>
      </c>
      <c r="AE58" s="62">
        <v>-0.31761963739804799</v>
      </c>
      <c r="AF58" s="62">
        <v>-0.106013118042616</v>
      </c>
      <c r="AG58" s="62">
        <v>3.7301433985914699E-2</v>
      </c>
      <c r="AH58" s="62">
        <v>-0.23638099774259999</v>
      </c>
      <c r="AI58" s="62" t="s">
        <v>60</v>
      </c>
      <c r="AJ58" s="62">
        <v>-3.0449922860293101E-2</v>
      </c>
      <c r="AK58" s="62">
        <v>6.4283170482841101E-2</v>
      </c>
      <c r="AL58" s="62">
        <v>2.53749357169109E-2</v>
      </c>
      <c r="AM58" s="62">
        <v>0.104883067629899</v>
      </c>
      <c r="AN58" s="62">
        <v>0.115033041916663</v>
      </c>
      <c r="AO58" s="62">
        <v>-0.52949032529287499</v>
      </c>
      <c r="AP58" s="62">
        <v>-0.236832733357835</v>
      </c>
      <c r="AQ58" s="62">
        <v>-0.26728265621812902</v>
      </c>
      <c r="AR58" s="62">
        <v>-0.13025800334680901</v>
      </c>
      <c r="AS58" s="62">
        <v>-0.27574096812376597</v>
      </c>
    </row>
    <row r="62" spans="1:45" s="81" customFormat="1">
      <c r="B62" s="62"/>
      <c r="C62" s="62" t="s">
        <v>261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 t="s">
        <v>262</v>
      </c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 t="s">
        <v>263</v>
      </c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 t="s">
        <v>264</v>
      </c>
      <c r="AK62" s="62"/>
      <c r="AL62" s="62"/>
      <c r="AM62" s="62"/>
      <c r="AN62" s="62"/>
      <c r="AO62" s="62"/>
      <c r="AP62" s="62"/>
      <c r="AQ62" s="62"/>
      <c r="AR62" s="4"/>
      <c r="AS62" s="4"/>
    </row>
    <row r="63" spans="1:45" s="81" customFormat="1">
      <c r="B63" s="62"/>
      <c r="C63" s="4" t="s">
        <v>243</v>
      </c>
      <c r="D63" s="4" t="s">
        <v>244</v>
      </c>
      <c r="E63" s="4" t="s">
        <v>245</v>
      </c>
      <c r="F63" s="4" t="s">
        <v>246</v>
      </c>
      <c r="G63" s="4" t="s">
        <v>247</v>
      </c>
      <c r="H63" s="4" t="s">
        <v>248</v>
      </c>
      <c r="I63" s="4" t="s">
        <v>235</v>
      </c>
      <c r="J63" s="4" t="s">
        <v>236</v>
      </c>
      <c r="K63" s="4" t="s">
        <v>376</v>
      </c>
      <c r="L63" s="4" t="s">
        <v>377</v>
      </c>
      <c r="M63" s="62"/>
      <c r="N63" s="4" t="s">
        <v>243</v>
      </c>
      <c r="O63" s="4" t="s">
        <v>244</v>
      </c>
      <c r="P63" s="4" t="s">
        <v>245</v>
      </c>
      <c r="Q63" s="4" t="s">
        <v>246</v>
      </c>
      <c r="R63" s="4" t="s">
        <v>247</v>
      </c>
      <c r="S63" s="4" t="s">
        <v>248</v>
      </c>
      <c r="T63" s="4" t="s">
        <v>235</v>
      </c>
      <c r="U63" s="4" t="s">
        <v>236</v>
      </c>
      <c r="V63" s="4" t="s">
        <v>376</v>
      </c>
      <c r="W63" s="4" t="s">
        <v>377</v>
      </c>
      <c r="X63" s="62"/>
      <c r="Y63" s="4" t="s">
        <v>243</v>
      </c>
      <c r="Z63" s="4" t="s">
        <v>244</v>
      </c>
      <c r="AA63" s="4" t="s">
        <v>245</v>
      </c>
      <c r="AB63" s="4" t="s">
        <v>246</v>
      </c>
      <c r="AC63" s="4" t="s">
        <v>247</v>
      </c>
      <c r="AD63" s="4" t="s">
        <v>248</v>
      </c>
      <c r="AE63" s="4" t="s">
        <v>235</v>
      </c>
      <c r="AF63" s="4" t="s">
        <v>236</v>
      </c>
      <c r="AG63" s="4" t="s">
        <v>376</v>
      </c>
      <c r="AH63" s="4" t="s">
        <v>377</v>
      </c>
      <c r="AI63" s="62"/>
      <c r="AJ63" s="4" t="s">
        <v>243</v>
      </c>
      <c r="AK63" s="4" t="s">
        <v>244</v>
      </c>
      <c r="AL63" s="4" t="s">
        <v>245</v>
      </c>
      <c r="AM63" s="4" t="s">
        <v>246</v>
      </c>
      <c r="AN63" s="4" t="s">
        <v>247</v>
      </c>
      <c r="AO63" s="4" t="s">
        <v>248</v>
      </c>
      <c r="AP63" s="4" t="s">
        <v>235</v>
      </c>
      <c r="AQ63" s="4" t="s">
        <v>236</v>
      </c>
    </row>
    <row r="64" spans="1:45" s="91" customFormat="1">
      <c r="A64" s="81"/>
      <c r="B64" s="62" t="s">
        <v>23</v>
      </c>
      <c r="C64" s="62">
        <v>6.4418187509478406E-2</v>
      </c>
      <c r="D64" s="62">
        <v>2.21166099495923E-2</v>
      </c>
      <c r="E64" s="62">
        <v>-6.24934935239186E-2</v>
      </c>
      <c r="F64" s="62">
        <v>-2.32213981940111E-2</v>
      </c>
      <c r="G64" s="62">
        <v>8.1698743257086301E-2</v>
      </c>
      <c r="H64" s="62">
        <v>6.28617562720582E-2</v>
      </c>
      <c r="I64" s="62">
        <v>8.4957521160435007E-2</v>
      </c>
      <c r="J64" s="62">
        <v>4.2871342566441803E-2</v>
      </c>
      <c r="K64" s="62">
        <v>9.7568783195782105E-2</v>
      </c>
      <c r="L64" s="62">
        <v>-8.2595080889350705E-2</v>
      </c>
      <c r="M64" s="62" t="s">
        <v>23</v>
      </c>
      <c r="N64" s="62">
        <v>9.6054448889114893E-2</v>
      </c>
      <c r="O64" s="62">
        <v>7.1386891058960299E-3</v>
      </c>
      <c r="P64" s="62">
        <v>2.9367629051700699E-2</v>
      </c>
      <c r="Q64" s="62">
        <v>-0.143280959056831</v>
      </c>
      <c r="R64" s="62">
        <v>0.113829958453529</v>
      </c>
      <c r="S64" s="62">
        <v>5.0109776327275098E-2</v>
      </c>
      <c r="T64" s="62">
        <v>7.8018403225945901E-2</v>
      </c>
      <c r="U64" s="62">
        <v>-1.33325006269727E-2</v>
      </c>
      <c r="V64" s="62">
        <v>6.9691669509725607E-2</v>
      </c>
      <c r="W64" s="62">
        <v>-0.10217531030254</v>
      </c>
      <c r="X64" s="62" t="s">
        <v>23</v>
      </c>
      <c r="Y64" s="62">
        <v>2.7697587262716501E-2</v>
      </c>
      <c r="Z64" s="62">
        <v>0.19524810478138999</v>
      </c>
      <c r="AA64" s="62">
        <v>7.6773281759552503E-2</v>
      </c>
      <c r="AB64" s="62">
        <v>4.1792348337797103E-2</v>
      </c>
      <c r="AC64" s="62">
        <v>-0.105590824048976</v>
      </c>
      <c r="AD64" s="62">
        <v>-2.6903669857883498E-2</v>
      </c>
      <c r="AE64" s="62">
        <v>0.18237436641896401</v>
      </c>
      <c r="AF64" s="62">
        <v>7.2710017093882501E-2</v>
      </c>
      <c r="AG64" s="91">
        <v>7.5324619709868701E-2</v>
      </c>
      <c r="AH64" s="62">
        <v>-0.15828299031741</v>
      </c>
      <c r="AI64" s="62" t="s">
        <v>23</v>
      </c>
      <c r="AJ64" s="62">
        <v>-5.4133196196076698E-2</v>
      </c>
      <c r="AK64" s="62">
        <v>-8.4583119056369799E-3</v>
      </c>
      <c r="AL64" s="62">
        <v>-0.15563293906372</v>
      </c>
      <c r="AM64" s="62">
        <v>0.27235764336151103</v>
      </c>
      <c r="AN64" s="62">
        <v>-0.152249614301466</v>
      </c>
      <c r="AO64" s="62">
        <v>6.08998457205863E-2</v>
      </c>
      <c r="AP64" s="62">
        <v>6.4283170482841101E-2</v>
      </c>
      <c r="AQ64" s="62">
        <v>3.3833247622547902E-3</v>
      </c>
      <c r="AR64" s="91">
        <v>-0.118416366678918</v>
      </c>
      <c r="AS64" s="91">
        <v>6.08998457205863E-2</v>
      </c>
    </row>
    <row r="65" spans="1:45" s="91" customFormat="1">
      <c r="A65" s="81"/>
      <c r="B65" s="62" t="s">
        <v>24</v>
      </c>
      <c r="C65" s="62">
        <v>-4.3149276715981101E-2</v>
      </c>
      <c r="D65" s="62">
        <v>-1.7718302033132301E-2</v>
      </c>
      <c r="E65" s="62">
        <v>0.10348878058097</v>
      </c>
      <c r="F65" s="62">
        <v>3.1733131523653098E-2</v>
      </c>
      <c r="G65" s="62">
        <v>2.00251554743088E-2</v>
      </c>
      <c r="H65" s="62">
        <v>2.6501021158575201E-2</v>
      </c>
      <c r="I65" s="62">
        <v>-7.6855740701363501E-2</v>
      </c>
      <c r="J65" s="62">
        <v>-0.18937738114236199</v>
      </c>
      <c r="K65" s="62">
        <v>0.14370585201931099</v>
      </c>
      <c r="L65" s="62">
        <v>-1.3889759123228099E-2</v>
      </c>
      <c r="M65" s="62" t="s">
        <v>24</v>
      </c>
      <c r="N65" s="62">
        <v>-1.2172246533848999E-2</v>
      </c>
      <c r="O65" s="62">
        <v>-2.6741425176246999E-2</v>
      </c>
      <c r="P65" s="62">
        <v>8.0620290398849201E-2</v>
      </c>
      <c r="Q65" s="62">
        <v>-4.4239029568654997E-2</v>
      </c>
      <c r="R65" s="62">
        <v>-9.6578994901275597E-2</v>
      </c>
      <c r="S65" s="62">
        <v>9.5780017531759298E-2</v>
      </c>
      <c r="T65" s="62">
        <v>4.9616494646965E-2</v>
      </c>
      <c r="U65" s="62">
        <v>-0.17443760265331801</v>
      </c>
      <c r="V65" s="62">
        <v>0.11483041707274901</v>
      </c>
      <c r="W65" s="62">
        <v>-1.6545779178288499E-2</v>
      </c>
      <c r="X65" s="62" t="s">
        <v>24</v>
      </c>
      <c r="Y65" s="62">
        <v>-0.231428402846554</v>
      </c>
      <c r="Z65" s="62">
        <v>0.352874327480101</v>
      </c>
      <c r="AA65" s="62">
        <v>-1.7017037782428999E-2</v>
      </c>
      <c r="AB65" s="62">
        <v>-0.165652516512304</v>
      </c>
      <c r="AC65" s="62">
        <v>8.2547207572526898E-2</v>
      </c>
      <c r="AD65" s="62">
        <v>0.11995256145359701</v>
      </c>
      <c r="AE65" s="62">
        <v>0.116697125046537</v>
      </c>
      <c r="AF65" s="62">
        <v>-0.22805121748061499</v>
      </c>
      <c r="AG65" s="91">
        <v>8.48255218678063E-2</v>
      </c>
      <c r="AH65" s="62">
        <v>-0.13650623599867601</v>
      </c>
      <c r="AI65" s="62" t="s">
        <v>24</v>
      </c>
      <c r="AJ65" s="62">
        <v>-0.1234913538223</v>
      </c>
      <c r="AK65" s="62">
        <v>-4.5674884290439699E-2</v>
      </c>
      <c r="AL65" s="62">
        <v>-9.9808080486516404E-2</v>
      </c>
      <c r="AM65" s="62">
        <v>0.16578291335048501</v>
      </c>
      <c r="AN65" s="62">
        <v>0.24021605812009</v>
      </c>
      <c r="AO65" s="62">
        <v>-6.7666495245095798E-2</v>
      </c>
      <c r="AP65" s="62">
        <v>-2.8758260479165701E-2</v>
      </c>
      <c r="AQ65" s="62">
        <v>0.17254956287499401</v>
      </c>
      <c r="AR65" s="91">
        <v>9.3041430962006802E-2</v>
      </c>
      <c r="AS65" s="91">
        <v>-1.6916623811274002E-2</v>
      </c>
    </row>
    <row r="66" spans="1:45" s="91" customFormat="1">
      <c r="A66" s="81"/>
      <c r="B66" s="62" t="s">
        <v>25</v>
      </c>
      <c r="C66" s="62">
        <v>0.17910771431688299</v>
      </c>
      <c r="D66" s="62">
        <v>-8.0371607693036001E-2</v>
      </c>
      <c r="E66" s="62">
        <v>-0.131761631942858</v>
      </c>
      <c r="F66" s="62">
        <v>-0.16262621924920101</v>
      </c>
      <c r="G66" s="62">
        <v>-9.12874714161932E-2</v>
      </c>
      <c r="H66" s="62">
        <v>8.6229069894577393E-3</v>
      </c>
      <c r="I66" s="62">
        <v>9.67210840396872E-3</v>
      </c>
      <c r="J66" s="62">
        <v>-4.1238479437898198E-2</v>
      </c>
      <c r="K66" s="62">
        <v>-7.7793768456058704E-2</v>
      </c>
      <c r="L66" s="62">
        <v>8.7542308751150794E-2</v>
      </c>
      <c r="M66" s="62" t="s">
        <v>25</v>
      </c>
      <c r="N66" s="62">
        <v>0.24312881354382301</v>
      </c>
      <c r="O66" s="62">
        <v>-0.16034086280332999</v>
      </c>
      <c r="P66" s="62">
        <v>-0.121788467816841</v>
      </c>
      <c r="Q66" s="62">
        <v>-9.7541241559345307E-2</v>
      </c>
      <c r="R66" s="62">
        <v>-1.0803563561721E-2</v>
      </c>
      <c r="S66" s="62">
        <v>4.5072745084672003E-2</v>
      </c>
      <c r="T66" s="62">
        <v>8.2739317335392498E-2</v>
      </c>
      <c r="U66" s="62">
        <v>8.8964393188319894E-3</v>
      </c>
      <c r="V66" s="62">
        <v>3.59261911110349E-2</v>
      </c>
      <c r="W66" s="62">
        <v>0.107031703183339</v>
      </c>
      <c r="X66" s="62" t="s">
        <v>25</v>
      </c>
      <c r="Y66" s="62">
        <v>5.24150754229918E-2</v>
      </c>
      <c r="Z66" s="62">
        <v>-0.40876026884337702</v>
      </c>
      <c r="AA66" s="62">
        <v>-9.8655822941152202E-2</v>
      </c>
      <c r="AB66" s="62">
        <v>-0.18806098379288999</v>
      </c>
      <c r="AC66" s="62">
        <v>-0.24604118128667199</v>
      </c>
      <c r="AD66" s="62">
        <v>-5.4495070507457E-2</v>
      </c>
      <c r="AE66" s="62">
        <v>-9.6012349507239497E-2</v>
      </c>
      <c r="AF66" s="62">
        <v>-8.0154551253176401E-2</v>
      </c>
      <c r="AG66" s="91">
        <v>0.14622771928468001</v>
      </c>
      <c r="AH66" s="62">
        <v>0.111714223316358</v>
      </c>
      <c r="AI66" s="62" t="s">
        <v>25</v>
      </c>
      <c r="AJ66" s="62">
        <v>-0.1234913538223</v>
      </c>
      <c r="AK66" s="62">
        <v>2.3683273335783499E-2</v>
      </c>
      <c r="AL66" s="62">
        <v>0.14209964001470099</v>
      </c>
      <c r="AM66" s="62">
        <v>-0.13194966572793701</v>
      </c>
      <c r="AN66" s="62">
        <v>9.3041430962006802E-2</v>
      </c>
      <c r="AO66" s="62">
        <v>7.1049820007350606E-2</v>
      </c>
      <c r="AP66" s="62">
        <v>-7.7816469531860194E-2</v>
      </c>
      <c r="AQ66" s="62">
        <v>-5.7516520958331499E-2</v>
      </c>
      <c r="AR66" s="91">
        <v>-0.16239958858823</v>
      </c>
      <c r="AS66" s="91">
        <v>5.0749871433821902E-3</v>
      </c>
    </row>
    <row r="67" spans="1:45" s="91" customFormat="1">
      <c r="A67" s="81"/>
      <c r="B67" s="62" t="s">
        <v>26</v>
      </c>
      <c r="C67" s="62">
        <v>7.8801279748138803E-2</v>
      </c>
      <c r="D67" s="62">
        <v>4.9194344468461602E-3</v>
      </c>
      <c r="E67" s="62">
        <v>9.6199957509300896E-2</v>
      </c>
      <c r="F67" s="62">
        <v>-1.8072668073795001E-2</v>
      </c>
      <c r="G67" s="62">
        <v>4.1481671818745097E-2</v>
      </c>
      <c r="H67" s="62">
        <v>2.76752929403789E-2</v>
      </c>
      <c r="I67" s="62">
        <v>-3.9814066921509197E-3</v>
      </c>
      <c r="J67" s="62">
        <v>-1.8850883692505101E-2</v>
      </c>
      <c r="K67" s="62">
        <v>-6.6704195889439405E-2</v>
      </c>
      <c r="L67" s="62">
        <v>0.17537644835931801</v>
      </c>
      <c r="M67" s="62" t="s">
        <v>26</v>
      </c>
      <c r="N67" s="62">
        <v>0.106802431416435</v>
      </c>
      <c r="O67" s="62">
        <v>-5.0835803589139902E-2</v>
      </c>
      <c r="P67" s="62">
        <v>7.97692058095818E-2</v>
      </c>
      <c r="Q67" s="62">
        <v>-9.4359227339880197E-2</v>
      </c>
      <c r="R67" s="62">
        <v>-5.2989568672183997E-2</v>
      </c>
      <c r="S67" s="62">
        <v>8.0905143200155002E-3</v>
      </c>
      <c r="T67" s="62">
        <v>-3.9750861040763197E-2</v>
      </c>
      <c r="U67" s="62">
        <v>1.7136327668800501E-2</v>
      </c>
      <c r="V67" s="62">
        <v>-0.182298845206429</v>
      </c>
      <c r="W67" s="62">
        <v>7.1567529420763998E-2</v>
      </c>
      <c r="X67" s="62" t="s">
        <v>26</v>
      </c>
      <c r="Y67" s="62">
        <v>0.187862666048496</v>
      </c>
      <c r="Z67" s="62">
        <v>-0.25318723303146201</v>
      </c>
      <c r="AA67" s="62">
        <v>0.170171132166091</v>
      </c>
      <c r="AB67" s="62">
        <v>-2.2343103234173899E-2</v>
      </c>
      <c r="AC67" s="62">
        <v>6.15919486220411E-2</v>
      </c>
      <c r="AD67" s="62">
        <v>0.27033386059192099</v>
      </c>
      <c r="AE67" s="62">
        <v>-0.14783032685113101</v>
      </c>
      <c r="AF67" s="62">
        <v>0.210903614590261</v>
      </c>
      <c r="AG67" s="91">
        <v>-4.2675452527410798E-2</v>
      </c>
      <c r="AH67" s="62">
        <v>2.1793087896634498E-2</v>
      </c>
      <c r="AI67" s="62" t="s">
        <v>26</v>
      </c>
      <c r="AJ67" s="62">
        <v>-1.8608286192401399E-2</v>
      </c>
      <c r="AK67" s="62">
        <v>5.9208183339458903E-2</v>
      </c>
      <c r="AL67" s="62">
        <v>-2.70665980980383E-2</v>
      </c>
      <c r="AM67" s="62">
        <v>0.111649717154408</v>
      </c>
      <c r="AN67" s="62">
        <v>7.9508131912987598E-2</v>
      </c>
      <c r="AO67" s="62">
        <v>-0.16747457573161201</v>
      </c>
      <c r="AP67" s="62">
        <v>6.7666495245095798E-2</v>
      </c>
      <c r="AQ67" s="62">
        <v>1.5224961430146599E-2</v>
      </c>
      <c r="AR67" s="91">
        <v>8.7966443818624604E-2</v>
      </c>
      <c r="AS67" s="91">
        <v>-6.7666495245095803E-3</v>
      </c>
    </row>
    <row r="68" spans="1:45" s="91" customFormat="1">
      <c r="A68" s="81"/>
      <c r="B68" s="62" t="s">
        <v>27</v>
      </c>
      <c r="C68" s="62">
        <v>4.7269650482901701E-2</v>
      </c>
      <c r="D68" s="62">
        <v>4.6665143707653699E-2</v>
      </c>
      <c r="E68" s="62">
        <v>8.6569539227763101E-2</v>
      </c>
      <c r="F68" s="62">
        <v>0.114488024548989</v>
      </c>
      <c r="G68" s="62">
        <v>7.4833769763464897E-3</v>
      </c>
      <c r="H68" s="62">
        <v>-8.1413860753808506E-2</v>
      </c>
      <c r="I68" s="62">
        <v>3.4818200583539703E-2</v>
      </c>
      <c r="J68" s="62">
        <v>4.3399417450566503E-2</v>
      </c>
      <c r="K68" s="62">
        <v>-0.139460407885098</v>
      </c>
      <c r="L68" s="62">
        <v>-0.13692425877055101</v>
      </c>
      <c r="M68" s="62" t="s">
        <v>27</v>
      </c>
      <c r="N68" s="62">
        <v>-3.1191381742988099E-2</v>
      </c>
      <c r="O68" s="62">
        <v>7.3019583944493698E-3</v>
      </c>
      <c r="P68" s="62">
        <v>-9.1496804068221693E-2</v>
      </c>
      <c r="Q68" s="62">
        <v>-0.130632799915922</v>
      </c>
      <c r="R68" s="62">
        <v>0.20905763945592601</v>
      </c>
      <c r="S68" s="62">
        <v>-8.4306007742574601E-2</v>
      </c>
      <c r="T68" s="62">
        <v>3.3046398766126001E-2</v>
      </c>
      <c r="U68" s="62">
        <v>-5.3392531171592199E-2</v>
      </c>
      <c r="V68" s="62">
        <v>-6.5568251520091297E-2</v>
      </c>
      <c r="W68" s="62">
        <v>-4.8424976221990601E-2</v>
      </c>
      <c r="X68" s="62" t="s">
        <v>27</v>
      </c>
      <c r="Y68" s="62">
        <v>-0.14967864105013101</v>
      </c>
      <c r="Z68" s="62">
        <v>-3.00285525350409E-2</v>
      </c>
      <c r="AA68" s="62">
        <v>-0.30569576217502498</v>
      </c>
      <c r="AB68" s="62">
        <v>1.2373717445270899E-2</v>
      </c>
      <c r="AC68" s="62">
        <v>0.15053785018731899</v>
      </c>
      <c r="AD68" s="62">
        <v>0.30595042518547499</v>
      </c>
      <c r="AE68" s="62">
        <v>-0.34036450642622801</v>
      </c>
      <c r="AF68" s="62">
        <v>-0.148752970664566</v>
      </c>
      <c r="AG68" s="91">
        <v>-4.7517737036219199E-2</v>
      </c>
      <c r="AH68" s="62">
        <v>-0.13810555049281201</v>
      </c>
      <c r="AI68" s="62" t="s">
        <v>27</v>
      </c>
      <c r="AJ68" s="62">
        <v>0.157324601444848</v>
      </c>
      <c r="AK68" s="62">
        <v>5.5824858577204102E-2</v>
      </c>
      <c r="AL68" s="62">
        <v>0.24359938288234501</v>
      </c>
      <c r="AM68" s="62">
        <v>0.30619089098405899</v>
      </c>
      <c r="AN68" s="62">
        <v>-0.18269953716175899</v>
      </c>
      <c r="AO68" s="62">
        <v>-2.8758260479165701E-2</v>
      </c>
      <c r="AP68" s="62">
        <v>0.18439119954288599</v>
      </c>
      <c r="AQ68" s="62">
        <v>0.111649717154408</v>
      </c>
      <c r="AR68" s="91">
        <v>-0.194541173829651</v>
      </c>
      <c r="AS68" s="91">
        <v>-0.111649717154408</v>
      </c>
    </row>
    <row r="69" spans="1:45" s="91" customFormat="1">
      <c r="A69" s="81"/>
      <c r="B69" s="62" t="s">
        <v>28</v>
      </c>
      <c r="C69" s="62">
        <v>5.1320540712437503E-2</v>
      </c>
      <c r="D69" s="62">
        <v>-2.7418203852055002E-2</v>
      </c>
      <c r="E69" s="62">
        <v>3.1503835850283199E-2</v>
      </c>
      <c r="F69" s="62">
        <v>-2.3763369785612799E-3</v>
      </c>
      <c r="G69" s="62">
        <v>0.13536782753313101</v>
      </c>
      <c r="H69" s="62">
        <v>-7.9002782006554802E-3</v>
      </c>
      <c r="I69" s="62">
        <v>-0.11480764882095899</v>
      </c>
      <c r="J69" s="62">
        <v>-0.167774949369417</v>
      </c>
      <c r="K69" s="62">
        <v>-0.12077628468231601</v>
      </c>
      <c r="L69" s="62">
        <v>-9.3371977537738196E-2</v>
      </c>
      <c r="M69" s="62" t="s">
        <v>28</v>
      </c>
      <c r="N69" s="62">
        <v>5.6491173839455601E-2</v>
      </c>
      <c r="O69" s="62">
        <v>5.0043773848923702E-2</v>
      </c>
      <c r="P69" s="62">
        <v>-6.6280383523355801E-2</v>
      </c>
      <c r="Q69" s="62">
        <v>4.0365726233825699E-2</v>
      </c>
      <c r="R69" s="62">
        <v>7.1428576834761198E-2</v>
      </c>
      <c r="S69" s="62">
        <v>-0.208140552388308</v>
      </c>
      <c r="T69" s="62">
        <v>4.2245059959514199E-2</v>
      </c>
      <c r="U69" s="62">
        <v>-0.102769332607702</v>
      </c>
      <c r="V69" s="62">
        <v>-0.10319313799501099</v>
      </c>
      <c r="W69" s="62">
        <v>0.11041172483785899</v>
      </c>
      <c r="X69" s="62" t="s">
        <v>28</v>
      </c>
      <c r="Y69" s="62">
        <v>0.14303349194871001</v>
      </c>
      <c r="Z69" s="62">
        <v>9.0145081934161694E-2</v>
      </c>
      <c r="AA69" s="62">
        <v>-8.64700704925776E-2</v>
      </c>
      <c r="AB69" s="62">
        <v>-0.21780078005707401</v>
      </c>
      <c r="AC69" s="62">
        <v>-3.6699633620260901E-3</v>
      </c>
      <c r="AD69" s="62">
        <v>0.13110330552642399</v>
      </c>
      <c r="AE69" s="62">
        <v>0.36356121642803901</v>
      </c>
      <c r="AF69" s="62">
        <v>-0.46459947765735599</v>
      </c>
      <c r="AG69" s="91">
        <v>-0.28359008682398201</v>
      </c>
      <c r="AH69" s="62">
        <v>-9.2785866143765799E-2</v>
      </c>
      <c r="AI69" s="62" t="s">
        <v>28</v>
      </c>
      <c r="AJ69" s="62">
        <v>3.8908234765930097E-2</v>
      </c>
      <c r="AK69" s="62">
        <v>-9.4733093343134206E-2</v>
      </c>
      <c r="AL69" s="62">
        <v>0.11672470429779</v>
      </c>
      <c r="AM69" s="62">
        <v>-0.17254956287499401</v>
      </c>
      <c r="AN69" s="62">
        <v>-1.6916623811274002E-2</v>
      </c>
      <c r="AO69" s="62">
        <v>0.397540659564938</v>
      </c>
      <c r="AP69" s="62">
        <v>-5.4133196196076698E-2</v>
      </c>
      <c r="AQ69" s="62">
        <v>-2.0299948573528799E-2</v>
      </c>
      <c r="AR69" s="91">
        <v>0.103191405248771</v>
      </c>
      <c r="AS69" s="91">
        <v>-0.51257370148160097</v>
      </c>
    </row>
    <row r="70" spans="1:45" s="91" customFormat="1">
      <c r="A70" s="81"/>
      <c r="B70" s="62" t="s">
        <v>29</v>
      </c>
      <c r="C70" s="62">
        <v>5.9054058423369298E-2</v>
      </c>
      <c r="D70" s="62">
        <v>-7.1915461193301899E-3</v>
      </c>
      <c r="E70" s="62">
        <v>-1.40565196129517E-2</v>
      </c>
      <c r="F70" s="62">
        <v>-1.5738021217664599E-2</v>
      </c>
      <c r="G70" s="62">
        <v>-0.23135238607653899</v>
      </c>
      <c r="H70" s="62">
        <v>2.0719990848157101E-2</v>
      </c>
      <c r="I70" s="62">
        <v>-8.1684846549609405E-2</v>
      </c>
      <c r="J70" s="62">
        <v>1.7287504101346399E-2</v>
      </c>
      <c r="K70" s="62">
        <v>5.6830585227054697E-2</v>
      </c>
      <c r="L70" s="62">
        <v>-1.6808067693391E-2</v>
      </c>
      <c r="M70" s="62" t="s">
        <v>29</v>
      </c>
      <c r="N70" s="62">
        <v>0.14732100549486399</v>
      </c>
      <c r="O70" s="62">
        <v>-7.7709233722089597E-3</v>
      </c>
      <c r="P70" s="62">
        <v>-2.4841248562658201E-2</v>
      </c>
      <c r="Q70" s="62">
        <v>2.9145304914096198E-3</v>
      </c>
      <c r="R70" s="62">
        <v>1.1949922396244401E-3</v>
      </c>
      <c r="S70" s="62">
        <v>1.6688205578941399E-2</v>
      </c>
      <c r="T70" s="62">
        <v>4.8598666954494101E-2</v>
      </c>
      <c r="U70" s="62">
        <v>-0.10490920243214601</v>
      </c>
      <c r="V70" s="62">
        <v>-0.189131838623119</v>
      </c>
      <c r="W70" s="62">
        <v>3.7534567294017801E-2</v>
      </c>
      <c r="X70" s="62" t="s">
        <v>29</v>
      </c>
      <c r="Y70" s="62">
        <v>-0.18168063350744501</v>
      </c>
      <c r="Z70" s="62">
        <v>0.20182954132835801</v>
      </c>
      <c r="AA70" s="62">
        <v>3.5462979180653699E-2</v>
      </c>
      <c r="AB70" s="62">
        <v>6.1398812207297003E-2</v>
      </c>
      <c r="AC70" s="62">
        <v>-0.33512539224250498</v>
      </c>
      <c r="AD70" s="62">
        <v>-0.22505576857535001</v>
      </c>
      <c r="AE70" s="62">
        <v>0.45184081988351799</v>
      </c>
      <c r="AF70" s="62">
        <v>4.5802550898122997E-2</v>
      </c>
      <c r="AG70" s="91">
        <v>2.0743193337214201E-2</v>
      </c>
      <c r="AH70" s="62">
        <v>0.184708399376248</v>
      </c>
      <c r="AI70" s="62" t="s">
        <v>29</v>
      </c>
      <c r="AJ70" s="62">
        <v>-7.9508131912987598E-2</v>
      </c>
      <c r="AK70" s="62">
        <v>0.159016263825975</v>
      </c>
      <c r="AL70" s="62">
        <v>3.3833247622547902E-3</v>
      </c>
      <c r="AM70" s="62">
        <v>-6.4283170482841101E-2</v>
      </c>
      <c r="AN70" s="62">
        <v>-0.153941276682593</v>
      </c>
      <c r="AO70" s="62">
        <v>9.8116418105389E-2</v>
      </c>
      <c r="AP70" s="62">
        <v>-0.14209964001470099</v>
      </c>
      <c r="AQ70" s="62">
        <v>0.18777452430514099</v>
      </c>
      <c r="AR70" s="91">
        <v>0.29942424145954899</v>
      </c>
      <c r="AS70" s="91">
        <v>-5.9208183339458903E-2</v>
      </c>
    </row>
    <row r="71" spans="1:45" s="91" customFormat="1">
      <c r="A71" s="81"/>
      <c r="B71" s="62" t="s">
        <v>22</v>
      </c>
      <c r="C71" s="62">
        <v>6.2173869251948302E-2</v>
      </c>
      <c r="D71" s="62">
        <v>-8.6583435935240094E-2</v>
      </c>
      <c r="E71" s="62">
        <v>4.8027021040396398E-2</v>
      </c>
      <c r="F71" s="62">
        <v>1.3299149055457E-2</v>
      </c>
      <c r="G71" s="62">
        <v>-2.6994354274007499E-2</v>
      </c>
      <c r="H71" s="62">
        <v>0.14567918448104</v>
      </c>
      <c r="I71" s="62">
        <v>6.8948514146969495E-2</v>
      </c>
      <c r="J71" s="62">
        <v>-2.4791726138908302E-2</v>
      </c>
      <c r="K71" s="62">
        <v>2.24848726977319E-2</v>
      </c>
      <c r="L71" s="62">
        <v>5.8060443838766199E-2</v>
      </c>
      <c r="M71" s="62" t="s">
        <v>22</v>
      </c>
      <c r="N71" s="62">
        <v>-0.11425376384083701</v>
      </c>
      <c r="O71" s="62">
        <v>-3.7298347897813E-2</v>
      </c>
      <c r="P71" s="62">
        <v>4.4895580537518402E-2</v>
      </c>
      <c r="Q71" s="62">
        <v>1.9064294799590001E-2</v>
      </c>
      <c r="R71" s="62">
        <v>-9.5283262036799099E-2</v>
      </c>
      <c r="S71" s="62">
        <v>-2.2927176690469E-3</v>
      </c>
      <c r="T71" s="62">
        <v>0.13535024021071901</v>
      </c>
      <c r="U71" s="62">
        <v>4.0511626449128701E-2</v>
      </c>
      <c r="V71" s="62">
        <v>3.0236082714218501E-2</v>
      </c>
      <c r="W71" s="62">
        <v>7.4409109804522103E-2</v>
      </c>
      <c r="X71" s="62" t="s">
        <v>22</v>
      </c>
      <c r="Y71" s="62">
        <v>-2.3564629212389401E-2</v>
      </c>
      <c r="Z71" s="62">
        <v>-8.4976593885740206E-2</v>
      </c>
      <c r="AA71" s="62">
        <v>0.31754870364973198</v>
      </c>
      <c r="AB71" s="62">
        <v>0.15652098940435699</v>
      </c>
      <c r="AC71" s="62">
        <v>-0.37715073560990398</v>
      </c>
      <c r="AD71" s="62">
        <v>0.30337047011988899</v>
      </c>
      <c r="AE71" s="62">
        <v>-0.17909519941079799</v>
      </c>
      <c r="AF71" s="62">
        <v>0.186796100563353</v>
      </c>
      <c r="AG71" s="91">
        <v>0.114419684032288</v>
      </c>
      <c r="AH71" s="62">
        <v>0.18567945843216599</v>
      </c>
      <c r="AI71" s="62" t="s">
        <v>22</v>
      </c>
      <c r="AJ71" s="62">
        <v>0.37216572384802699</v>
      </c>
      <c r="AK71" s="62">
        <v>-9.9808080486516404E-2</v>
      </c>
      <c r="AL71" s="62">
        <v>-3.2141585241420502E-2</v>
      </c>
      <c r="AM71" s="62">
        <v>2.8758260479165701E-2</v>
      </c>
      <c r="AN71" s="62">
        <v>0.189466186686268</v>
      </c>
      <c r="AO71" s="62">
        <v>0.12856634096568201</v>
      </c>
      <c r="AP71" s="62">
        <v>-5.9208183339458903E-2</v>
      </c>
      <c r="AQ71" s="62">
        <v>-0.22499109668994399</v>
      </c>
      <c r="AR71" s="91">
        <v>-4.90582090526945E-2</v>
      </c>
      <c r="AS71" s="91">
        <v>-0.16239958858823</v>
      </c>
    </row>
    <row r="72" spans="1:45" s="91" customFormat="1">
      <c r="A72" s="81"/>
      <c r="B72" s="62" t="s">
        <v>45</v>
      </c>
      <c r="C72" s="62">
        <v>2.4110787472537001E-2</v>
      </c>
      <c r="D72" s="62">
        <v>-0.15694941424486</v>
      </c>
      <c r="E72" s="62">
        <v>-0.128120694583893</v>
      </c>
      <c r="F72" s="62">
        <v>-0.16325157108566499</v>
      </c>
      <c r="G72" s="62">
        <v>0.15473983775602199</v>
      </c>
      <c r="H72" s="62">
        <v>-3.7257072745747299E-2</v>
      </c>
      <c r="I72" s="62">
        <v>9.52480330471287E-2</v>
      </c>
      <c r="J72" s="62">
        <v>2.8856513075920999E-2</v>
      </c>
      <c r="K72" s="62">
        <v>-5.8595467076629403E-2</v>
      </c>
      <c r="L72" s="62">
        <v>4.43166001440463E-2</v>
      </c>
      <c r="M72" s="62" t="s">
        <v>45</v>
      </c>
      <c r="N72" s="62">
        <v>2.31078150522727E-2</v>
      </c>
      <c r="O72" s="62">
        <v>-4.4485670408809998E-2</v>
      </c>
      <c r="P72" s="62">
        <v>-0.133154789351874</v>
      </c>
      <c r="Q72" s="62">
        <v>-0.17358304424940099</v>
      </c>
      <c r="R72" s="62">
        <v>2.6748372805547199E-3</v>
      </c>
      <c r="S72" s="62">
        <v>9.90870890786269E-2</v>
      </c>
      <c r="T72" s="62">
        <v>3.6030405550536999E-2</v>
      </c>
      <c r="U72" s="62">
        <v>1.18491817713924E-2</v>
      </c>
      <c r="V72" s="62">
        <v>-6.1774845922213703E-2</v>
      </c>
      <c r="W72" s="62">
        <v>-1.7285701698753601E-2</v>
      </c>
      <c r="X72" s="62" t="s">
        <v>45</v>
      </c>
      <c r="Y72" s="62">
        <v>-0.232079013805707</v>
      </c>
      <c r="Z72" s="62">
        <v>0.19920316132648999</v>
      </c>
      <c r="AA72" s="62">
        <v>-6.5448313580144697E-3</v>
      </c>
      <c r="AB72" s="62">
        <v>6.6066282719042801E-2</v>
      </c>
      <c r="AC72" s="62">
        <v>0.125071023880408</v>
      </c>
      <c r="AD72" s="62">
        <v>0.22536666489139001</v>
      </c>
      <c r="AE72" s="62">
        <v>0.15836981678052101</v>
      </c>
      <c r="AF72" s="62">
        <v>-0.121377647441892</v>
      </c>
      <c r="AG72" s="91">
        <v>0.18647487278923999</v>
      </c>
      <c r="AH72" s="62">
        <v>-0.25387501484758401</v>
      </c>
      <c r="AI72" s="62" t="s">
        <v>45</v>
      </c>
      <c r="AJ72" s="62">
        <v>-1.18416366678918E-2</v>
      </c>
      <c r="AK72" s="62">
        <v>-0.24867437002572701</v>
      </c>
      <c r="AL72" s="62">
        <v>0.104883067629899</v>
      </c>
      <c r="AM72" s="62">
        <v>0.21314946002205201</v>
      </c>
      <c r="AN72" s="62">
        <v>0.13871631525244699</v>
      </c>
      <c r="AO72" s="62">
        <v>-0.16916623811274001</v>
      </c>
      <c r="AP72" s="62">
        <v>5.5824858577204102E-2</v>
      </c>
      <c r="AQ72" s="62">
        <v>8.2891456675242406E-2</v>
      </c>
      <c r="AR72" s="91">
        <v>6.7666495245095803E-3</v>
      </c>
      <c r="AS72" s="91">
        <v>0.20130782335416</v>
      </c>
    </row>
    <row r="73" spans="1:45" s="91" customFormat="1">
      <c r="A73" s="81"/>
      <c r="B73" s="62" t="s">
        <v>46</v>
      </c>
      <c r="C73" s="62">
        <v>-7.0254804649804395E-2</v>
      </c>
      <c r="D73" s="62">
        <v>0.151439369730243</v>
      </c>
      <c r="E73" s="62">
        <v>-3.7423833235470903E-2</v>
      </c>
      <c r="F73" s="62">
        <v>3.5742331630757997E-2</v>
      </c>
      <c r="G73" s="62">
        <v>4.04185736967572E-2</v>
      </c>
      <c r="H73" s="62">
        <v>-3.2045807441884899E-2</v>
      </c>
      <c r="I73" s="62">
        <v>-1.7857269107902001E-3</v>
      </c>
      <c r="J73" s="62">
        <v>0.15305138779757099</v>
      </c>
      <c r="K73" s="62">
        <v>9.6255544339208798E-2</v>
      </c>
      <c r="L73" s="62">
        <v>-6.1965418639793803E-2</v>
      </c>
      <c r="M73" s="62" t="s">
        <v>46</v>
      </c>
      <c r="N73" s="62">
        <v>-5.41046631748568E-2</v>
      </c>
      <c r="O73" s="62">
        <v>0.183108244019896</v>
      </c>
      <c r="P73" s="62">
        <v>-6.4661585896422694E-2</v>
      </c>
      <c r="Q73" s="62">
        <v>-3.31262965030776E-2</v>
      </c>
      <c r="R73" s="62">
        <v>-6.8416779533149494E-2</v>
      </c>
      <c r="S73" s="62">
        <v>3.7621412660269603E-2</v>
      </c>
      <c r="T73" s="62">
        <v>3.0913476570982399E-2</v>
      </c>
      <c r="U73" s="62">
        <v>2.4132590374043701E-2</v>
      </c>
      <c r="V73" s="62">
        <v>8.8516271098460705E-2</v>
      </c>
      <c r="W73" s="62">
        <v>-0.143183692246629</v>
      </c>
      <c r="X73" s="62" t="s">
        <v>46</v>
      </c>
      <c r="Y73" s="62">
        <v>0.24125530297995501</v>
      </c>
      <c r="Z73" s="62">
        <v>-5.4007185613630097E-2</v>
      </c>
      <c r="AA73" s="62">
        <v>-2.1527764525471799E-2</v>
      </c>
      <c r="AB73" s="62">
        <v>-6.3844336445864597E-2</v>
      </c>
      <c r="AC73" s="62">
        <v>8.1385546786456806E-2</v>
      </c>
      <c r="AD73" s="62">
        <v>-0.23015313713451099</v>
      </c>
      <c r="AE73" s="62">
        <v>-1.57571714312221E-3</v>
      </c>
      <c r="AF73" s="62">
        <v>-1.3025323557524201E-2</v>
      </c>
      <c r="AG73" s="91">
        <v>0.45152285544691301</v>
      </c>
      <c r="AH73" s="62">
        <v>-0.117952056745074</v>
      </c>
      <c r="AI73" s="62" t="s">
        <v>46</v>
      </c>
      <c r="AJ73" s="62">
        <v>9.4733093343134206E-2</v>
      </c>
      <c r="AK73" s="62">
        <v>-4.7366546671567103E-2</v>
      </c>
      <c r="AL73" s="62">
        <v>6.4283170482841101E-2</v>
      </c>
      <c r="AM73" s="62">
        <v>0.29265759193503998</v>
      </c>
      <c r="AN73" s="62">
        <v>8.4583119056369796E-2</v>
      </c>
      <c r="AO73" s="62">
        <v>-4.90582090526945E-2</v>
      </c>
      <c r="AP73" s="62">
        <v>0.10826639239215299</v>
      </c>
      <c r="AQ73" s="62">
        <v>6.08998457205863E-2</v>
      </c>
      <c r="AR73" s="91">
        <v>-6.2591508101713697E-2</v>
      </c>
      <c r="AS73" s="91">
        <v>5.7516520958331499E-2</v>
      </c>
    </row>
    <row r="74" spans="1:45" s="91" customFormat="1">
      <c r="A74" s="81"/>
      <c r="B74" s="62" t="s">
        <v>47</v>
      </c>
      <c r="C74" s="62">
        <v>1.3993984429305301E-2</v>
      </c>
      <c r="D74" s="62">
        <v>2.5569941757618401E-2</v>
      </c>
      <c r="E74" s="62">
        <v>0.10356521247209299</v>
      </c>
      <c r="F74" s="62">
        <v>-9.5817798053684303E-3</v>
      </c>
      <c r="G74" s="62">
        <v>7.2269827233964495E-2</v>
      </c>
      <c r="H74" s="62">
        <v>-4.2343267682317103E-2</v>
      </c>
      <c r="I74" s="62">
        <v>-0.101098546894932</v>
      </c>
      <c r="J74" s="62">
        <v>-0.129301914719435</v>
      </c>
      <c r="K74" s="62">
        <v>8.6152638003454102E-2</v>
      </c>
      <c r="L74" s="62">
        <v>-0.19562395115325801</v>
      </c>
      <c r="M74" s="62" t="s">
        <v>47</v>
      </c>
      <c r="N74" s="62">
        <v>-4.1060489163839899E-2</v>
      </c>
      <c r="O74" s="62">
        <v>-4.0928484207137197E-2</v>
      </c>
      <c r="P74" s="62">
        <v>-4.1300182374694801E-2</v>
      </c>
      <c r="Q74" s="62">
        <v>2.9284257500098998E-3</v>
      </c>
      <c r="R74" s="62">
        <v>9.8805710091971199E-2</v>
      </c>
      <c r="S74" s="62">
        <v>4.2026209636559703E-2</v>
      </c>
      <c r="T74" s="62">
        <v>-0.112377903929799</v>
      </c>
      <c r="U74" s="62">
        <v>-0.18191325178027101</v>
      </c>
      <c r="V74" s="62">
        <v>-2.68838515768999E-2</v>
      </c>
      <c r="W74" s="62">
        <v>-0.23506608974100901</v>
      </c>
      <c r="X74" s="62" t="s">
        <v>47</v>
      </c>
      <c r="Y74" s="62">
        <v>-9.1990030746789894E-2</v>
      </c>
      <c r="Z74" s="62">
        <v>9.4128619458513502E-2</v>
      </c>
      <c r="AA74" s="62">
        <v>2.9622991869578601E-2</v>
      </c>
      <c r="AB74" s="62">
        <v>0.14122841166254199</v>
      </c>
      <c r="AC74" s="62">
        <v>7.6437001843565594E-6</v>
      </c>
      <c r="AD74" s="62">
        <v>-0.134006161147706</v>
      </c>
      <c r="AE74" s="62">
        <v>-0.190155743188958</v>
      </c>
      <c r="AF74" s="62">
        <v>-0.33334712015400603</v>
      </c>
      <c r="AG74" s="91">
        <v>0.25901228313443297</v>
      </c>
      <c r="AH74" s="62">
        <v>-7.3277977854871806E-2</v>
      </c>
      <c r="AI74" s="62" t="s">
        <v>47</v>
      </c>
      <c r="AJ74" s="62">
        <v>4.2291559528184898E-2</v>
      </c>
      <c r="AK74" s="62">
        <v>2.8758260479165701E-2</v>
      </c>
      <c r="AL74" s="62">
        <v>0.13194966572793701</v>
      </c>
      <c r="AM74" s="62">
        <v>4.7366546671567103E-2</v>
      </c>
      <c r="AN74" s="62">
        <v>-5.2441533814949301E-2</v>
      </c>
      <c r="AO74" s="62">
        <v>-0.15563293906372</v>
      </c>
      <c r="AP74" s="62">
        <v>-1.6916623811274001E-3</v>
      </c>
      <c r="AQ74" s="62">
        <v>9.9808080486516404E-2</v>
      </c>
      <c r="AR74" s="91">
        <v>0.14548296477695599</v>
      </c>
      <c r="AS74" s="91">
        <v>0.14209964001470099</v>
      </c>
    </row>
    <row r="75" spans="1:45" s="91" customFormat="1">
      <c r="A75" s="81"/>
      <c r="B75" s="62" t="s">
        <v>48</v>
      </c>
      <c r="C75" s="62">
        <v>5.2550399324148997E-2</v>
      </c>
      <c r="D75" s="62">
        <v>-8.1122029896792194E-2</v>
      </c>
      <c r="E75" s="62">
        <v>-1.47791484017539E-2</v>
      </c>
      <c r="F75" s="62">
        <v>1.4730509925584501E-2</v>
      </c>
      <c r="G75" s="62">
        <v>0.141551862360381</v>
      </c>
      <c r="H75" s="62">
        <v>1.03113569479092E-2</v>
      </c>
      <c r="I75" s="62">
        <v>3.33243045297658E-2</v>
      </c>
      <c r="J75" s="62">
        <v>3.4255383930722502E-3</v>
      </c>
      <c r="K75" s="62">
        <v>1.6592668727498101E-2</v>
      </c>
      <c r="L75" s="62">
        <v>-8.4693483718372597E-2</v>
      </c>
      <c r="M75" s="62" t="s">
        <v>48</v>
      </c>
      <c r="N75" s="62">
        <v>-9.2907172816150504E-2</v>
      </c>
      <c r="O75" s="62">
        <v>-4.4815682800566803E-2</v>
      </c>
      <c r="P75" s="62">
        <v>-0.16281421883418101</v>
      </c>
      <c r="Q75" s="62">
        <v>-9.4876825722740796E-2</v>
      </c>
      <c r="R75" s="62">
        <v>5.0196621693526802E-2</v>
      </c>
      <c r="S75" s="62">
        <v>-8.51293018146414E-2</v>
      </c>
      <c r="T75" s="62">
        <v>3.67876971442525E-2</v>
      </c>
      <c r="U75" s="62">
        <v>5.3076414038435701E-2</v>
      </c>
      <c r="V75" s="62">
        <v>8.3566085222109399E-2</v>
      </c>
      <c r="W75" s="62">
        <v>-0.107920999733758</v>
      </c>
      <c r="X75" s="62" t="s">
        <v>48</v>
      </c>
      <c r="Y75" s="62">
        <v>5.9181748095937202E-2</v>
      </c>
      <c r="Z75" s="62">
        <v>-8.7601804371586198E-2</v>
      </c>
      <c r="AA75" s="62">
        <v>9.4130886176500603E-2</v>
      </c>
      <c r="AB75" s="62">
        <v>-0.14105748760703801</v>
      </c>
      <c r="AC75" s="62">
        <v>2.4196855351406199E-2</v>
      </c>
      <c r="AD75" s="62">
        <v>0.21583032559410101</v>
      </c>
      <c r="AE75" s="62">
        <v>4.36913147624595E-2</v>
      </c>
      <c r="AF75" s="62">
        <v>-8.1628195645648396E-2</v>
      </c>
      <c r="AG75" s="91">
        <v>0.109128799131312</v>
      </c>
      <c r="AH75" s="62">
        <v>0.24012811391494299</v>
      </c>
      <c r="AI75" s="62" t="s">
        <v>48</v>
      </c>
      <c r="AJ75" s="62">
        <v>0.10826639239215299</v>
      </c>
      <c r="AK75" s="62">
        <v>-7.9508131912987598E-2</v>
      </c>
      <c r="AL75" s="62">
        <v>0.25374935716910901</v>
      </c>
      <c r="AM75" s="62">
        <v>0.22160777192768899</v>
      </c>
      <c r="AN75" s="62">
        <v>-4.0599897147057501E-2</v>
      </c>
      <c r="AO75" s="62">
        <v>0.17085790049386701</v>
      </c>
      <c r="AP75" s="62">
        <v>-0.152249614301466</v>
      </c>
      <c r="AQ75" s="62">
        <v>-8.62747814374972E-2</v>
      </c>
      <c r="AR75" s="91">
        <v>-4.0599897147057501E-2</v>
      </c>
      <c r="AS75" s="91">
        <v>0.157324601444848</v>
      </c>
    </row>
    <row r="76" spans="1:45" s="91" customFormat="1">
      <c r="A76" s="81"/>
      <c r="B76" s="62" t="s">
        <v>49</v>
      </c>
      <c r="C76" s="62">
        <v>7.6626445027993498E-2</v>
      </c>
      <c r="D76" s="62">
        <v>9.3434512721384602E-2</v>
      </c>
      <c r="E76" s="62">
        <v>-2.2568252942593701E-2</v>
      </c>
      <c r="F76" s="62">
        <v>7.62234405111615E-3</v>
      </c>
      <c r="G76" s="62">
        <v>-2.5889566029588699E-2</v>
      </c>
      <c r="H76" s="62">
        <v>-7.4819873055987904E-2</v>
      </c>
      <c r="I76" s="62">
        <v>4.8582889339475001E-2</v>
      </c>
      <c r="J76" s="62">
        <v>2.7584964341778599E-3</v>
      </c>
      <c r="K76" s="62">
        <v>8.0753767148652594E-2</v>
      </c>
      <c r="L76" s="62">
        <v>-6.7989641331058795E-2</v>
      </c>
      <c r="M76" s="62" t="s">
        <v>49</v>
      </c>
      <c r="N76" s="62">
        <v>0.100594724636758</v>
      </c>
      <c r="O76" s="62">
        <v>2.7338921296059301E-3</v>
      </c>
      <c r="P76" s="62">
        <v>-0.20292635659855099</v>
      </c>
      <c r="Q76" s="62">
        <v>-4.7664210813624999E-2</v>
      </c>
      <c r="R76" s="62">
        <v>3.7593622143069001E-2</v>
      </c>
      <c r="S76" s="62">
        <v>-0.109327894667036</v>
      </c>
      <c r="T76" s="62">
        <v>1.32074432995702E-2</v>
      </c>
      <c r="U76" s="62">
        <v>-1.7303070772003999E-2</v>
      </c>
      <c r="V76" s="62">
        <v>7.8605477901807996E-2</v>
      </c>
      <c r="W76" s="62">
        <v>-0.133252056162076</v>
      </c>
      <c r="X76" s="62" t="s">
        <v>49</v>
      </c>
      <c r="Y76" s="62">
        <v>6.9396060840041393E-2</v>
      </c>
      <c r="Z76" s="62">
        <v>0.12406667253105701</v>
      </c>
      <c r="AA76" s="62">
        <v>0.125136294323138</v>
      </c>
      <c r="AB76" s="62">
        <v>-5.9037508899612103E-2</v>
      </c>
      <c r="AC76" s="62">
        <v>-0.129835838054282</v>
      </c>
      <c r="AD76" s="62">
        <v>-0.244920394091765</v>
      </c>
      <c r="AE76" s="62">
        <v>6.9348282113212301E-3</v>
      </c>
      <c r="AF76" s="62">
        <v>-0.23425574723787501</v>
      </c>
      <c r="AG76" s="91">
        <v>0.26136826195077301</v>
      </c>
      <c r="AH76" s="62">
        <v>7.9912137692941795E-2</v>
      </c>
      <c r="AI76" s="62" t="s">
        <v>49</v>
      </c>
      <c r="AJ76" s="62">
        <v>-0.17254956287499401</v>
      </c>
      <c r="AK76" s="62">
        <v>1.6916623811274001E-3</v>
      </c>
      <c r="AL76" s="62">
        <v>0.32987416431984201</v>
      </c>
      <c r="AM76" s="62">
        <v>0.13364132810906401</v>
      </c>
      <c r="AN76" s="62">
        <v>-7.7816469531860194E-2</v>
      </c>
      <c r="AO76" s="62">
        <v>0.18269953716175899</v>
      </c>
      <c r="AP76" s="62">
        <v>9.1349768580879398E-2</v>
      </c>
      <c r="AQ76" s="62">
        <v>-8.62747814374972E-2</v>
      </c>
      <c r="AR76" s="91">
        <v>-0.13364132810906401</v>
      </c>
      <c r="AS76" s="91">
        <v>-3.3833247622547902E-3</v>
      </c>
    </row>
    <row r="77" spans="1:45" s="91" customFormat="1">
      <c r="A77" s="81"/>
      <c r="B77" s="62" t="s">
        <v>50</v>
      </c>
      <c r="C77" s="62">
        <v>-5.1230212113837201E-2</v>
      </c>
      <c r="D77" s="62">
        <v>3.6520547249468099E-2</v>
      </c>
      <c r="E77" s="62">
        <v>-3.98279636289861E-2</v>
      </c>
      <c r="F77" s="62">
        <v>3.9966930703755801E-2</v>
      </c>
      <c r="G77" s="62">
        <v>3.5415759005049202E-2</v>
      </c>
      <c r="H77" s="62">
        <v>1.2965628076009801E-2</v>
      </c>
      <c r="I77" s="62">
        <v>8.2226818141211105E-2</v>
      </c>
      <c r="J77" s="62">
        <v>-7.4924098362065095E-2</v>
      </c>
      <c r="K77" s="62">
        <v>4.6046740224928703E-2</v>
      </c>
      <c r="L77" s="62">
        <v>-5.1348334127391398E-3</v>
      </c>
      <c r="M77" s="62" t="s">
        <v>50</v>
      </c>
      <c r="N77" s="62">
        <v>-7.5642314005297404E-2</v>
      </c>
      <c r="O77" s="62">
        <v>4.8772357686997697E-2</v>
      </c>
      <c r="P77" s="62">
        <v>4.5805719975837003E-2</v>
      </c>
      <c r="Q77" s="62">
        <v>-6.7864443003788202E-2</v>
      </c>
      <c r="R77" s="62">
        <v>-0.104481923230187</v>
      </c>
      <c r="S77" s="62">
        <v>-3.27163863743693E-2</v>
      </c>
      <c r="T77" s="62">
        <v>7.0421170586240603E-2</v>
      </c>
      <c r="U77" s="62">
        <v>4.4291136788406002E-3</v>
      </c>
      <c r="V77" s="62">
        <v>4.1522506512299398E-2</v>
      </c>
      <c r="W77" s="62">
        <v>-7.2404718751431105E-2</v>
      </c>
      <c r="X77" s="62" t="s">
        <v>50</v>
      </c>
      <c r="Y77" s="62">
        <v>-0.462003639788577</v>
      </c>
      <c r="Z77" s="62">
        <v>-0.125843610652214</v>
      </c>
      <c r="AA77" s="62">
        <v>0.17162972592357101</v>
      </c>
      <c r="AB77" s="62">
        <v>0.36831857264267398</v>
      </c>
      <c r="AC77" s="62">
        <v>0.126740656896832</v>
      </c>
      <c r="AD77" s="62">
        <v>-5.9852160068228299E-2</v>
      </c>
      <c r="AE77" s="62">
        <v>-7.8224016341096395E-2</v>
      </c>
      <c r="AF77" s="62">
        <v>3.1002648074691198E-2</v>
      </c>
      <c r="AG77" s="91">
        <v>-6.03788559329606E-2</v>
      </c>
      <c r="AH77" s="62">
        <v>-0.18760744874805199</v>
      </c>
      <c r="AI77" s="62" t="s">
        <v>50</v>
      </c>
      <c r="AJ77" s="62">
        <v>-3.2141585241420502E-2</v>
      </c>
      <c r="AK77" s="62">
        <v>-2.3683273335783499E-2</v>
      </c>
      <c r="AL77" s="62">
        <v>-0.21822444716543399</v>
      </c>
      <c r="AM77" s="62">
        <v>4.7366546671567103E-2</v>
      </c>
      <c r="AN77" s="62">
        <v>0.17762455001837699</v>
      </c>
      <c r="AO77" s="62">
        <v>-5.4133196196076698E-2</v>
      </c>
      <c r="AP77" s="62">
        <v>-6.08998457205863E-2</v>
      </c>
      <c r="AQ77" s="62">
        <v>4.3983221909312302E-2</v>
      </c>
      <c r="AR77" s="91">
        <v>1.01499742867644E-2</v>
      </c>
      <c r="AS77" s="91">
        <v>0.233449408595581</v>
      </c>
    </row>
    <row r="78" spans="1:45" s="91" customFormat="1">
      <c r="A78" s="81"/>
      <c r="B78" s="62" t="s">
        <v>51</v>
      </c>
      <c r="C78" s="62">
        <v>9.0613481103560406E-2</v>
      </c>
      <c r="D78" s="62">
        <v>0.108595820578755</v>
      </c>
      <c r="E78" s="62">
        <v>0.12951036533158999</v>
      </c>
      <c r="F78" s="62">
        <v>2.1776140616406599E-2</v>
      </c>
      <c r="G78" s="62">
        <v>0.13858491531404901</v>
      </c>
      <c r="H78" s="62">
        <v>0.23303388768125199</v>
      </c>
      <c r="I78" s="62">
        <v>0.14415054665857399</v>
      </c>
      <c r="J78" s="62">
        <v>-3.2400173482547499E-2</v>
      </c>
      <c r="K78" s="62">
        <v>0.10060521377949901</v>
      </c>
      <c r="L78" s="62">
        <v>3.3539703495658803E-2</v>
      </c>
      <c r="M78" s="62" t="s">
        <v>51</v>
      </c>
      <c r="N78" s="62">
        <v>-4.9571335056513999E-3</v>
      </c>
      <c r="O78" s="62">
        <v>-5.11866588687971E-2</v>
      </c>
      <c r="P78" s="62">
        <v>0.109081253826881</v>
      </c>
      <c r="Q78" s="62">
        <v>-1.3992525410486199E-2</v>
      </c>
      <c r="R78" s="62">
        <v>0.167608083051279</v>
      </c>
      <c r="S78" s="62">
        <v>0.118345917498621</v>
      </c>
      <c r="T78" s="62">
        <v>0.16453375708596599</v>
      </c>
      <c r="U78" s="62">
        <v>3.9201998326051903E-2</v>
      </c>
      <c r="V78" s="62">
        <v>2.08394140857763E-2</v>
      </c>
      <c r="W78" s="62">
        <v>7.1682165304216297E-2</v>
      </c>
      <c r="X78" s="62" t="s">
        <v>51</v>
      </c>
      <c r="Y78" s="62">
        <v>0.35776255494925502</v>
      </c>
      <c r="Z78" s="62">
        <v>0.217608946408445</v>
      </c>
      <c r="AA78" s="62">
        <v>-3.9567548388990598E-2</v>
      </c>
      <c r="AB78" s="62">
        <v>-0.19916796095251599</v>
      </c>
      <c r="AC78" s="62">
        <v>-6.43613259901549E-2</v>
      </c>
      <c r="AD78" s="62">
        <v>0.124895472785247</v>
      </c>
      <c r="AE78" s="62">
        <v>0.11683524025096501</v>
      </c>
      <c r="AF78" s="62">
        <v>7.5846594931262201E-3</v>
      </c>
      <c r="AG78" s="91">
        <v>0.10201665490598499</v>
      </c>
      <c r="AH78" s="62">
        <v>0.142945331518257</v>
      </c>
      <c r="AI78" s="62" t="s">
        <v>51</v>
      </c>
      <c r="AJ78" s="62">
        <v>6.5974832863968505E-2</v>
      </c>
      <c r="AK78" s="62">
        <v>0.26559099383700102</v>
      </c>
      <c r="AL78" s="62">
        <v>-6.5974832863968505E-2</v>
      </c>
      <c r="AM78" s="62">
        <v>0.16916623811274001</v>
      </c>
      <c r="AN78" s="62">
        <v>-1.3533299049019201E-2</v>
      </c>
      <c r="AO78" s="62">
        <v>1.6916623811274001E-3</v>
      </c>
      <c r="AP78" s="62">
        <v>-1.6916623811274001E-3</v>
      </c>
      <c r="AQ78" s="62">
        <v>-4.7366546671567103E-2</v>
      </c>
      <c r="AR78" s="91">
        <v>-2.70665980980383E-2</v>
      </c>
      <c r="AS78" s="91">
        <v>-4.0599897147057501E-2</v>
      </c>
    </row>
    <row r="79" spans="1:45" s="91" customFormat="1">
      <c r="A79" s="81"/>
      <c r="B79" s="62" t="s">
        <v>52</v>
      </c>
      <c r="C79" s="62">
        <v>1.9879240045800599E-2</v>
      </c>
      <c r="D79" s="62">
        <v>-7.5667572212082803E-3</v>
      </c>
      <c r="E79" s="62">
        <v>0.119525581009389</v>
      </c>
      <c r="F79" s="62">
        <v>9.2406156368089104E-2</v>
      </c>
      <c r="G79" s="62">
        <v>1.4348350469968E-2</v>
      </c>
      <c r="H79" s="62">
        <v>8.3790197732369801E-2</v>
      </c>
      <c r="I79" s="62">
        <v>3.0086371687632601E-2</v>
      </c>
      <c r="J79" s="62">
        <v>4.9701574291370898E-2</v>
      </c>
      <c r="K79" s="62">
        <v>5.3439788602674898E-2</v>
      </c>
      <c r="L79" s="62">
        <v>0.13144200767088801</v>
      </c>
      <c r="M79" s="62" t="s">
        <v>52</v>
      </c>
      <c r="N79" s="62">
        <v>5.4702159294668998E-2</v>
      </c>
      <c r="O79" s="62">
        <v>-4.4499565667410297E-3</v>
      </c>
      <c r="P79" s="62">
        <v>3.28344960724717E-2</v>
      </c>
      <c r="Q79" s="62">
        <v>3.8812931085244001E-2</v>
      </c>
      <c r="R79" s="62">
        <v>4.0751319659983597E-2</v>
      </c>
      <c r="S79" s="62">
        <v>8.4681179724782202E-2</v>
      </c>
      <c r="T79" s="62">
        <v>7.2623569074385594E-2</v>
      </c>
      <c r="U79" s="62">
        <v>1.9477678742948399E-2</v>
      </c>
      <c r="V79" s="62">
        <v>0.148411783294986</v>
      </c>
      <c r="W79" s="62">
        <v>0.15123946842014399</v>
      </c>
      <c r="X79" s="62" t="s">
        <v>52</v>
      </c>
      <c r="Y79" s="62">
        <v>2.2823744178093099E-2</v>
      </c>
      <c r="Z79" s="62">
        <v>-0.248864472751535</v>
      </c>
      <c r="AA79" s="62">
        <v>-3.1382908872748597E-2</v>
      </c>
      <c r="AB79" s="62">
        <v>-9.1988953368029897E-2</v>
      </c>
      <c r="AC79" s="62">
        <v>3.3431080347634298E-2</v>
      </c>
      <c r="AD79" s="62">
        <v>2.27227488062028E-2</v>
      </c>
      <c r="AE79" s="62">
        <v>-0.212120092488918</v>
      </c>
      <c r="AF79" s="62">
        <v>-0.15408892524485801</v>
      </c>
      <c r="AG79" s="91">
        <v>-3.9414619314948697E-2</v>
      </c>
      <c r="AH79" s="62">
        <v>0.22366067189657199</v>
      </c>
      <c r="AI79" s="62" t="s">
        <v>52</v>
      </c>
      <c r="AJ79" s="62">
        <v>-3.72165723848027E-2</v>
      </c>
      <c r="AK79" s="62">
        <v>-0.12856634096568201</v>
      </c>
      <c r="AL79" s="62">
        <v>4.0599897147057501E-2</v>
      </c>
      <c r="AM79" s="62">
        <v>-2.3683273335783499E-2</v>
      </c>
      <c r="AN79" s="62">
        <v>-4.90582090526945E-2</v>
      </c>
      <c r="AO79" s="62">
        <v>9.3041430962006802E-2</v>
      </c>
      <c r="AP79" s="62">
        <v>-0.228374421452198</v>
      </c>
      <c r="AQ79" s="62">
        <v>-5.7516520958331499E-2</v>
      </c>
      <c r="AR79" s="91">
        <v>-0.12687467858455501</v>
      </c>
      <c r="AS79" s="91">
        <v>-3.8908234765930097E-2</v>
      </c>
    </row>
    <row r="80" spans="1:45" s="91" customFormat="1">
      <c r="A80" s="81"/>
      <c r="B80" s="62" t="s">
        <v>53</v>
      </c>
      <c r="C80" s="62">
        <v>6.7169735589917803E-2</v>
      </c>
      <c r="D80" s="62">
        <v>4.2628150185594897E-2</v>
      </c>
      <c r="E80" s="62">
        <v>6.0290865388819399E-2</v>
      </c>
      <c r="F80" s="62">
        <v>-0.13290811030970801</v>
      </c>
      <c r="G80" s="62">
        <v>-2.5917359444542602E-2</v>
      </c>
      <c r="H80" s="62">
        <v>-4.3218760253365997E-2</v>
      </c>
      <c r="I80" s="62">
        <v>0.22051295424450501</v>
      </c>
      <c r="J80" s="62">
        <v>4.9062325747430399E-2</v>
      </c>
      <c r="K80" s="62">
        <v>1.42163317489368E-2</v>
      </c>
      <c r="L80" s="62">
        <v>0.15952725348183699</v>
      </c>
      <c r="M80" s="62" t="s">
        <v>53</v>
      </c>
      <c r="N80" s="62">
        <v>0.105975663529718</v>
      </c>
      <c r="O80" s="62">
        <v>-2.06691971679228E-3</v>
      </c>
      <c r="P80" s="62">
        <v>-6.1545574155309E-2</v>
      </c>
      <c r="Q80" s="62">
        <v>-9.87605505015203E-2</v>
      </c>
      <c r="R80" s="62">
        <v>1.5583532520218799E-2</v>
      </c>
      <c r="S80" s="62">
        <v>4.986313548712E-2</v>
      </c>
      <c r="T80" s="62">
        <v>0.16473523833567</v>
      </c>
      <c r="U80" s="62">
        <v>0.13335627060157801</v>
      </c>
      <c r="V80" s="62">
        <v>5.9179906378610599E-2</v>
      </c>
      <c r="W80" s="62">
        <v>-4.9102370078754398E-2</v>
      </c>
      <c r="X80" s="62" t="s">
        <v>53</v>
      </c>
      <c r="Y80" s="62">
        <v>8.1961386546587398E-2</v>
      </c>
      <c r="Z80" s="62">
        <v>0.22844395311624299</v>
      </c>
      <c r="AA80" s="62">
        <v>2.96968912539907E-2</v>
      </c>
      <c r="AB80" s="62">
        <v>6.3845474760659396E-2</v>
      </c>
      <c r="AC80" s="62">
        <v>-0.42469991779505101</v>
      </c>
      <c r="AD80" s="62">
        <v>-0.25018046889304701</v>
      </c>
      <c r="AE80" s="62">
        <v>0.18835770128854801</v>
      </c>
      <c r="AF80" s="62">
        <v>-0.12681321240230001</v>
      </c>
      <c r="AG80" s="91">
        <v>9.6768142014832997E-2</v>
      </c>
      <c r="AH80" s="62">
        <v>7.5677692383185599E-2</v>
      </c>
      <c r="AI80" s="62" t="s">
        <v>53</v>
      </c>
      <c r="AJ80" s="62">
        <v>-0.17424122525612201</v>
      </c>
      <c r="AK80" s="62">
        <v>5.5824858577204102E-2</v>
      </c>
      <c r="AL80" s="62">
        <v>0.36370741194238998</v>
      </c>
      <c r="AM80" s="62">
        <v>-5.2441533814949301E-2</v>
      </c>
      <c r="AN80" s="62">
        <v>-6.7666495245095798E-2</v>
      </c>
      <c r="AO80" s="62">
        <v>-4.7366546671567103E-2</v>
      </c>
      <c r="AP80" s="62">
        <v>-0.10995805477328099</v>
      </c>
      <c r="AQ80" s="62">
        <v>3.2141585241420502E-2</v>
      </c>
      <c r="AR80" s="91">
        <v>-1.01499742867644E-2</v>
      </c>
      <c r="AS80" s="91">
        <v>0.16409125096935701</v>
      </c>
    </row>
    <row r="81" spans="1:45" s="91" customFormat="1">
      <c r="A81" s="81"/>
      <c r="B81" s="62" t="s">
        <v>54</v>
      </c>
      <c r="C81" s="62">
        <v>0.12506341893896</v>
      </c>
      <c r="D81" s="62">
        <v>0.100959579820162</v>
      </c>
      <c r="E81" s="62">
        <v>-0.11405722661720299</v>
      </c>
      <c r="F81" s="62">
        <v>-3.8174255439227103E-2</v>
      </c>
      <c r="G81" s="62">
        <v>-2.9697263878277501E-2</v>
      </c>
      <c r="H81" s="62">
        <v>-7.6869637408840397E-2</v>
      </c>
      <c r="I81" s="62">
        <v>3.8778762214475203E-2</v>
      </c>
      <c r="J81" s="62">
        <v>0.12573740925159299</v>
      </c>
      <c r="K81" s="62">
        <v>-5.4197159160169501E-3</v>
      </c>
      <c r="L81" s="62">
        <v>-2.2651633187455501E-3</v>
      </c>
      <c r="M81" s="62" t="s">
        <v>54</v>
      </c>
      <c r="N81" s="62">
        <v>4.3099618363431597E-2</v>
      </c>
      <c r="O81" s="62">
        <v>0.131824318340897</v>
      </c>
      <c r="P81" s="62">
        <v>-5.57443036896903E-2</v>
      </c>
      <c r="Q81" s="62">
        <v>-8.4816658496134997E-2</v>
      </c>
      <c r="R81" s="62">
        <v>9.2493788872792096E-2</v>
      </c>
      <c r="S81" s="62">
        <v>-4.0827743582285199E-2</v>
      </c>
      <c r="T81" s="62">
        <v>8.7644343621292899E-3</v>
      </c>
      <c r="U81" s="62">
        <v>0.15047175538247801</v>
      </c>
      <c r="V81" s="62">
        <v>-7.2825050324089702E-2</v>
      </c>
      <c r="W81" s="62">
        <v>-4.7216088723765898E-2</v>
      </c>
      <c r="X81" s="62" t="s">
        <v>54</v>
      </c>
      <c r="Y81" s="62">
        <v>-0.35061039756935303</v>
      </c>
      <c r="Z81" s="62">
        <v>5.5265862625609903E-2</v>
      </c>
      <c r="AA81" s="62">
        <v>0.19254525950929099</v>
      </c>
      <c r="AB81" s="62">
        <v>0.17054405687697799</v>
      </c>
      <c r="AC81" s="62">
        <v>0.26051822466723801</v>
      </c>
      <c r="AD81" s="62">
        <v>0.168288550343762</v>
      </c>
      <c r="AE81" s="62">
        <v>-0.16837047335543001</v>
      </c>
      <c r="AF81" s="62">
        <v>0.21505081386342401</v>
      </c>
      <c r="AG81" s="91">
        <v>-4.3839350296660598E-2</v>
      </c>
      <c r="AH81" s="62">
        <v>-0.28250320714853699</v>
      </c>
      <c r="AI81" s="62" t="s">
        <v>54</v>
      </c>
      <c r="AJ81" s="62">
        <v>9.1349768580879398E-2</v>
      </c>
      <c r="AK81" s="62">
        <v>9.9808080486516404E-2</v>
      </c>
      <c r="AL81" s="62">
        <v>2.53749357169109E-2</v>
      </c>
      <c r="AM81" s="62">
        <v>2.3683273335783499E-2</v>
      </c>
      <c r="AN81" s="62">
        <v>-0.14886628953921099</v>
      </c>
      <c r="AO81" s="62">
        <v>9.1349768580879398E-2</v>
      </c>
      <c r="AP81" s="62">
        <v>5.0749871433821897E-2</v>
      </c>
      <c r="AQ81" s="62">
        <v>-0.160707926207103</v>
      </c>
      <c r="AR81" s="91">
        <v>0.20130782335416</v>
      </c>
      <c r="AS81" s="91">
        <v>-1.8608286192401399E-2</v>
      </c>
    </row>
    <row r="82" spans="1:45" s="91" customFormat="1">
      <c r="A82" s="81"/>
      <c r="B82" s="62" t="s">
        <v>55</v>
      </c>
      <c r="C82" s="62">
        <v>-0.14950077903720599</v>
      </c>
      <c r="D82" s="62">
        <v>1.02140799955704E-2</v>
      </c>
      <c r="E82" s="62">
        <v>3.5526932664865001E-2</v>
      </c>
      <c r="F82" s="62">
        <v>-5.25295542629335E-2</v>
      </c>
      <c r="G82" s="62">
        <v>-5.47947175816791E-2</v>
      </c>
      <c r="H82" s="62">
        <v>8.7639585703489495E-2</v>
      </c>
      <c r="I82" s="62">
        <v>-6.1847296626239598E-2</v>
      </c>
      <c r="J82" s="62">
        <v>-6.2952084870658495E-2</v>
      </c>
      <c r="K82" s="62">
        <v>-2.8925996613305902E-2</v>
      </c>
      <c r="L82" s="62">
        <v>8.1976677406625703E-2</v>
      </c>
      <c r="M82" s="62" t="s">
        <v>55</v>
      </c>
      <c r="N82" s="62">
        <v>-6.2389711115276303E-2</v>
      </c>
      <c r="O82" s="62">
        <v>0.12127086943398099</v>
      </c>
      <c r="P82" s="62">
        <v>2.9655955667656601E-2</v>
      </c>
      <c r="Q82" s="62">
        <v>-4.3304573427785799E-2</v>
      </c>
      <c r="R82" s="62">
        <v>-0.11635889551878</v>
      </c>
      <c r="S82" s="62">
        <v>8.5299518732494903E-2</v>
      </c>
      <c r="T82" s="62">
        <v>1.7115484780900098E-2</v>
      </c>
      <c r="U82" s="62">
        <v>-3.0507040256924099E-2</v>
      </c>
      <c r="V82" s="62">
        <v>-4.7740634735926601E-2</v>
      </c>
      <c r="W82" s="62">
        <v>4.5694557907034701E-2</v>
      </c>
      <c r="X82" s="62" t="s">
        <v>55</v>
      </c>
      <c r="Y82" s="62">
        <v>-7.2187722881452296E-2</v>
      </c>
      <c r="Z82" s="62">
        <v>-0.114749323805911</v>
      </c>
      <c r="AA82" s="62">
        <v>-6.9051102464822697E-2</v>
      </c>
      <c r="AB82" s="62">
        <v>-0.196575611808599</v>
      </c>
      <c r="AC82" s="62">
        <v>-0.566802025028176</v>
      </c>
      <c r="AD82" s="62">
        <v>-0.27028779429308503</v>
      </c>
      <c r="AE82" s="62">
        <v>-6.6516494956759098E-2</v>
      </c>
      <c r="AF82" s="62">
        <v>0.289565366865083</v>
      </c>
      <c r="AG82" s="91">
        <v>0.28238398002980702</v>
      </c>
      <c r="AH82" s="62">
        <v>0.14882835855603699</v>
      </c>
      <c r="AI82" s="62" t="s">
        <v>55</v>
      </c>
      <c r="AJ82" s="62">
        <v>1.18416366678918E-2</v>
      </c>
      <c r="AK82" s="62">
        <v>-0.12518301620342701</v>
      </c>
      <c r="AL82" s="62">
        <v>2.3683273335783499E-2</v>
      </c>
      <c r="AM82" s="62">
        <v>-0.236832733357835</v>
      </c>
      <c r="AN82" s="62">
        <v>4.5674884290439699E-2</v>
      </c>
      <c r="AO82" s="62">
        <v>-0.104883067629899</v>
      </c>
      <c r="AP82" s="62">
        <v>-7.44331447696054E-2</v>
      </c>
      <c r="AQ82" s="62">
        <v>-0.15563293906372</v>
      </c>
      <c r="AR82" s="91">
        <v>0.233449408595581</v>
      </c>
      <c r="AS82" s="91">
        <v>-0.103191405248771</v>
      </c>
    </row>
    <row r="83" spans="1:45" s="91" customFormat="1">
      <c r="A83" s="81"/>
      <c r="B83" s="62" t="s">
        <v>56</v>
      </c>
      <c r="C83" s="62">
        <v>-2.5938204505758101E-2</v>
      </c>
      <c r="D83" s="62">
        <v>-1.5744969571403099E-2</v>
      </c>
      <c r="E83" s="62">
        <v>-7.8724847857015501E-2</v>
      </c>
      <c r="F83" s="62">
        <v>-2.37772664930898E-2</v>
      </c>
      <c r="G83" s="62">
        <v>0.120783233036055</v>
      </c>
      <c r="H83" s="62">
        <v>3.5019702841955699E-2</v>
      </c>
      <c r="I83" s="62">
        <v>-0.105927652743178</v>
      </c>
      <c r="J83" s="62">
        <v>7.6973862714917698E-2</v>
      </c>
      <c r="K83" s="62">
        <v>-1.16732342806519E-2</v>
      </c>
      <c r="L83" s="62">
        <v>1.00890096282777E-2</v>
      </c>
      <c r="M83" s="62" t="s">
        <v>56</v>
      </c>
      <c r="N83" s="62">
        <v>-0.119009416096784</v>
      </c>
      <c r="O83" s="62">
        <v>-0.109154203934533</v>
      </c>
      <c r="P83" s="62">
        <v>0.128030912743019</v>
      </c>
      <c r="Q83" s="62">
        <v>-9.6502570978974096E-3</v>
      </c>
      <c r="R83" s="62">
        <v>-6.6561762510011599E-2</v>
      </c>
      <c r="S83" s="62">
        <v>3.5738605119931099E-2</v>
      </c>
      <c r="T83" s="62">
        <v>3.6402103718094603E-2</v>
      </c>
      <c r="U83" s="62">
        <v>9.0555400298052396E-2</v>
      </c>
      <c r="V83" s="62">
        <v>-4.0685317181632298E-2</v>
      </c>
      <c r="W83" s="62">
        <v>-5.7540265863777099E-2</v>
      </c>
      <c r="X83" s="62" t="s">
        <v>56</v>
      </c>
      <c r="Y83" s="62">
        <v>5.1389270102124303E-2</v>
      </c>
      <c r="Z83" s="62">
        <v>0.14371544600792599</v>
      </c>
      <c r="AA83" s="62">
        <v>5.6258989412652498E-2</v>
      </c>
      <c r="AB83" s="62">
        <v>-0.191851281387213</v>
      </c>
      <c r="AC83" s="62">
        <v>-0.358483648882016</v>
      </c>
      <c r="AD83" s="62">
        <v>-5.9069815951547901E-2</v>
      </c>
      <c r="AE83" s="62">
        <v>-8.1361026596400002E-2</v>
      </c>
      <c r="AF83" s="62">
        <v>4.1655353091379799E-2</v>
      </c>
      <c r="AG83" s="91">
        <v>-0.18650608263921101</v>
      </c>
      <c r="AH83" s="62">
        <v>-4.2855795113547798E-2</v>
      </c>
      <c r="AI83" s="62" t="s">
        <v>56</v>
      </c>
      <c r="AJ83" s="62">
        <v>0.14548296477695599</v>
      </c>
      <c r="AK83" s="62">
        <v>1.18416366678918E-2</v>
      </c>
      <c r="AL83" s="62">
        <v>-0.26389933145587402</v>
      </c>
      <c r="AM83" s="62">
        <v>-7.44331447696054E-2</v>
      </c>
      <c r="AN83" s="62">
        <v>9.4733093343134206E-2</v>
      </c>
      <c r="AO83" s="62">
        <v>-5.0749871433821897E-2</v>
      </c>
      <c r="AP83" s="62">
        <v>-0.202999485735288</v>
      </c>
      <c r="AQ83" s="62">
        <v>-0.1234913538223</v>
      </c>
      <c r="AR83" s="91">
        <v>9.6424755724261596E-2</v>
      </c>
      <c r="AS83" s="91">
        <v>0.14040797763357399</v>
      </c>
    </row>
    <row r="84" spans="1:45">
      <c r="B84" s="62" t="s">
        <v>57</v>
      </c>
      <c r="C84" s="62">
        <v>9.2058738681164903E-2</v>
      </c>
      <c r="D84" s="62">
        <v>5.1209367052621703E-3</v>
      </c>
      <c r="E84" s="62">
        <v>-0.15815842779535599</v>
      </c>
      <c r="F84" s="62">
        <v>-0.16648950392779799</v>
      </c>
      <c r="G84" s="62">
        <v>7.2679780104534996E-3</v>
      </c>
      <c r="H84" s="62">
        <v>5.4746079105509701E-2</v>
      </c>
      <c r="I84" s="62">
        <v>0.137535713899538</v>
      </c>
      <c r="J84" s="62">
        <v>3.2434915251239899E-2</v>
      </c>
      <c r="K84" s="62">
        <v>5.07368789984049E-2</v>
      </c>
      <c r="L84" s="62">
        <v>-4.9402795080616098E-3</v>
      </c>
      <c r="M84" s="62" t="s">
        <v>57</v>
      </c>
      <c r="N84" s="62">
        <v>1.70529561171988E-2</v>
      </c>
      <c r="O84" s="62">
        <v>5.8759574805952001E-2</v>
      </c>
      <c r="P84" s="62">
        <v>-0.18065225706229501</v>
      </c>
      <c r="Q84" s="62">
        <v>-0.13837940658558101</v>
      </c>
      <c r="R84" s="62">
        <v>-0.12962886748205199</v>
      </c>
      <c r="S84" s="62">
        <v>-2.9232150280348E-2</v>
      </c>
      <c r="T84" s="62">
        <v>0.10793836880700799</v>
      </c>
      <c r="U84" s="62">
        <v>1.7417706655456298E-2</v>
      </c>
      <c r="V84" s="62">
        <v>2.3649730137683799E-2</v>
      </c>
      <c r="W84" s="62">
        <v>2.6946380240601201E-2</v>
      </c>
      <c r="X84" s="62" t="s">
        <v>57</v>
      </c>
      <c r="Y84" s="62">
        <v>-8.7490138727381303E-2</v>
      </c>
      <c r="Z84" s="62">
        <v>9.91579163901678E-2</v>
      </c>
      <c r="AA84" s="62">
        <v>-3.7824710860340002E-3</v>
      </c>
      <c r="AB84" s="62">
        <v>-0.14648555349537601</v>
      </c>
      <c r="AC84" s="62">
        <v>0.21913576633314799</v>
      </c>
      <c r="AD84" s="62">
        <v>0.11961122505333301</v>
      </c>
      <c r="AE84" s="62">
        <v>-7.4626269670296397E-2</v>
      </c>
      <c r="AF84" s="62">
        <v>0.15072388728027</v>
      </c>
      <c r="AG84">
        <v>-0.241728166973597</v>
      </c>
      <c r="AH84" s="62">
        <v>-5.4904129809383501E-2</v>
      </c>
      <c r="AI84" s="62" t="s">
        <v>57</v>
      </c>
      <c r="AJ84" s="62">
        <v>7.6124807150732804E-2</v>
      </c>
      <c r="AK84" s="62">
        <v>-0.33494915146322402</v>
      </c>
      <c r="AL84" s="62">
        <v>0.113341379535536</v>
      </c>
      <c r="AM84" s="62">
        <v>1.01499742867644E-2</v>
      </c>
      <c r="AN84" s="62">
        <v>0.22668275907107099</v>
      </c>
      <c r="AO84" s="62">
        <v>0.20130782335416</v>
      </c>
      <c r="AP84" s="62">
        <v>-9.4733093343134206E-2</v>
      </c>
      <c r="AQ84" s="62">
        <v>6.7666495245095798E-2</v>
      </c>
      <c r="AR84">
        <v>8.4583119056369799E-3</v>
      </c>
      <c r="AS84">
        <v>-0.104883067629899</v>
      </c>
    </row>
    <row r="85" spans="1:45" s="91" customFormat="1">
      <c r="A85" s="81"/>
      <c r="B85" s="62" t="s">
        <v>58</v>
      </c>
      <c r="C85" s="62">
        <v>8.7583998873581703E-2</v>
      </c>
      <c r="D85" s="62">
        <v>6.0228330205173E-2</v>
      </c>
      <c r="E85" s="62">
        <v>-9.3594324857369706E-3</v>
      </c>
      <c r="F85" s="62">
        <v>2.3999613812721199E-2</v>
      </c>
      <c r="G85" s="62">
        <v>0.10395432028144801</v>
      </c>
      <c r="H85" s="62">
        <v>5.1278850590006598E-3</v>
      </c>
      <c r="I85" s="62">
        <v>0.105705305423546</v>
      </c>
      <c r="J85" s="62">
        <v>5.8074340546243199E-2</v>
      </c>
      <c r="K85" s="62">
        <v>1.204844538253E-2</v>
      </c>
      <c r="L85" s="62">
        <v>-0.100834509452869</v>
      </c>
      <c r="M85" s="62" t="s">
        <v>58</v>
      </c>
      <c r="N85" s="62">
        <v>1.9790322061454799E-2</v>
      </c>
      <c r="O85" s="62">
        <v>1.14774836038348E-2</v>
      </c>
      <c r="P85" s="62">
        <v>-3.0187449309117499E-3</v>
      </c>
      <c r="Q85" s="62">
        <v>4.1331446706545497E-2</v>
      </c>
      <c r="R85" s="62">
        <v>0.14199217382165499</v>
      </c>
      <c r="S85" s="62">
        <v>-7.8369258505603098E-2</v>
      </c>
      <c r="T85" s="62">
        <v>0.12679770854224401</v>
      </c>
      <c r="U85" s="62">
        <v>-5.7477737200075797E-2</v>
      </c>
      <c r="V85" s="62">
        <v>3.6746011368451702E-2</v>
      </c>
      <c r="W85" s="62">
        <v>-0.13473537501765601</v>
      </c>
      <c r="X85" s="62" t="s">
        <v>58</v>
      </c>
      <c r="Y85" s="62">
        <v>5.2135408780128199E-2</v>
      </c>
      <c r="Z85" s="62">
        <v>-0.247596553038265</v>
      </c>
      <c r="AA85" s="62">
        <v>7.0194389808778896E-3</v>
      </c>
      <c r="AB85" s="62">
        <v>1.36138749206021E-2</v>
      </c>
      <c r="AC85" s="62">
        <v>-0.12690838992888601</v>
      </c>
      <c r="AD85" s="62">
        <v>3.3688903180307303E-2</v>
      </c>
      <c r="AE85" s="62">
        <v>-3.1796708641218897E-2</v>
      </c>
      <c r="AF85" s="62">
        <v>-0.16969936537441299</v>
      </c>
      <c r="AG85" s="91">
        <v>0.24570114765252199</v>
      </c>
      <c r="AH85" s="62">
        <v>-7.7732357865438403E-2</v>
      </c>
      <c r="AI85" s="62" t="s">
        <v>58</v>
      </c>
      <c r="AJ85" s="62">
        <v>2.53749357169109E-2</v>
      </c>
      <c r="AK85" s="62">
        <v>-7.7816469531860194E-2</v>
      </c>
      <c r="AL85" s="62">
        <v>-3.0449922860293101E-2</v>
      </c>
      <c r="AM85" s="62">
        <v>1.18416366678918E-2</v>
      </c>
      <c r="AN85" s="62">
        <v>-0.24529104526347201</v>
      </c>
      <c r="AO85" s="62">
        <v>0.14548296477695599</v>
      </c>
      <c r="AP85" s="62">
        <v>2.1991610954656099E-2</v>
      </c>
      <c r="AQ85" s="62">
        <v>2.3683273335783499E-2</v>
      </c>
      <c r="AR85" s="91">
        <v>0.10826639239215299</v>
      </c>
      <c r="AS85" s="91">
        <v>0.111649717154408</v>
      </c>
    </row>
    <row r="86" spans="1:45" s="91" customFormat="1">
      <c r="A86" s="81"/>
      <c r="B86" s="62" t="s">
        <v>59</v>
      </c>
      <c r="C86" s="62">
        <v>5.2793591704995903E-2</v>
      </c>
      <c r="D86" s="62">
        <v>-4.9729367706324801E-2</v>
      </c>
      <c r="E86" s="62">
        <v>-4.9548710509124197E-2</v>
      </c>
      <c r="F86" s="62">
        <v>-5.0451996495127098E-2</v>
      </c>
      <c r="G86" s="62">
        <v>0.19831991240378999</v>
      </c>
      <c r="H86" s="62">
        <v>-3.31019572101343E-2</v>
      </c>
      <c r="I86" s="62">
        <v>8.5596769704375394E-2</v>
      </c>
      <c r="J86" s="62">
        <v>-7.3367667124644903E-2</v>
      </c>
      <c r="K86" s="62">
        <v>5.6156594914421799E-2</v>
      </c>
      <c r="L86" s="62">
        <v>-8.4172357187986394E-2</v>
      </c>
      <c r="M86" s="62" t="s">
        <v>59</v>
      </c>
      <c r="N86" s="62">
        <v>3.3008186804975199E-2</v>
      </c>
      <c r="O86" s="62">
        <v>4.1230706081693401E-2</v>
      </c>
      <c r="P86" s="62">
        <v>-9.7471765266343893E-2</v>
      </c>
      <c r="Q86" s="62">
        <v>-0.22039617047375801</v>
      </c>
      <c r="R86" s="62">
        <v>0.17869997322895501</v>
      </c>
      <c r="S86" s="62">
        <v>2.25589523375615E-2</v>
      </c>
      <c r="T86" s="62">
        <v>2.0116860638561499E-2</v>
      </c>
      <c r="U86" s="62">
        <v>-6.1590733745759902E-3</v>
      </c>
      <c r="V86" s="62">
        <v>2.8902137888591199E-2</v>
      </c>
      <c r="W86" s="62">
        <v>6.1264195168653203E-2</v>
      </c>
      <c r="X86" s="62" t="s">
        <v>59</v>
      </c>
      <c r="Y86" s="62">
        <v>-0.117269640533126</v>
      </c>
      <c r="Z86" s="62">
        <v>0.28112192918627299</v>
      </c>
      <c r="AA86" s="62">
        <v>0.33186135809499001</v>
      </c>
      <c r="AB86" s="62">
        <v>0.22610748752323101</v>
      </c>
      <c r="AC86" s="62">
        <v>-0.18111486861680601</v>
      </c>
      <c r="AD86" s="62">
        <v>-0.28318733578847799</v>
      </c>
      <c r="AE86" s="62">
        <v>7.2515875614435801E-2</v>
      </c>
      <c r="AF86" s="62">
        <v>-0.27331503707312199</v>
      </c>
      <c r="AG86" s="91">
        <v>-0.156822569238629</v>
      </c>
      <c r="AH86" s="62">
        <v>6.3257508888802494E-2</v>
      </c>
      <c r="AI86" s="62" t="s">
        <v>59</v>
      </c>
      <c r="AJ86" s="62">
        <v>5.5824858577204102E-2</v>
      </c>
      <c r="AK86" s="62">
        <v>-4.90582090526945E-2</v>
      </c>
      <c r="AL86" s="62">
        <v>5.4133196196076698E-2</v>
      </c>
      <c r="AM86" s="62">
        <v>0.36032408718013498</v>
      </c>
      <c r="AN86" s="62">
        <v>1.18416366678918E-2</v>
      </c>
      <c r="AO86" s="62">
        <v>-0.111649717154408</v>
      </c>
      <c r="AP86" s="62">
        <v>-0.15563293906372</v>
      </c>
      <c r="AQ86" s="62">
        <v>-6.5974832863968505E-2</v>
      </c>
      <c r="AR86" s="91">
        <v>-3.0449922860293101E-2</v>
      </c>
      <c r="AS86" s="91">
        <v>-0.16409125096935701</v>
      </c>
    </row>
    <row r="87" spans="1:45" s="91" customFormat="1">
      <c r="A87" s="81"/>
      <c r="B87" s="62" t="s">
        <v>60</v>
      </c>
      <c r="C87" s="62">
        <v>0.23153999162747799</v>
      </c>
      <c r="D87" s="62">
        <v>-0.173646308278435</v>
      </c>
      <c r="E87" s="62">
        <v>6.0388142341158101E-2</v>
      </c>
      <c r="F87" s="62">
        <v>-0.12864182111427899</v>
      </c>
      <c r="G87" s="62">
        <v>-2.9829282599308699E-2</v>
      </c>
      <c r="H87" s="62">
        <v>2.1859520861268401E-2</v>
      </c>
      <c r="I87" s="62">
        <v>5.6455374125176601E-2</v>
      </c>
      <c r="J87" s="62">
        <v>4.3871905504783398E-2</v>
      </c>
      <c r="K87" s="62">
        <v>5.6024576193390602E-2</v>
      </c>
      <c r="L87" s="62">
        <v>0.100841457806608</v>
      </c>
      <c r="M87" s="62" t="s">
        <v>60</v>
      </c>
      <c r="N87" s="62">
        <v>0.18136438906555999</v>
      </c>
      <c r="O87" s="62">
        <v>-0.194203608012223</v>
      </c>
      <c r="P87" s="62">
        <v>5.8954108426355997E-2</v>
      </c>
      <c r="Q87" s="62">
        <v>-0.14906833426384899</v>
      </c>
      <c r="R87" s="62">
        <v>-2.89750879962427E-2</v>
      </c>
      <c r="S87" s="62">
        <v>-1.6083761829828999E-2</v>
      </c>
      <c r="T87" s="62">
        <v>-1.1154418841378201E-2</v>
      </c>
      <c r="U87" s="62">
        <v>6.0937656591546603E-2</v>
      </c>
      <c r="V87" s="62">
        <v>1.54133156023653E-2</v>
      </c>
      <c r="W87" s="62">
        <v>0.107476351458549</v>
      </c>
      <c r="X87" s="62" t="s">
        <v>60</v>
      </c>
      <c r="Y87" s="62">
        <v>0.41332115445812301</v>
      </c>
      <c r="Z87" s="62">
        <v>-6.3326443885736397E-2</v>
      </c>
      <c r="AA87" s="62">
        <v>6.8674381416059402E-2</v>
      </c>
      <c r="AB87" s="62">
        <v>-0.178628184463686</v>
      </c>
      <c r="AC87" s="62">
        <v>6.8915942984888498E-2</v>
      </c>
      <c r="AD87" s="62">
        <v>-0.174585007134543</v>
      </c>
      <c r="AE87" s="62">
        <v>0.35786926465116498</v>
      </c>
      <c r="AF87" s="62">
        <v>3.4346276113431898E-2</v>
      </c>
      <c r="AG87" s="91">
        <v>-0.16156211474632601</v>
      </c>
      <c r="AH87" s="62">
        <v>-0.153499194454155</v>
      </c>
      <c r="AI87" s="62" t="s">
        <v>60</v>
      </c>
      <c r="AJ87" s="62">
        <v>-7.44331447696054E-2</v>
      </c>
      <c r="AK87" s="62">
        <v>-1.18416366678918E-2</v>
      </c>
      <c r="AL87" s="62">
        <v>6.08998457205863E-2</v>
      </c>
      <c r="AM87" s="62">
        <v>6.2591508101713697E-2</v>
      </c>
      <c r="AN87" s="62">
        <v>9.1349768580879398E-2</v>
      </c>
      <c r="AO87" s="62">
        <v>-5.9208183339458903E-2</v>
      </c>
      <c r="AP87" s="62">
        <v>-1.3533299049019201E-2</v>
      </c>
      <c r="AQ87" s="62">
        <v>-0.14548296477695599</v>
      </c>
      <c r="AR87" s="91">
        <v>8.7966443818624604E-2</v>
      </c>
      <c r="AS87" s="91">
        <v>-7.7816469531860194E-2</v>
      </c>
    </row>
    <row r="88" spans="1:45" s="91" customFormat="1">
      <c r="A88" s="81"/>
      <c r="B88" s="81"/>
      <c r="T88" s="80"/>
    </row>
    <row r="89" spans="1:45" s="91" customFormat="1">
      <c r="A89" s="81"/>
      <c r="B89" s="81"/>
    </row>
    <row r="90" spans="1:45" s="91" customFormat="1">
      <c r="A90"/>
      <c r="B90" s="33"/>
      <c r="C90" s="33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45" s="91" customFormat="1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 s="33"/>
      <c r="P91"/>
      <c r="Q91"/>
      <c r="R91"/>
      <c r="S91"/>
      <c r="T91"/>
      <c r="U91"/>
      <c r="V91"/>
      <c r="W91"/>
    </row>
    <row r="92" spans="1:45" s="91" customForma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45" s="91" customForma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45" s="91" customForma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45" s="91" customFormat="1">
      <c r="A95"/>
      <c r="B95"/>
      <c r="C95"/>
      <c r="D95"/>
      <c r="E95" s="62"/>
      <c r="F95" s="62"/>
      <c r="G95" s="62"/>
      <c r="H95" s="62"/>
      <c r="I95" s="62"/>
      <c r="J95" s="62"/>
      <c r="K95" s="62"/>
      <c r="L95" s="62"/>
      <c r="M95" s="62"/>
      <c r="N95"/>
      <c r="O95"/>
      <c r="P95"/>
      <c r="Q95" s="62"/>
      <c r="R95" s="62"/>
      <c r="S95" s="62"/>
      <c r="T95" s="62"/>
      <c r="U95" s="62"/>
      <c r="V95" s="62"/>
      <c r="W95" s="62"/>
    </row>
    <row r="96" spans="1:45" s="91" customForma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s="91" customForma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s="91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s="91" customFormat="1">
      <c r="A99"/>
      <c r="B99" s="33" t="s">
        <v>252</v>
      </c>
      <c r="C99"/>
      <c r="D99"/>
      <c r="E99" s="33" t="s">
        <v>250</v>
      </c>
      <c r="F99"/>
      <c r="G99"/>
      <c r="H99"/>
      <c r="I99" s="33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s="91" customFormat="1">
      <c r="A100"/>
      <c r="B100"/>
      <c r="C100" s="33" t="s">
        <v>19</v>
      </c>
      <c r="D100"/>
      <c r="E100" s="4" t="s">
        <v>225</v>
      </c>
      <c r="F100" s="4" t="s">
        <v>226</v>
      </c>
      <c r="G100" s="4" t="s">
        <v>227</v>
      </c>
      <c r="H100" s="4" t="s">
        <v>228</v>
      </c>
      <c r="I100" s="4" t="s">
        <v>229</v>
      </c>
      <c r="J100" s="4" t="s">
        <v>230</v>
      </c>
      <c r="K100" s="4"/>
      <c r="L100" s="4"/>
      <c r="M100" s="4" t="s">
        <v>259</v>
      </c>
      <c r="N100" s="4" t="s">
        <v>260</v>
      </c>
      <c r="O100"/>
      <c r="P100"/>
      <c r="Q100"/>
      <c r="R100"/>
      <c r="S100"/>
      <c r="T100"/>
      <c r="U100"/>
      <c r="V100"/>
      <c r="W100"/>
    </row>
    <row r="101" spans="1:23" s="91" customFormat="1">
      <c r="A101"/>
      <c r="B101"/>
      <c r="C101" t="s">
        <v>251</v>
      </c>
      <c r="D101" t="s">
        <v>294</v>
      </c>
      <c r="E101" s="63">
        <f>AVERAGE(C64:C87)</f>
        <v>4.7335659843417262E-2</v>
      </c>
      <c r="F101" s="63">
        <f t="shared" ref="F101:J101" si="13">AVERAGE(D64:D87)</f>
        <v>1.8210477089611438E-4</v>
      </c>
      <c r="G101" s="63">
        <f t="shared" si="13"/>
        <v>5.7150209499027009E-4</v>
      </c>
      <c r="H101" s="63">
        <f t="shared" si="13"/>
        <v>-2.466984043374577E-2</v>
      </c>
      <c r="I101" s="63">
        <f t="shared" si="13"/>
        <v>3.3247872638642449E-2</v>
      </c>
      <c r="J101" s="63">
        <f t="shared" si="13"/>
        <v>1.6982645081070415E-2</v>
      </c>
      <c r="K101" s="63"/>
      <c r="L101" s="63"/>
      <c r="M101" s="63">
        <f>AVERAGE(I64:I87)</f>
        <v>3.0358805057128905E-2</v>
      </c>
      <c r="N101" s="63">
        <f>AVERAGE(J64:J87)</f>
        <v>-3.6447010505735963E-3</v>
      </c>
      <c r="O101"/>
      <c r="P101"/>
      <c r="Q101"/>
      <c r="R101"/>
      <c r="S101"/>
      <c r="T101"/>
      <c r="U101"/>
      <c r="V101"/>
      <c r="W101"/>
    </row>
    <row r="102" spans="1:23" s="91" customFormat="1">
      <c r="A102"/>
      <c r="B102"/>
      <c r="C102"/>
      <c r="D102" t="s">
        <v>181</v>
      </c>
      <c r="E102" s="63">
        <f t="shared" ref="E102:J102" si="14">AVERAGE(N64:N87)</f>
        <v>2.5866892338091668E-2</v>
      </c>
      <c r="F102" s="63">
        <f t="shared" si="14"/>
        <v>-4.609028329258847E-3</v>
      </c>
      <c r="G102" s="63">
        <f t="shared" si="14"/>
        <v>-2.7861730400894954E-2</v>
      </c>
      <c r="H102" s="63">
        <f t="shared" si="14"/>
        <v>-6.4171633288485588E-2</v>
      </c>
      <c r="I102" s="63">
        <f t="shared" si="14"/>
        <v>1.8826338496060139E-2</v>
      </c>
      <c r="J102" s="63">
        <f t="shared" si="14"/>
        <v>4.3557293443578643E-3</v>
      </c>
      <c r="K102" s="63"/>
      <c r="L102" s="63"/>
      <c r="M102" s="63">
        <f t="shared" ref="M102:N102" si="15">AVERAGE(T64:T87)</f>
        <v>5.0529963157656593E-2</v>
      </c>
      <c r="N102" s="63">
        <f t="shared" si="15"/>
        <v>-2.9479659574165261E-3</v>
      </c>
      <c r="O102"/>
      <c r="P102"/>
      <c r="Q102"/>
      <c r="R102"/>
      <c r="S102"/>
      <c r="T102"/>
      <c r="U102"/>
      <c r="V102"/>
      <c r="W102"/>
    </row>
    <row r="103" spans="1:23" s="91" customFormat="1">
      <c r="A103"/>
      <c r="B103"/>
      <c r="C103"/>
      <c r="D103" t="s">
        <v>254</v>
      </c>
      <c r="E103" s="63" t="e">
        <f>AVERAGE(#REF!)</f>
        <v>#REF!</v>
      </c>
      <c r="F103" s="63" t="e">
        <f>AVERAGE(#REF!)</f>
        <v>#REF!</v>
      </c>
      <c r="G103" s="63" t="e">
        <f>AVERAGE(#REF!)</f>
        <v>#REF!</v>
      </c>
      <c r="H103" s="63" t="e">
        <f>AVERAGE(#REF!)</f>
        <v>#REF!</v>
      </c>
      <c r="I103" s="63" t="e">
        <f>AVERAGE(#REF!)</f>
        <v>#REF!</v>
      </c>
      <c r="J103" s="63" t="e">
        <f>AVERAGE(#REF!)</f>
        <v>#REF!</v>
      </c>
      <c r="K103" s="63"/>
      <c r="L103" s="63"/>
      <c r="M103" s="63" t="e">
        <f>AVERAGE(#REF!)</f>
        <v>#REF!</v>
      </c>
      <c r="N103" s="63" t="e">
        <f>AVERAGE(#REF!)</f>
        <v>#REF!</v>
      </c>
      <c r="O103"/>
      <c r="P103"/>
      <c r="Q103"/>
      <c r="R103"/>
      <c r="S103"/>
      <c r="T103"/>
      <c r="U103"/>
      <c r="V103"/>
      <c r="W103"/>
    </row>
    <row r="104" spans="1:23" s="91" customFormat="1">
      <c r="A104"/>
      <c r="B104"/>
      <c r="C104"/>
      <c r="D104" t="s">
        <v>255</v>
      </c>
      <c r="E104" s="63" t="e">
        <f>AVERAGE(#REF!)</f>
        <v>#REF!</v>
      </c>
      <c r="F104" s="63" t="e">
        <f>AVERAGE(#REF!)</f>
        <v>#REF!</v>
      </c>
      <c r="G104" s="63" t="e">
        <f>AVERAGE(#REF!)</f>
        <v>#REF!</v>
      </c>
      <c r="H104" s="63" t="e">
        <f>AVERAGE(#REF!)</f>
        <v>#REF!</v>
      </c>
      <c r="I104" s="63" t="e">
        <f>AVERAGE(#REF!)</f>
        <v>#REF!</v>
      </c>
      <c r="J104" s="63" t="e">
        <f>AVERAGE(#REF!)</f>
        <v>#REF!</v>
      </c>
      <c r="K104" s="63"/>
      <c r="L104" s="63"/>
      <c r="M104" s="63" t="e">
        <f>AVERAGE(#REF!)</f>
        <v>#REF!</v>
      </c>
      <c r="N104" s="63" t="e">
        <f>AVERAGE(#REF!)</f>
        <v>#REF!</v>
      </c>
      <c r="O104"/>
      <c r="P104"/>
      <c r="Q104"/>
      <c r="R104"/>
      <c r="S104"/>
      <c r="T104"/>
      <c r="U104"/>
      <c r="V104"/>
      <c r="W104"/>
    </row>
    <row r="105" spans="1:23" s="91" customFormat="1">
      <c r="A105"/>
      <c r="B105"/>
      <c r="C105"/>
      <c r="D105" t="s">
        <v>295</v>
      </c>
      <c r="E105" s="62" t="e">
        <f>#REF!</f>
        <v>#REF!</v>
      </c>
      <c r="F105" s="62" t="e">
        <f>#REF!</f>
        <v>#REF!</v>
      </c>
      <c r="G105" s="62" t="e">
        <f>#REF!</f>
        <v>#REF!</v>
      </c>
      <c r="H105" s="62" t="e">
        <f>#REF!</f>
        <v>#REF!</v>
      </c>
      <c r="I105" s="62" t="e">
        <f>#REF!</f>
        <v>#REF!</v>
      </c>
      <c r="J105" s="62" t="e">
        <f>#REF!</f>
        <v>#REF!</v>
      </c>
      <c r="K105" s="62"/>
      <c r="L105" s="62"/>
      <c r="M105" s="62" t="e">
        <f>#REF!</f>
        <v>#REF!</v>
      </c>
      <c r="N105" s="62" t="e">
        <f>#REF!</f>
        <v>#REF!</v>
      </c>
      <c r="O105"/>
      <c r="P105"/>
      <c r="Q105"/>
      <c r="R105"/>
      <c r="S105"/>
      <c r="T105"/>
      <c r="U105"/>
      <c r="V105"/>
      <c r="W105"/>
    </row>
    <row r="106" spans="1:23" s="91" customFormat="1">
      <c r="A106"/>
      <c r="B106"/>
      <c r="C106"/>
      <c r="D106" t="s">
        <v>296</v>
      </c>
      <c r="E106" s="62" t="e">
        <f>#REF!</f>
        <v>#REF!</v>
      </c>
      <c r="F106" s="62" t="e">
        <f>#REF!</f>
        <v>#REF!</v>
      </c>
      <c r="G106" s="62" t="e">
        <f>#REF!</f>
        <v>#REF!</v>
      </c>
      <c r="H106" s="62" t="e">
        <f>#REF!</f>
        <v>#REF!</v>
      </c>
      <c r="I106" s="62" t="e">
        <f>#REF!</f>
        <v>#REF!</v>
      </c>
      <c r="J106" s="62" t="e">
        <f>#REF!</f>
        <v>#REF!</v>
      </c>
      <c r="K106" s="62"/>
      <c r="L106" s="62"/>
      <c r="M106" s="62" t="e">
        <f>#REF!</f>
        <v>#REF!</v>
      </c>
      <c r="N106" s="62" t="e">
        <f>#REF!</f>
        <v>#REF!</v>
      </c>
      <c r="O106"/>
      <c r="P106"/>
      <c r="Q106"/>
      <c r="R106"/>
      <c r="S106"/>
      <c r="T106"/>
      <c r="U106"/>
      <c r="V106"/>
      <c r="W106"/>
    </row>
    <row r="107" spans="1:23" s="91" customForma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s="91" customFormat="1">
      <c r="A108"/>
      <c r="B108"/>
      <c r="C108" t="s">
        <v>256</v>
      </c>
      <c r="D108" t="s">
        <v>253</v>
      </c>
      <c r="E108" s="19"/>
      <c r="F108" s="62"/>
      <c r="G108" s="19"/>
      <c r="H108" s="81"/>
      <c r="I108" s="62"/>
      <c r="J108" s="62"/>
      <c r="K108" s="62"/>
      <c r="L108" s="62"/>
      <c r="M108" s="19"/>
      <c r="N108"/>
      <c r="O108"/>
      <c r="P108"/>
      <c r="Q108" s="62"/>
      <c r="R108" s="81"/>
      <c r="S108" s="81"/>
      <c r="T108" s="81"/>
      <c r="U108" s="81"/>
      <c r="V108" s="81"/>
      <c r="W108" s="81"/>
    </row>
    <row r="109" spans="1:23" s="91" customFormat="1">
      <c r="A109"/>
      <c r="B109"/>
      <c r="C109"/>
      <c r="D109" t="s">
        <v>181</v>
      </c>
      <c r="E109" s="19"/>
      <c r="F109" s="62"/>
      <c r="G109" s="19"/>
      <c r="H109" s="81"/>
      <c r="I109" s="19"/>
      <c r="J109" s="81"/>
      <c r="K109" s="81"/>
      <c r="L109" s="81"/>
      <c r="M109" s="19"/>
      <c r="N109"/>
      <c r="O109"/>
      <c r="P109"/>
      <c r="Q109" s="62"/>
      <c r="R109" s="81"/>
      <c r="S109" s="81"/>
      <c r="T109" s="81"/>
      <c r="U109" s="81"/>
      <c r="V109" s="81"/>
      <c r="W109" s="81"/>
    </row>
    <row r="110" spans="1:23">
      <c r="D110" t="s">
        <v>254</v>
      </c>
      <c r="E110" s="19"/>
      <c r="F110" s="62"/>
      <c r="G110" s="19"/>
      <c r="H110" s="81"/>
      <c r="I110" s="62"/>
      <c r="J110" s="81"/>
      <c r="K110" s="81"/>
      <c r="L110" s="81"/>
      <c r="M110" s="19"/>
      <c r="Q110" s="62"/>
      <c r="R110" s="81"/>
      <c r="S110" s="81"/>
      <c r="T110" s="81"/>
      <c r="U110" s="81"/>
      <c r="V110" s="81"/>
      <c r="W110" s="81"/>
    </row>
    <row r="111" spans="1:23">
      <c r="D111" t="s">
        <v>255</v>
      </c>
      <c r="E111" s="62"/>
      <c r="F111" s="62"/>
      <c r="G111" s="81"/>
      <c r="H111" s="62"/>
      <c r="I111" s="62"/>
      <c r="J111" s="62"/>
      <c r="K111" s="62"/>
      <c r="L111" s="62"/>
      <c r="M111" s="81"/>
      <c r="Q111" s="62"/>
      <c r="R111" s="81"/>
      <c r="S111" s="81"/>
      <c r="T111" s="81"/>
      <c r="U111" s="81"/>
      <c r="V111" s="81"/>
      <c r="W111" s="81"/>
    </row>
    <row r="114" spans="1:16">
      <c r="C114" t="s">
        <v>119</v>
      </c>
      <c r="D114" t="s">
        <v>294</v>
      </c>
      <c r="E114" s="63">
        <f>STDEV(C64:C87)/SQRT(24)</f>
        <v>1.6153823374694835E-2</v>
      </c>
      <c r="F114" s="63">
        <f t="shared" ref="F114:J114" si="16">STDEV(D64:D87)/SQRT(24)</f>
        <v>1.6102114889570283E-2</v>
      </c>
      <c r="G114" s="63">
        <f t="shared" si="16"/>
        <v>1.7519960680353452E-2</v>
      </c>
      <c r="H114" s="63">
        <f t="shared" si="16"/>
        <v>1.5695977551831386E-2</v>
      </c>
      <c r="I114" s="63">
        <f t="shared" si="16"/>
        <v>1.9300799275392241E-2</v>
      </c>
      <c r="J114" s="63">
        <f t="shared" si="16"/>
        <v>1.4719700233254572E-2</v>
      </c>
      <c r="K114" s="63"/>
      <c r="L114" s="63"/>
      <c r="M114" s="63">
        <f>STDEV(I64:I87)/SQRT(24)</f>
        <v>1.7750574741543169E-2</v>
      </c>
      <c r="N114" s="63">
        <f>STDEV(J64:J87)/SQRT(24)</f>
        <v>1.7043788621492535E-2</v>
      </c>
    </row>
    <row r="115" spans="1:16">
      <c r="D115" t="s">
        <v>181</v>
      </c>
      <c r="E115" s="63">
        <f t="shared" ref="E115:J115" si="17">STDEV(N64:N87)/SQRT(24)</f>
        <v>1.9091806093478627E-2</v>
      </c>
      <c r="F115" s="63">
        <f t="shared" si="17"/>
        <v>1.7225005814622822E-2</v>
      </c>
      <c r="G115" s="63">
        <f t="shared" si="17"/>
        <v>1.9105514728420956E-2</v>
      </c>
      <c r="H115" s="63">
        <f t="shared" si="17"/>
        <v>1.4776474707127637E-2</v>
      </c>
      <c r="I115" s="63">
        <f t="shared" si="17"/>
        <v>2.0419075509078025E-2</v>
      </c>
      <c r="J115" s="63">
        <f t="shared" si="17"/>
        <v>1.5866117578665268E-2</v>
      </c>
      <c r="K115" s="63"/>
      <c r="L115" s="63"/>
      <c r="M115" s="63">
        <f t="shared" ref="M115:N115" si="18">STDEV(T64:T87)/SQRT(24)</f>
        <v>1.2773052059084156E-2</v>
      </c>
      <c r="N115" s="63">
        <f t="shared" si="18"/>
        <v>1.6627439711417558E-2</v>
      </c>
    </row>
    <row r="116" spans="1:16">
      <c r="D116" t="s">
        <v>254</v>
      </c>
      <c r="E116" s="63" t="e">
        <f>STDEV(#REF!)/SQRT(24)</f>
        <v>#REF!</v>
      </c>
      <c r="F116" s="63" t="e">
        <f>STDEV(#REF!)/SQRT(24)</f>
        <v>#REF!</v>
      </c>
      <c r="G116" s="63" t="e">
        <f>STDEV(#REF!)/SQRT(24)</f>
        <v>#REF!</v>
      </c>
      <c r="H116" s="63" t="e">
        <f>STDEV(#REF!)/SQRT(24)</f>
        <v>#REF!</v>
      </c>
      <c r="I116" s="63" t="e">
        <f>STDEV(#REF!)/SQRT(24)</f>
        <v>#REF!</v>
      </c>
      <c r="J116" s="63" t="e">
        <f>STDEV(#REF!)/SQRT(24)</f>
        <v>#REF!</v>
      </c>
      <c r="K116" s="63"/>
      <c r="L116" s="63"/>
      <c r="M116" s="63" t="e">
        <f>STDEV(#REF!)/SQRT(24)</f>
        <v>#REF!</v>
      </c>
      <c r="N116" s="63" t="e">
        <f>STDEV(#REF!)/SQRT(24)</f>
        <v>#REF!</v>
      </c>
    </row>
    <row r="117" spans="1:16">
      <c r="D117" t="s">
        <v>255</v>
      </c>
      <c r="E117" s="63" t="e">
        <f>STDEV(#REF!)/SQRT(24)</f>
        <v>#REF!</v>
      </c>
      <c r="F117" s="63" t="e">
        <f>STDEV(#REF!)/SQRT(24)</f>
        <v>#REF!</v>
      </c>
      <c r="G117" s="63" t="e">
        <f>STDEV(#REF!)/SQRT(24)</f>
        <v>#REF!</v>
      </c>
      <c r="H117" s="63" t="e">
        <f>STDEV(#REF!)/SQRT(24)</f>
        <v>#REF!</v>
      </c>
      <c r="I117" s="63" t="e">
        <f>STDEV(#REF!)/SQRT(24)</f>
        <v>#REF!</v>
      </c>
      <c r="J117" s="63" t="e">
        <f>STDEV(#REF!)/SQRT(24)</f>
        <v>#REF!</v>
      </c>
      <c r="K117" s="63"/>
      <c r="L117" s="63"/>
      <c r="M117" s="63" t="e">
        <f>STDEV(#REF!)/SQRT(24)</f>
        <v>#REF!</v>
      </c>
      <c r="N117" s="63" t="e">
        <f>STDEV(#REF!)/SQRT(24)</f>
        <v>#REF!</v>
      </c>
    </row>
    <row r="118" spans="1:16">
      <c r="D118" t="s">
        <v>295</v>
      </c>
      <c r="E118" t="e">
        <f>#REF!</f>
        <v>#REF!</v>
      </c>
      <c r="F118" t="e">
        <f>#REF!</f>
        <v>#REF!</v>
      </c>
      <c r="G118" t="e">
        <f>#REF!</f>
        <v>#REF!</v>
      </c>
      <c r="H118" t="e">
        <f>#REF!</f>
        <v>#REF!</v>
      </c>
      <c r="I118" t="e">
        <f>#REF!</f>
        <v>#REF!</v>
      </c>
      <c r="J118" t="e">
        <f>#REF!</f>
        <v>#REF!</v>
      </c>
      <c r="M118" t="e">
        <f>#REF!</f>
        <v>#REF!</v>
      </c>
      <c r="N118" t="e">
        <f>#REF!</f>
        <v>#REF!</v>
      </c>
    </row>
    <row r="119" spans="1:16" s="91" customFormat="1">
      <c r="A119" s="81"/>
      <c r="B119"/>
      <c r="C119"/>
      <c r="D119" t="s">
        <v>296</v>
      </c>
      <c r="E119" s="91" t="e">
        <f>#REF!</f>
        <v>#REF!</v>
      </c>
      <c r="F119" s="91" t="e">
        <f>#REF!</f>
        <v>#REF!</v>
      </c>
      <c r="G119" s="91" t="e">
        <f>#REF!</f>
        <v>#REF!</v>
      </c>
      <c r="H119" s="91" t="e">
        <f>#REF!</f>
        <v>#REF!</v>
      </c>
      <c r="I119" s="91" t="e">
        <f>#REF!</f>
        <v>#REF!</v>
      </c>
      <c r="J119" s="91" t="e">
        <f>#REF!</f>
        <v>#REF!</v>
      </c>
      <c r="M119" s="91" t="e">
        <f>#REF!</f>
        <v>#REF!</v>
      </c>
      <c r="N119" s="91" t="e">
        <f>#REF!</f>
        <v>#REF!</v>
      </c>
      <c r="O119" s="63"/>
      <c r="P119" s="63"/>
    </row>
    <row r="120" spans="1:16">
      <c r="D120" s="62"/>
      <c r="M120" s="63"/>
      <c r="N120" s="63"/>
      <c r="O120" s="63"/>
      <c r="P120" s="63"/>
    </row>
    <row r="121" spans="1:16">
      <c r="D121" s="62"/>
    </row>
    <row r="122" spans="1:16">
      <c r="D122" s="62"/>
    </row>
    <row r="123" spans="1:16">
      <c r="D123" s="62"/>
    </row>
    <row r="124" spans="1:16">
      <c r="D124" s="62"/>
    </row>
    <row r="125" spans="1:16">
      <c r="D125" s="62"/>
    </row>
    <row r="126" spans="1:16">
      <c r="D126" s="62"/>
    </row>
    <row r="127" spans="1:16">
      <c r="D127" s="62"/>
    </row>
    <row r="128" spans="1:16">
      <c r="D128" s="62"/>
    </row>
    <row r="129" spans="1:4">
      <c r="D129" s="62"/>
    </row>
    <row r="130" spans="1:4">
      <c r="D130" s="62"/>
    </row>
    <row r="131" spans="1:4">
      <c r="D131" s="62"/>
    </row>
    <row r="132" spans="1:4">
      <c r="D132" s="62"/>
    </row>
    <row r="133" spans="1:4">
      <c r="D133" s="62"/>
    </row>
    <row r="134" spans="1:4">
      <c r="D134" s="62"/>
    </row>
    <row r="135" spans="1:4">
      <c r="D135" s="62"/>
    </row>
    <row r="136" spans="1:4">
      <c r="D136" s="62"/>
    </row>
    <row r="137" spans="1:4">
      <c r="D137" s="62"/>
    </row>
    <row r="138" spans="1:4">
      <c r="D138" s="62"/>
    </row>
    <row r="139" spans="1:4">
      <c r="D139" s="62"/>
    </row>
    <row r="140" spans="1:4">
      <c r="D140" s="62"/>
    </row>
    <row r="141" spans="1:4">
      <c r="A141" s="62"/>
    </row>
    <row r="142" spans="1:4">
      <c r="D142" s="62"/>
    </row>
    <row r="143" spans="1:4">
      <c r="D143" s="62"/>
    </row>
    <row r="144" spans="1:4">
      <c r="D144" s="62"/>
    </row>
    <row r="145" spans="4:4">
      <c r="D145" s="62"/>
    </row>
    <row r="146" spans="4:4">
      <c r="D146" s="62"/>
    </row>
    <row r="147" spans="4:4">
      <c r="D147" s="62"/>
    </row>
    <row r="148" spans="4:4">
      <c r="D148" s="62"/>
    </row>
    <row r="149" spans="4:4">
      <c r="D149" s="62"/>
    </row>
    <row r="150" spans="4:4">
      <c r="D150" s="62"/>
    </row>
    <row r="151" spans="4:4">
      <c r="D151" s="62"/>
    </row>
    <row r="152" spans="4:4">
      <c r="D152" s="62"/>
    </row>
    <row r="153" spans="4:4">
      <c r="D153" s="62"/>
    </row>
    <row r="154" spans="4:4">
      <c r="D154" s="62"/>
    </row>
    <row r="155" spans="4:4">
      <c r="D155" s="62"/>
    </row>
    <row r="156" spans="4:4">
      <c r="D156" s="62"/>
    </row>
    <row r="157" spans="4:4">
      <c r="D157" s="62"/>
    </row>
    <row r="158" spans="4:4">
      <c r="D158" s="62"/>
    </row>
    <row r="159" spans="4:4">
      <c r="D159" s="62"/>
    </row>
    <row r="160" spans="4:4">
      <c r="D160" s="62"/>
    </row>
    <row r="161" spans="1:4">
      <c r="D161" s="62"/>
    </row>
    <row r="162" spans="1:4">
      <c r="D162" s="62"/>
    </row>
    <row r="163" spans="1:4">
      <c r="D163" s="62"/>
    </row>
    <row r="164" spans="1:4">
      <c r="D164" s="62"/>
    </row>
    <row r="165" spans="1:4">
      <c r="D165" s="62"/>
    </row>
    <row r="166" spans="1:4">
      <c r="A166" s="62"/>
    </row>
    <row r="167" spans="1:4">
      <c r="D167" s="62"/>
    </row>
    <row r="168" spans="1:4">
      <c r="D168" s="62"/>
    </row>
    <row r="169" spans="1:4">
      <c r="D169" s="62"/>
    </row>
    <row r="170" spans="1:4">
      <c r="D170" s="62"/>
    </row>
    <row r="171" spans="1:4">
      <c r="D171" s="62"/>
    </row>
    <row r="172" spans="1:4">
      <c r="D172" s="62"/>
    </row>
    <row r="173" spans="1:4">
      <c r="D173" s="62"/>
    </row>
    <row r="174" spans="1:4">
      <c r="D174" s="62"/>
    </row>
    <row r="175" spans="1:4">
      <c r="D175" s="62"/>
    </row>
    <row r="176" spans="1:4">
      <c r="D176" s="62"/>
    </row>
    <row r="177" spans="1:4">
      <c r="D177" s="62"/>
    </row>
    <row r="178" spans="1:4">
      <c r="D178" s="62"/>
    </row>
    <row r="179" spans="1:4">
      <c r="D179" s="62"/>
    </row>
    <row r="180" spans="1:4">
      <c r="D180" s="62"/>
    </row>
    <row r="181" spans="1:4">
      <c r="D181" s="62"/>
    </row>
    <row r="182" spans="1:4">
      <c r="D182" s="62"/>
    </row>
    <row r="183" spans="1:4">
      <c r="D183" s="62"/>
    </row>
    <row r="184" spans="1:4">
      <c r="D184" s="62"/>
    </row>
    <row r="185" spans="1:4">
      <c r="D185" s="62"/>
    </row>
    <row r="186" spans="1:4">
      <c r="D186" s="62"/>
    </row>
    <row r="187" spans="1:4">
      <c r="D187" s="62"/>
    </row>
    <row r="188" spans="1:4">
      <c r="D188" s="62"/>
    </row>
    <row r="189" spans="1:4">
      <c r="D189" s="62"/>
    </row>
    <row r="190" spans="1:4">
      <c r="D190" s="62"/>
    </row>
    <row r="191" spans="1:4">
      <c r="A191" s="62"/>
    </row>
    <row r="192" spans="1:4">
      <c r="D192" s="62"/>
    </row>
    <row r="193" spans="4:4">
      <c r="D193" s="62"/>
    </row>
    <row r="194" spans="4:4">
      <c r="D194" s="62"/>
    </row>
    <row r="195" spans="4:4">
      <c r="D195" s="62"/>
    </row>
    <row r="196" spans="4:4">
      <c r="D196" s="62"/>
    </row>
    <row r="197" spans="4:4">
      <c r="D197" s="62"/>
    </row>
    <row r="198" spans="4:4">
      <c r="D198" s="62"/>
    </row>
    <row r="199" spans="4:4">
      <c r="D199" s="62"/>
    </row>
    <row r="200" spans="4:4">
      <c r="D200" s="62"/>
    </row>
    <row r="201" spans="4:4">
      <c r="D201" s="62"/>
    </row>
    <row r="202" spans="4:4">
      <c r="D202" s="62"/>
    </row>
    <row r="203" spans="4:4">
      <c r="D203" s="62"/>
    </row>
    <row r="204" spans="4:4">
      <c r="D204" s="62"/>
    </row>
    <row r="205" spans="4:4">
      <c r="D205" s="62"/>
    </row>
    <row r="206" spans="4:4">
      <c r="D206" s="62"/>
    </row>
    <row r="207" spans="4:4">
      <c r="D207" s="62"/>
    </row>
    <row r="208" spans="4:4">
      <c r="D208" s="62"/>
    </row>
    <row r="209" spans="3:5">
      <c r="D209" s="62"/>
    </row>
    <row r="210" spans="3:5">
      <c r="D210" s="62"/>
    </row>
    <row r="211" spans="3:5">
      <c r="D211" s="62"/>
    </row>
    <row r="212" spans="3:5">
      <c r="D212" s="62"/>
    </row>
    <row r="213" spans="3:5">
      <c r="D213" s="62"/>
    </row>
    <row r="214" spans="3:5">
      <c r="D214" s="62"/>
    </row>
    <row r="215" spans="3:5">
      <c r="D215" s="62"/>
    </row>
    <row r="218" spans="3:5">
      <c r="C218" s="62"/>
      <c r="E218" s="62"/>
    </row>
    <row r="219" spans="3:5">
      <c r="C219" s="62"/>
      <c r="E219" s="62"/>
    </row>
    <row r="220" spans="3:5">
      <c r="C220" s="62"/>
      <c r="E220" s="62"/>
    </row>
    <row r="221" spans="3:5">
      <c r="C221" s="62"/>
      <c r="E221" s="6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E494-BD48-9B44-8D3F-DEDEB68800E8}">
  <dimension ref="A2:AI62"/>
  <sheetViews>
    <sheetView topLeftCell="A5" zoomScale="60" zoomScaleNormal="60" workbookViewId="0">
      <selection activeCell="A36" sqref="A36"/>
    </sheetView>
  </sheetViews>
  <sheetFormatPr defaultColWidth="10.83203125" defaultRowHeight="15.5"/>
  <cols>
    <col min="1" max="1" width="22.83203125" style="40" bestFit="1" customWidth="1"/>
    <col min="2" max="2" width="15" style="40" bestFit="1" customWidth="1"/>
    <col min="3" max="3" width="9.33203125" style="40" bestFit="1" customWidth="1"/>
    <col min="4" max="4" width="9.5" style="40" bestFit="1" customWidth="1"/>
    <col min="5" max="5" width="8.1640625" style="40" bestFit="1" customWidth="1"/>
    <col min="6" max="6" width="8.33203125" style="40" bestFit="1" customWidth="1"/>
    <col min="7" max="7" width="9.5" style="40" bestFit="1" customWidth="1"/>
    <col min="8" max="8" width="9.6640625" style="40" bestFit="1" customWidth="1"/>
    <col min="9" max="9" width="8.33203125" style="40" bestFit="1" customWidth="1"/>
    <col min="10" max="10" width="8.5" style="40" bestFit="1" customWidth="1"/>
    <col min="11" max="11" width="9.83203125" style="40" bestFit="1" customWidth="1"/>
    <col min="12" max="12" width="8.5" style="40" bestFit="1" customWidth="1"/>
    <col min="13" max="14" width="8.6640625" style="40" bestFit="1" customWidth="1"/>
    <col min="15" max="15" width="8.83203125" style="40" bestFit="1" customWidth="1"/>
    <col min="16" max="16" width="10.83203125" style="40"/>
    <col min="17" max="17" width="23" style="40" bestFit="1" customWidth="1"/>
    <col min="18" max="18" width="10.83203125" style="40"/>
    <col min="19" max="19" width="24.33203125" style="40" bestFit="1" customWidth="1"/>
    <col min="20" max="20" width="8.33203125" style="40" bestFit="1" customWidth="1"/>
    <col min="21" max="21" width="8.5" style="40" bestFit="1" customWidth="1"/>
    <col min="22" max="22" width="8.6640625" style="40" bestFit="1" customWidth="1"/>
    <col min="23" max="23" width="8.33203125" style="40" bestFit="1" customWidth="1"/>
    <col min="24" max="24" width="8.5" style="40" bestFit="1" customWidth="1"/>
    <col min="25" max="25" width="8.6640625" style="40" bestFit="1" customWidth="1"/>
    <col min="26" max="26" width="8.83203125" style="40" bestFit="1" customWidth="1"/>
    <col min="27" max="27" width="9" style="40" bestFit="1" customWidth="1"/>
    <col min="28" max="28" width="9.33203125" style="40" bestFit="1" customWidth="1"/>
    <col min="29" max="30" width="9.5" style="40" bestFit="1" customWidth="1"/>
    <col min="31" max="31" width="9.6640625" style="40" bestFit="1" customWidth="1"/>
    <col min="32" max="32" width="9.83203125" style="40" bestFit="1" customWidth="1"/>
    <col min="33" max="33" width="10.83203125" style="40"/>
    <col min="34" max="34" width="22.5" style="40" bestFit="1" customWidth="1"/>
    <col min="35" max="35" width="20.33203125" style="40" bestFit="1" customWidth="1"/>
    <col min="36" max="16384" width="10.83203125" style="40"/>
  </cols>
  <sheetData>
    <row r="2" spans="2:35">
      <c r="B2" s="105" t="s">
        <v>290</v>
      </c>
      <c r="Q2" s="105" t="s">
        <v>292</v>
      </c>
      <c r="S2" s="105" t="s">
        <v>291</v>
      </c>
      <c r="AH2" s="105" t="s">
        <v>293</v>
      </c>
    </row>
    <row r="3" spans="2:35">
      <c r="B3" s="104" t="s">
        <v>268</v>
      </c>
      <c r="C3" s="104" t="s">
        <v>269</v>
      </c>
      <c r="D3" s="104" t="s">
        <v>270</v>
      </c>
      <c r="E3" s="104" t="s">
        <v>271</v>
      </c>
      <c r="F3" s="104" t="s">
        <v>272</v>
      </c>
      <c r="G3" s="104" t="s">
        <v>273</v>
      </c>
      <c r="H3" s="104" t="s">
        <v>274</v>
      </c>
      <c r="I3" s="104" t="s">
        <v>275</v>
      </c>
      <c r="J3" s="104" t="s">
        <v>276</v>
      </c>
      <c r="K3" s="104" t="s">
        <v>277</v>
      </c>
      <c r="L3" s="104" t="s">
        <v>278</v>
      </c>
      <c r="M3" s="104" t="s">
        <v>279</v>
      </c>
      <c r="N3" s="104" t="s">
        <v>280</v>
      </c>
      <c r="O3" s="104" t="s">
        <v>281</v>
      </c>
      <c r="P3" s="104"/>
      <c r="Q3" s="40" t="s">
        <v>267</v>
      </c>
      <c r="S3" s="104" t="s">
        <v>282</v>
      </c>
      <c r="T3" s="104" t="s">
        <v>283</v>
      </c>
      <c r="U3" s="104" t="s">
        <v>284</v>
      </c>
      <c r="V3" s="104" t="s">
        <v>285</v>
      </c>
      <c r="W3" s="104" t="s">
        <v>286</v>
      </c>
      <c r="X3" s="104" t="s">
        <v>287</v>
      </c>
      <c r="Y3" s="104" t="s">
        <v>288</v>
      </c>
      <c r="Z3" s="104" t="s">
        <v>289</v>
      </c>
      <c r="AA3" s="104" t="s">
        <v>268</v>
      </c>
      <c r="AB3" s="104" t="s">
        <v>269</v>
      </c>
      <c r="AC3" s="104" t="s">
        <v>270</v>
      </c>
      <c r="AD3" s="104" t="s">
        <v>273</v>
      </c>
      <c r="AE3" s="104" t="s">
        <v>274</v>
      </c>
      <c r="AF3" s="104" t="s">
        <v>277</v>
      </c>
      <c r="AH3" s="40" t="str">
        <f>'Behavior correlation'!N4</f>
        <v>Environmental knowledge</v>
      </c>
      <c r="AI3" s="40" t="str">
        <f>'Behavior correlation'!P4</f>
        <v>Segment effect (no JRD)</v>
      </c>
    </row>
    <row r="5" spans="2:35">
      <c r="B5" s="40">
        <v>0.90914225292922402</v>
      </c>
      <c r="C5" s="40">
        <v>-4.28906038911415E-2</v>
      </c>
      <c r="D5" s="40">
        <v>-0.14194357651432299</v>
      </c>
      <c r="E5" s="40">
        <v>0.37005512271407098</v>
      </c>
      <c r="F5" s="40">
        <v>0.29365487072505703</v>
      </c>
      <c r="G5" s="40">
        <v>-0.107964441130426</v>
      </c>
      <c r="H5" s="40">
        <v>-0.13568250689344599</v>
      </c>
      <c r="I5" s="40">
        <v>0.35937542389945698</v>
      </c>
      <c r="J5" s="40">
        <v>0.30934125906640902</v>
      </c>
      <c r="K5" s="40">
        <v>0.53810013437189197</v>
      </c>
      <c r="L5" s="40">
        <v>2.5285413544255099E-2</v>
      </c>
      <c r="M5" s="40">
        <v>1.9271736509428102E-2</v>
      </c>
      <c r="N5" s="40">
        <v>0.146055924870228</v>
      </c>
      <c r="O5" s="40">
        <v>0.181087487753818</v>
      </c>
      <c r="Q5" s="40">
        <v>0.74036029054915498</v>
      </c>
      <c r="S5" s="40">
        <v>0.16335236790145399</v>
      </c>
      <c r="T5" s="40">
        <v>0.165016537199662</v>
      </c>
      <c r="U5" s="40">
        <v>1.7963687841666E-2</v>
      </c>
      <c r="V5" s="40">
        <v>0.147879987655574</v>
      </c>
      <c r="W5" s="40">
        <v>0.142560259078098</v>
      </c>
      <c r="X5" s="40">
        <v>0.167495733403702</v>
      </c>
      <c r="Y5" s="40">
        <v>1.5135198278335499E-2</v>
      </c>
      <c r="Z5" s="40">
        <v>0.17635857784927</v>
      </c>
      <c r="AA5" s="40">
        <v>0.84268680592582801</v>
      </c>
      <c r="AB5" s="40">
        <v>0.14670498509965699</v>
      </c>
      <c r="AC5" s="40">
        <v>4.3485041172310099E-2</v>
      </c>
      <c r="AD5" s="40">
        <v>0.117827035883579</v>
      </c>
      <c r="AE5" s="40">
        <v>-4.5848934752782997E-2</v>
      </c>
      <c r="AF5" s="40">
        <v>0.47374998960744502</v>
      </c>
      <c r="AH5" s="40">
        <f>'Behavior correlation'!N5</f>
        <v>0.77411955427653678</v>
      </c>
      <c r="AI5" s="40">
        <f>'Behavior correlation'!P5</f>
        <v>0.39759942099872458</v>
      </c>
    </row>
    <row r="6" spans="2:35">
      <c r="B6" s="40">
        <v>0.89384531947838497</v>
      </c>
      <c r="C6" s="40">
        <v>0.39725409207440998</v>
      </c>
      <c r="D6" s="40">
        <v>8.8962251539438403E-2</v>
      </c>
      <c r="E6" s="40">
        <v>4.3706711488564698E-2</v>
      </c>
      <c r="F6" s="40">
        <v>5.2345480519536698E-2</v>
      </c>
      <c r="G6" s="40">
        <v>0.45385120787315297</v>
      </c>
      <c r="H6" s="40">
        <v>0.21588351419167101</v>
      </c>
      <c r="I6" s="40">
        <v>9.65307181748606E-2</v>
      </c>
      <c r="J6" s="40">
        <v>8.8803184742899402E-2</v>
      </c>
      <c r="K6" s="40">
        <v>0.68713057400219502</v>
      </c>
      <c r="L6" s="40">
        <v>-0.17261863428784399</v>
      </c>
      <c r="M6" s="40">
        <v>-0.115846932012134</v>
      </c>
      <c r="N6" s="40">
        <v>-0.27303505119194199</v>
      </c>
      <c r="O6" s="40">
        <v>-0.14909469599493999</v>
      </c>
      <c r="Q6" s="40">
        <v>0.86209733316742598</v>
      </c>
      <c r="S6" s="40">
        <v>0.15999918186863599</v>
      </c>
      <c r="T6" s="40">
        <v>-4.5716778123641902E-2</v>
      </c>
      <c r="U6" s="40">
        <v>-0.22028962427169399</v>
      </c>
      <c r="V6" s="40">
        <v>-0.29835169018028501</v>
      </c>
      <c r="W6" s="40">
        <v>7.9919585731901999E-2</v>
      </c>
      <c r="X6" s="40">
        <v>-9.6492292960247694E-3</v>
      </c>
      <c r="Y6" s="40">
        <v>-0.157886538881752</v>
      </c>
      <c r="Z6" s="40">
        <v>-0.226486517005386</v>
      </c>
      <c r="AA6" s="40">
        <v>0.64566781091940795</v>
      </c>
      <c r="AB6" s="40">
        <v>5.3713811774124501E-2</v>
      </c>
      <c r="AC6" s="40">
        <v>-0.124126596682332</v>
      </c>
      <c r="AD6" s="40">
        <v>0.36871055010754</v>
      </c>
      <c r="AE6" s="40">
        <v>0.25578056710079899</v>
      </c>
      <c r="AF6" s="40">
        <v>0.79782036011814605</v>
      </c>
      <c r="AH6" s="40">
        <f>'Behavior correlation'!N6</f>
        <v>0.76331153570715882</v>
      </c>
      <c r="AI6" s="40">
        <f>'Behavior correlation'!P6</f>
        <v>0.48481194358031188</v>
      </c>
    </row>
    <row r="7" spans="2:35">
      <c r="B7" s="40">
        <v>0.93533277683430804</v>
      </c>
      <c r="C7" s="40">
        <v>0.52356970349492804</v>
      </c>
      <c r="D7" s="40">
        <v>0.37407321462753801</v>
      </c>
      <c r="E7" s="40">
        <v>0.35572138745131898</v>
      </c>
      <c r="F7" s="40">
        <v>0.37641360856643802</v>
      </c>
      <c r="G7" s="40">
        <v>0.49705021286071299</v>
      </c>
      <c r="H7" s="40">
        <v>0.304789052233298</v>
      </c>
      <c r="I7" s="40">
        <v>0.29891238398590297</v>
      </c>
      <c r="J7" s="40">
        <v>0.34735786919179201</v>
      </c>
      <c r="K7" s="40">
        <v>0.81474103326641001</v>
      </c>
      <c r="L7" s="40">
        <v>0.22038414988802199</v>
      </c>
      <c r="M7" s="40">
        <v>0.244004731357154</v>
      </c>
      <c r="N7" s="40">
        <v>0.229605011113378</v>
      </c>
      <c r="O7" s="40">
        <v>0.26771625112910302</v>
      </c>
      <c r="Q7" s="40">
        <v>0.75050074097474195</v>
      </c>
      <c r="S7" s="40">
        <v>0.408260553639815</v>
      </c>
      <c r="T7" s="40">
        <v>0.36987386492236901</v>
      </c>
      <c r="U7" s="40">
        <v>0.222204662372296</v>
      </c>
      <c r="V7" s="40">
        <v>0.22790565655567499</v>
      </c>
      <c r="W7" s="40">
        <v>0.43014789565897399</v>
      </c>
      <c r="X7" s="40">
        <v>0.40616737998514402</v>
      </c>
      <c r="Y7" s="40">
        <v>0.24709589362798601</v>
      </c>
      <c r="Z7" s="40">
        <v>0.22967773684493301</v>
      </c>
      <c r="AA7" s="40">
        <v>0.93946248021512102</v>
      </c>
      <c r="AB7" s="40">
        <v>0.53261664627587901</v>
      </c>
      <c r="AC7" s="40">
        <v>0.30432287988871398</v>
      </c>
      <c r="AD7" s="40">
        <v>0.53410140569299003</v>
      </c>
      <c r="AE7" s="40">
        <v>0.28605138088502702</v>
      </c>
      <c r="AF7" s="40">
        <v>0.70551544762787699</v>
      </c>
      <c r="AH7" s="40">
        <f>'Behavior correlation'!N7</f>
        <v>0.68392966965565927</v>
      </c>
      <c r="AI7" s="40">
        <f>'Behavior correlation'!P7</f>
        <v>0.33749880324846704</v>
      </c>
    </row>
    <row r="8" spans="2:35">
      <c r="B8" s="40">
        <v>0.94955719285626905</v>
      </c>
      <c r="C8" s="40">
        <v>0.14190271346025399</v>
      </c>
      <c r="D8" s="40">
        <v>0.27899142706101798</v>
      </c>
      <c r="E8" s="40">
        <v>0.35019384222678801</v>
      </c>
      <c r="F8" s="40">
        <v>0.331605684094255</v>
      </c>
      <c r="G8" s="40">
        <v>0.237218972012192</v>
      </c>
      <c r="H8" s="40">
        <v>0.353521389384995</v>
      </c>
      <c r="I8" s="40">
        <v>0.41624713306484201</v>
      </c>
      <c r="J8" s="40">
        <v>0.38990957569976598</v>
      </c>
      <c r="K8" s="40">
        <v>0.459791160768726</v>
      </c>
      <c r="L8" s="40">
        <v>9.3644105863243302E-2</v>
      </c>
      <c r="M8" s="40">
        <v>2.5872905346226702E-2</v>
      </c>
      <c r="N8" s="40">
        <v>0.27378432560468702</v>
      </c>
      <c r="O8" s="40">
        <v>0.23926814330239399</v>
      </c>
      <c r="Q8" s="40">
        <v>0.806061226741981</v>
      </c>
      <c r="S8" s="40">
        <v>0.37258135366098399</v>
      </c>
      <c r="T8" s="40">
        <v>0.46320229302714999</v>
      </c>
      <c r="U8" s="40">
        <v>7.2315464671932506E-2</v>
      </c>
      <c r="V8" s="40">
        <v>0.33371472351850001</v>
      </c>
      <c r="W8" s="40">
        <v>0.32508954605113799</v>
      </c>
      <c r="X8" s="40">
        <v>0.38949695831099201</v>
      </c>
      <c r="Y8" s="40">
        <v>1.8981669277866599E-4</v>
      </c>
      <c r="Z8" s="40">
        <v>0.28911112556353602</v>
      </c>
      <c r="AA8" s="40">
        <v>0.91337254791169598</v>
      </c>
      <c r="AB8" s="40">
        <v>0.12589008868698101</v>
      </c>
      <c r="AC8" s="40">
        <v>0.30264049082179101</v>
      </c>
      <c r="AD8" s="40">
        <v>0.17980064743545299</v>
      </c>
      <c r="AE8" s="40">
        <v>0.30010009713008801</v>
      </c>
      <c r="AF8" s="40">
        <v>0.42233584776644401</v>
      </c>
      <c r="AH8" s="40">
        <f>'Behavior correlation'!N8</f>
        <v>0.52908586798649415</v>
      </c>
      <c r="AI8" s="40">
        <f>'Behavior correlation'!P8</f>
        <v>0.42781564472355416</v>
      </c>
    </row>
    <row r="9" spans="2:35">
      <c r="B9" s="40" t="s">
        <v>44</v>
      </c>
      <c r="C9" s="40" t="s">
        <v>44</v>
      </c>
      <c r="D9" s="40" t="s">
        <v>44</v>
      </c>
      <c r="E9" s="40" t="s">
        <v>44</v>
      </c>
      <c r="F9" s="40" t="s">
        <v>44</v>
      </c>
      <c r="G9" s="40" t="s">
        <v>44</v>
      </c>
      <c r="H9" s="40" t="s">
        <v>44</v>
      </c>
      <c r="I9" s="40" t="s">
        <v>44</v>
      </c>
      <c r="J9" s="40" t="s">
        <v>44</v>
      </c>
      <c r="K9" s="40" t="s">
        <v>44</v>
      </c>
      <c r="L9" s="40" t="s">
        <v>44</v>
      </c>
      <c r="M9" s="40" t="s">
        <v>44</v>
      </c>
      <c r="N9" s="40" t="s">
        <v>44</v>
      </c>
      <c r="O9" s="40" t="s">
        <v>44</v>
      </c>
      <c r="Q9" s="40" t="s">
        <v>44</v>
      </c>
      <c r="S9" s="40" t="s">
        <v>44</v>
      </c>
      <c r="T9" s="40" t="s">
        <v>44</v>
      </c>
      <c r="U9" s="40" t="s">
        <v>44</v>
      </c>
      <c r="V9" s="40" t="s">
        <v>44</v>
      </c>
      <c r="W9" s="40" t="s">
        <v>44</v>
      </c>
      <c r="X9" s="40" t="s">
        <v>44</v>
      </c>
      <c r="Y9" s="40" t="s">
        <v>44</v>
      </c>
      <c r="Z9" s="40" t="s">
        <v>44</v>
      </c>
      <c r="AA9" s="40" t="s">
        <v>44</v>
      </c>
      <c r="AB9" s="40" t="s">
        <v>44</v>
      </c>
      <c r="AC9" s="40" t="s">
        <v>44</v>
      </c>
      <c r="AD9" s="40" t="s">
        <v>44</v>
      </c>
      <c r="AE9" s="40" t="s">
        <v>44</v>
      </c>
      <c r="AF9" s="40" t="s">
        <v>44</v>
      </c>
      <c r="AH9" s="40">
        <f>'Behavior correlation'!N9</f>
        <v>0.8509070463422953</v>
      </c>
      <c r="AI9" s="40">
        <f>'Behavior correlation'!P9</f>
        <v>0.30688485239860136</v>
      </c>
    </row>
    <row r="10" spans="2:35">
      <c r="B10" s="40">
        <v>0.941110820878583</v>
      </c>
      <c r="C10" s="40">
        <v>0.435516638533328</v>
      </c>
      <c r="D10" s="40">
        <v>0.451447553408378</v>
      </c>
      <c r="E10" s="40">
        <v>0.53228543430683295</v>
      </c>
      <c r="F10" s="40">
        <v>0.497284650107161</v>
      </c>
      <c r="G10" s="40">
        <v>0.50002397484442096</v>
      </c>
      <c r="H10" s="40">
        <v>0.53494769581156398</v>
      </c>
      <c r="I10" s="40">
        <v>0.56749835234207402</v>
      </c>
      <c r="J10" s="40">
        <v>0.55715262416895694</v>
      </c>
      <c r="K10" s="40">
        <v>0.90567971026625804</v>
      </c>
      <c r="L10" s="40">
        <v>0.64707308637680105</v>
      </c>
      <c r="M10" s="40">
        <v>0.61021567647251196</v>
      </c>
      <c r="N10" s="40">
        <v>0.69055001286512696</v>
      </c>
      <c r="O10" s="40">
        <v>0.68639644625839402</v>
      </c>
      <c r="Q10" s="40">
        <v>0.82806597947226801</v>
      </c>
      <c r="S10" s="40">
        <v>0.47484531232542698</v>
      </c>
      <c r="T10" s="40">
        <v>0.59638128958905201</v>
      </c>
      <c r="U10" s="40">
        <v>0.65723041654636405</v>
      </c>
      <c r="V10" s="40">
        <v>0.70667475703877802</v>
      </c>
      <c r="W10" s="40">
        <v>0.42789500063420599</v>
      </c>
      <c r="X10" s="40">
        <v>0.53846082347704505</v>
      </c>
      <c r="Y10" s="40">
        <v>0.62275645900291599</v>
      </c>
      <c r="Z10" s="40">
        <v>0.69727635077865602</v>
      </c>
      <c r="AA10" s="40">
        <v>0.85470052954028697</v>
      </c>
      <c r="AB10" s="40">
        <v>0.37957827805648903</v>
      </c>
      <c r="AC10" s="40">
        <v>0.404595958402723</v>
      </c>
      <c r="AD10" s="40">
        <v>0.52039869654669801</v>
      </c>
      <c r="AE10" s="40">
        <v>0.55868575264417297</v>
      </c>
      <c r="AF10" s="40">
        <v>0.90340999569518099</v>
      </c>
      <c r="AH10" s="40">
        <f>'Behavior correlation'!N10</f>
        <v>0.82362926025596239</v>
      </c>
      <c r="AI10" s="40">
        <f>'Behavior correlation'!P10</f>
        <v>0.60201862562765251</v>
      </c>
    </row>
    <row r="11" spans="2:35">
      <c r="B11" s="40">
        <v>0.881670344050832</v>
      </c>
      <c r="C11" s="40">
        <v>0.40279414019885501</v>
      </c>
      <c r="D11" s="40">
        <v>0.28440743516102901</v>
      </c>
      <c r="E11" s="40">
        <v>0.17701758710926399</v>
      </c>
      <c r="F11" s="40">
        <v>7.8060236739406E-2</v>
      </c>
      <c r="G11" s="40">
        <v>0.30618034004708999</v>
      </c>
      <c r="H11" s="40">
        <v>0.297843562147727</v>
      </c>
      <c r="I11" s="40">
        <v>0.192295499065475</v>
      </c>
      <c r="J11" s="40">
        <v>9.9494516587567403E-2</v>
      </c>
      <c r="K11" s="40">
        <v>0.57592009333588901</v>
      </c>
      <c r="L11" s="40">
        <v>-0.113177038288721</v>
      </c>
      <c r="M11" s="40">
        <v>-9.9158397132971102E-2</v>
      </c>
      <c r="N11" s="40">
        <v>9.5594486981988594E-2</v>
      </c>
      <c r="O11" s="40">
        <v>1.68025156038158E-2</v>
      </c>
      <c r="Q11" s="40">
        <v>0.81237339336231995</v>
      </c>
      <c r="S11" s="40">
        <v>0.43400282668561202</v>
      </c>
      <c r="T11" s="40">
        <v>0.15086310107027701</v>
      </c>
      <c r="U11" s="40">
        <v>-0.11117383835791</v>
      </c>
      <c r="V11" s="40">
        <v>8.7701648120630998E-2</v>
      </c>
      <c r="W11" s="40">
        <v>0.35776934520361903</v>
      </c>
      <c r="X11" s="40">
        <v>0.142891535921428</v>
      </c>
      <c r="Y11" s="40">
        <v>-9.4969987893348498E-2</v>
      </c>
      <c r="Z11" s="40">
        <v>4.2903181952576898E-2</v>
      </c>
      <c r="AA11" s="40">
        <v>0.384293536128891</v>
      </c>
      <c r="AB11" s="40">
        <v>0.262959686178456</v>
      </c>
      <c r="AC11" s="40">
        <v>0.32694904117798201</v>
      </c>
      <c r="AD11" s="40">
        <v>0.22588035685411501</v>
      </c>
      <c r="AE11" s="40">
        <v>0.37151968570427102</v>
      </c>
      <c r="AF11" s="40">
        <v>0.67812162294982004</v>
      </c>
      <c r="AH11" s="40">
        <f>'Behavior correlation'!N11</f>
        <v>0.73074330662910525</v>
      </c>
      <c r="AI11" s="40">
        <f>'Behavior correlation'!P11</f>
        <v>0.31337390795583486</v>
      </c>
    </row>
    <row r="12" spans="2:35">
      <c r="B12" s="40">
        <v>0.91227786135611</v>
      </c>
      <c r="C12" s="40">
        <v>0.60893320574032195</v>
      </c>
      <c r="D12" s="40">
        <v>0.42864764487979501</v>
      </c>
      <c r="E12" s="40">
        <v>0.357138839379333</v>
      </c>
      <c r="F12" s="40">
        <v>0.35245347654766102</v>
      </c>
      <c r="G12" s="40">
        <v>0.63766486444042703</v>
      </c>
      <c r="H12" s="40">
        <v>0.49231745097917801</v>
      </c>
      <c r="I12" s="40">
        <v>0.28999309763507902</v>
      </c>
      <c r="J12" s="40">
        <v>0.29458216106190699</v>
      </c>
      <c r="K12" s="40">
        <v>0.79611510041080202</v>
      </c>
      <c r="L12" s="40">
        <v>8.3863357927056195E-2</v>
      </c>
      <c r="M12" s="40">
        <v>6.2819951679324706E-2</v>
      </c>
      <c r="N12" s="40">
        <v>2.68087273084287E-2</v>
      </c>
      <c r="O12" s="40">
        <v>-1.1552620297272101E-3</v>
      </c>
      <c r="Q12" s="40">
        <v>0.72187299757368795</v>
      </c>
      <c r="S12" s="40">
        <v>0.38755427325579</v>
      </c>
      <c r="T12" s="40">
        <v>4.3266414518921298E-2</v>
      </c>
      <c r="U12" s="40">
        <v>0.13017812941016901</v>
      </c>
      <c r="V12" s="40">
        <v>8.5398246440202399E-2</v>
      </c>
      <c r="W12" s="40">
        <v>0.45022628499217499</v>
      </c>
      <c r="X12" s="40">
        <v>0.18597470983012401</v>
      </c>
      <c r="Y12" s="40">
        <v>7.1802774692909702E-2</v>
      </c>
      <c r="Z12" s="40">
        <v>3.1518145583785698E-2</v>
      </c>
      <c r="AA12" s="40">
        <v>0.62849111658298995</v>
      </c>
      <c r="AB12" s="40">
        <v>0.264966005668613</v>
      </c>
      <c r="AC12" s="40">
        <v>9.5067826013034804E-2</v>
      </c>
      <c r="AD12" s="40">
        <v>0.206833887364824</v>
      </c>
      <c r="AE12" s="40">
        <v>0.10086936787638601</v>
      </c>
      <c r="AF12" s="40">
        <v>0.71916334842565099</v>
      </c>
      <c r="AH12" s="40">
        <f>'Behavior correlation'!N12</f>
        <v>0.76500817602710003</v>
      </c>
      <c r="AI12" s="40">
        <f>'Behavior correlation'!P12</f>
        <v>0.35159329789519844</v>
      </c>
    </row>
    <row r="13" spans="2:35">
      <c r="B13" s="40" t="s">
        <v>44</v>
      </c>
      <c r="C13" s="40" t="s">
        <v>44</v>
      </c>
      <c r="D13" s="40" t="s">
        <v>44</v>
      </c>
      <c r="E13" s="40" t="s">
        <v>44</v>
      </c>
      <c r="F13" s="40" t="s">
        <v>44</v>
      </c>
      <c r="G13" s="40" t="s">
        <v>44</v>
      </c>
      <c r="H13" s="40" t="s">
        <v>44</v>
      </c>
      <c r="I13" s="40" t="s">
        <v>44</v>
      </c>
      <c r="J13" s="40" t="s">
        <v>44</v>
      </c>
      <c r="K13" s="40" t="s">
        <v>44</v>
      </c>
      <c r="L13" s="40" t="s">
        <v>44</v>
      </c>
      <c r="M13" s="40" t="s">
        <v>44</v>
      </c>
      <c r="N13" s="40" t="s">
        <v>44</v>
      </c>
      <c r="O13" s="40" t="s">
        <v>44</v>
      </c>
      <c r="Q13" s="40">
        <v>0.87842914023660801</v>
      </c>
      <c r="S13" s="40">
        <v>0.56530327870082298</v>
      </c>
      <c r="T13" s="40">
        <v>0.66804099799182703</v>
      </c>
      <c r="U13" s="40">
        <v>0.49192863560355099</v>
      </c>
      <c r="V13" s="40">
        <v>0.56076419900090602</v>
      </c>
      <c r="W13" s="40">
        <v>0.42875450810854898</v>
      </c>
      <c r="X13" s="40">
        <v>0.56956832266354895</v>
      </c>
      <c r="Y13" s="40">
        <v>0.50524484832800998</v>
      </c>
      <c r="Z13" s="40">
        <v>0.55308485659664797</v>
      </c>
      <c r="AA13" s="40">
        <v>0.81059807186578903</v>
      </c>
      <c r="AB13" s="40">
        <v>0.54319294529651596</v>
      </c>
      <c r="AC13" s="40">
        <v>0.61898858125483502</v>
      </c>
      <c r="AD13" s="40">
        <v>0.70087539037346702</v>
      </c>
      <c r="AE13" s="40">
        <v>0.78680433352655699</v>
      </c>
      <c r="AF13" s="40">
        <v>0.87852406883800005</v>
      </c>
      <c r="AH13" s="40">
        <f>'Behavior correlation'!N13</f>
        <v>0.73168724279835384</v>
      </c>
      <c r="AI13" s="40">
        <f>'Behavior correlation'!P13</f>
        <v>0.33949888157776276</v>
      </c>
    </row>
    <row r="14" spans="2:35">
      <c r="B14" s="40">
        <v>0.92203111028006601</v>
      </c>
      <c r="C14" s="40">
        <v>0.49155433482823901</v>
      </c>
      <c r="D14" s="40">
        <v>0.37772050712383398</v>
      </c>
      <c r="E14" s="40">
        <v>0.157135441497465</v>
      </c>
      <c r="F14" s="40">
        <v>0.33588872022319899</v>
      </c>
      <c r="G14" s="40">
        <v>0.623421378456676</v>
      </c>
      <c r="H14" s="40">
        <v>0.478491798431876</v>
      </c>
      <c r="I14" s="40">
        <v>8.3803308350997502E-2</v>
      </c>
      <c r="J14" s="40">
        <v>0.31149337687205497</v>
      </c>
      <c r="K14" s="40">
        <v>0.78312499570959604</v>
      </c>
      <c r="L14" s="40">
        <v>1.0672198974330801E-2</v>
      </c>
      <c r="M14" s="40">
        <v>0.26549378946721502</v>
      </c>
      <c r="N14" s="40">
        <v>0.107420614423949</v>
      </c>
      <c r="O14" s="40">
        <v>0.26339840786539198</v>
      </c>
      <c r="Q14" s="40">
        <v>0.72289339204901704</v>
      </c>
      <c r="S14" s="40">
        <v>0.28076216303571</v>
      </c>
      <c r="T14" s="40">
        <v>0.32530338872428599</v>
      </c>
      <c r="U14" s="40">
        <v>-3.0992669791433902E-2</v>
      </c>
      <c r="V14" s="40">
        <v>8.4592997059843994E-2</v>
      </c>
      <c r="W14" s="40">
        <v>0.47741294041358601</v>
      </c>
      <c r="X14" s="40">
        <v>0.50139292459402696</v>
      </c>
      <c r="Y14" s="40">
        <v>0.21351142795997999</v>
      </c>
      <c r="Z14" s="40">
        <v>0.25409478609681901</v>
      </c>
      <c r="AA14" s="40">
        <v>0.60543926945340398</v>
      </c>
      <c r="AB14" s="40">
        <v>0.26286140349229398</v>
      </c>
      <c r="AC14" s="40">
        <v>0.16956207417038299</v>
      </c>
      <c r="AD14" s="40">
        <v>0.52630938842413</v>
      </c>
      <c r="AE14" s="40">
        <v>0.43367132233018701</v>
      </c>
      <c r="AF14" s="40">
        <v>0.79267236071198999</v>
      </c>
      <c r="AH14" s="40">
        <f>'Behavior correlation'!N14</f>
        <v>0.92964876966385113</v>
      </c>
      <c r="AI14" s="40">
        <f>'Behavior correlation'!P14</f>
        <v>0.20875927393877272</v>
      </c>
    </row>
    <row r="15" spans="2:35">
      <c r="B15" s="40">
        <v>0.77613435613738702</v>
      </c>
      <c r="C15" s="40">
        <v>0.47371431796575703</v>
      </c>
      <c r="D15" s="40">
        <v>0.35509146025905403</v>
      </c>
      <c r="E15" s="40">
        <v>0.61213005365564099</v>
      </c>
      <c r="F15" s="40">
        <v>0.59052535340108803</v>
      </c>
      <c r="G15" s="40">
        <v>0.48431552239571501</v>
      </c>
      <c r="H15" s="40">
        <v>0.44422700103248403</v>
      </c>
      <c r="I15" s="40">
        <v>0.63606605379416803</v>
      </c>
      <c r="J15" s="40">
        <v>0.61218963618066402</v>
      </c>
      <c r="K15" s="40">
        <v>0.88232673358938796</v>
      </c>
      <c r="L15" s="40">
        <v>0.48816490147376901</v>
      </c>
      <c r="M15" s="40">
        <v>0.46704449092546102</v>
      </c>
      <c r="N15" s="40">
        <v>0.44740356127015801</v>
      </c>
      <c r="O15" s="40">
        <v>0.44244518414765999</v>
      </c>
      <c r="Q15" s="40">
        <v>0.89901651379308201</v>
      </c>
      <c r="S15" s="40">
        <v>0.64492576609725005</v>
      </c>
      <c r="T15" s="40">
        <v>0.60453853044095596</v>
      </c>
      <c r="U15" s="40">
        <v>0.50181915352048501</v>
      </c>
      <c r="V15" s="40">
        <v>0.48582798685544099</v>
      </c>
      <c r="W15" s="40">
        <v>0.63264001272875003</v>
      </c>
      <c r="X15" s="40">
        <v>0.57792572070854498</v>
      </c>
      <c r="Y15" s="40">
        <v>0.48061789636039798</v>
      </c>
      <c r="Z15" s="40">
        <v>0.48095167724443699</v>
      </c>
      <c r="AA15" s="40">
        <v>0.83930961271936</v>
      </c>
      <c r="AB15" s="40">
        <v>0.50840320719629495</v>
      </c>
      <c r="AC15" s="40">
        <v>0.50844661763434895</v>
      </c>
      <c r="AD15" s="40">
        <v>0.44389506052079097</v>
      </c>
      <c r="AE15" s="40">
        <v>0.52185967678393297</v>
      </c>
      <c r="AF15" s="40">
        <v>0.84604376047548602</v>
      </c>
      <c r="AH15" s="40">
        <f>'Behavior correlation'!N15</f>
        <v>0.75400078225627176</v>
      </c>
      <c r="AI15" s="40">
        <f>'Behavior correlation'!P15</f>
        <v>0.43023064193849658</v>
      </c>
    </row>
    <row r="16" spans="2:35">
      <c r="B16" s="40">
        <v>0.89828434552513803</v>
      </c>
      <c r="C16" s="40">
        <v>0.71129358378377205</v>
      </c>
      <c r="D16" s="40">
        <v>0.61273423020913398</v>
      </c>
      <c r="E16" s="40">
        <v>0.221776047523218</v>
      </c>
      <c r="F16" s="40">
        <v>0.31215956480176299</v>
      </c>
      <c r="G16" s="40">
        <v>0.82288434784724596</v>
      </c>
      <c r="H16" s="40">
        <v>0.66312967870691697</v>
      </c>
      <c r="I16" s="40">
        <v>0.18267573785527</v>
      </c>
      <c r="J16" s="40">
        <v>0.28672622540537801</v>
      </c>
      <c r="K16" s="40">
        <v>0.86033181558282701</v>
      </c>
      <c r="L16" s="40">
        <v>0.358655068881442</v>
      </c>
      <c r="M16" s="40">
        <v>0.39414737422575802</v>
      </c>
      <c r="N16" s="40">
        <v>0.398865636067048</v>
      </c>
      <c r="O16" s="40">
        <v>0.41611839190680899</v>
      </c>
      <c r="Q16" s="40">
        <v>0.80976170431942196</v>
      </c>
      <c r="S16" s="40">
        <v>0.30364423594543599</v>
      </c>
      <c r="T16" s="40">
        <v>0.25727932350815402</v>
      </c>
      <c r="U16" s="40">
        <v>0.36707524603710401</v>
      </c>
      <c r="V16" s="40">
        <v>0.40424428751904501</v>
      </c>
      <c r="W16" s="40">
        <v>0.34082182760033197</v>
      </c>
      <c r="X16" s="40">
        <v>0.37118020604178498</v>
      </c>
      <c r="Y16" s="40">
        <v>0.40198000702155801</v>
      </c>
      <c r="Z16" s="40">
        <v>0.41847442999413298</v>
      </c>
      <c r="AA16" s="40">
        <v>0.87110416911134003</v>
      </c>
      <c r="AB16" s="40">
        <v>0.72309466459128302</v>
      </c>
      <c r="AC16" s="40">
        <v>0.63564570510712404</v>
      </c>
      <c r="AD16" s="40">
        <v>0.67400229951405299</v>
      </c>
      <c r="AE16" s="40">
        <v>0.53557548235031804</v>
      </c>
      <c r="AF16" s="40">
        <v>0.85036066085739204</v>
      </c>
      <c r="AH16" s="40">
        <f>'Behavior correlation'!N16</f>
        <v>0.82950336999489582</v>
      </c>
      <c r="AI16" s="40">
        <f>'Behavior correlation'!P16</f>
        <v>0.53178753528788392</v>
      </c>
    </row>
    <row r="17" spans="1:35">
      <c r="B17" s="40">
        <v>0.87609591927945196</v>
      </c>
      <c r="C17" s="40">
        <v>0.385469586485501</v>
      </c>
      <c r="D17" s="40">
        <v>0.47790059098917298</v>
      </c>
      <c r="E17" s="40">
        <v>0.14377066416729101</v>
      </c>
      <c r="F17" s="40">
        <v>0.23042934787246999</v>
      </c>
      <c r="G17" s="40">
        <v>0.30748941379451999</v>
      </c>
      <c r="H17" s="40">
        <v>0.53327787571809504</v>
      </c>
      <c r="I17" s="40">
        <v>0.20332753437294901</v>
      </c>
      <c r="J17" s="40">
        <v>0.23810634564639899</v>
      </c>
      <c r="K17" s="40">
        <v>0.69263483102587298</v>
      </c>
      <c r="L17" s="40">
        <v>0.132139990739958</v>
      </c>
      <c r="M17" s="40">
        <v>0.33261045428417901</v>
      </c>
      <c r="N17" s="40">
        <v>0.24441553091611901</v>
      </c>
      <c r="O17" s="40">
        <v>0.320009164872257</v>
      </c>
      <c r="Q17" s="40">
        <v>0.70900362713875298</v>
      </c>
      <c r="S17" s="40">
        <v>0.33900309820151697</v>
      </c>
      <c r="T17" s="40">
        <v>0.55341296991353095</v>
      </c>
      <c r="U17" s="40">
        <v>0.127686194375631</v>
      </c>
      <c r="V17" s="40">
        <v>0.24981236911989299</v>
      </c>
      <c r="W17" s="40">
        <v>0.28456310239659599</v>
      </c>
      <c r="X17" s="40">
        <v>0.49530065896410402</v>
      </c>
      <c r="Y17" s="40">
        <v>0.32161841147188103</v>
      </c>
      <c r="Z17" s="40">
        <v>0.36154426147762603</v>
      </c>
      <c r="AA17" s="40">
        <v>0.67189042316048697</v>
      </c>
      <c r="AB17" s="40">
        <v>0.149375491125464</v>
      </c>
      <c r="AC17" s="40">
        <v>0.249664945248675</v>
      </c>
      <c r="AD17" s="40">
        <v>0.40512737497714701</v>
      </c>
      <c r="AE17" s="40">
        <v>0.54273328055148096</v>
      </c>
      <c r="AF17" s="40">
        <v>0.741985450123955</v>
      </c>
      <c r="AH17" s="40">
        <f>'Behavior correlation'!N17</f>
        <v>0.42545669624434979</v>
      </c>
      <c r="AI17" s="40">
        <f>'Behavior correlation'!P17</f>
        <v>0.4725374535423561</v>
      </c>
    </row>
    <row r="18" spans="1:35">
      <c r="B18" s="40">
        <v>0.77261480652970704</v>
      </c>
      <c r="C18" s="40">
        <v>0.66084669467291701</v>
      </c>
      <c r="D18" s="40">
        <v>5.2595175921567698E-2</v>
      </c>
      <c r="E18" s="40">
        <v>1.5385869612594499E-2</v>
      </c>
      <c r="F18" s="40">
        <v>5.5718982276602696E-3</v>
      </c>
      <c r="G18" s="40">
        <v>0.53146791686123096</v>
      </c>
      <c r="H18" s="40">
        <v>6.2888236107263198E-2</v>
      </c>
      <c r="I18" s="40">
        <v>-8.91538200925832E-2</v>
      </c>
      <c r="J18" s="40">
        <v>-0.114001545846558</v>
      </c>
      <c r="K18" s="40">
        <v>0.196100133115965</v>
      </c>
      <c r="L18" s="40">
        <v>-1.12200298092546E-3</v>
      </c>
      <c r="M18" s="40">
        <v>-2.9937598702406001E-2</v>
      </c>
      <c r="N18" s="40">
        <v>-1.90702454196649E-2</v>
      </c>
      <c r="O18" s="40">
        <v>-4.3761156098086902E-2</v>
      </c>
      <c r="Q18" s="40">
        <v>0.78753650916916496</v>
      </c>
      <c r="S18" s="40">
        <v>-2.6612387068651499E-2</v>
      </c>
      <c r="T18" s="40">
        <v>-0.15964103669051199</v>
      </c>
      <c r="U18" s="40">
        <v>1.02761688935845E-2</v>
      </c>
      <c r="V18" s="40">
        <v>-8.5776795775246804E-3</v>
      </c>
      <c r="W18" s="40">
        <v>-3.8699985493121598E-2</v>
      </c>
      <c r="X18" s="40">
        <v>-7.7621960069014603E-2</v>
      </c>
      <c r="Y18" s="40">
        <v>-3.6099292883800499E-3</v>
      </c>
      <c r="Z18" s="40">
        <v>-3.85530105581652E-2</v>
      </c>
      <c r="AA18" s="40">
        <v>0.473699987010472</v>
      </c>
      <c r="AB18" s="40">
        <v>0.23379395001910999</v>
      </c>
      <c r="AC18" s="40">
        <v>-7.7874711906991606E-2</v>
      </c>
      <c r="AD18" s="40">
        <v>0.113509142664389</v>
      </c>
      <c r="AE18" s="40">
        <v>9.2079441350757102E-2</v>
      </c>
      <c r="AF18" s="40">
        <v>0.31661943959265099</v>
      </c>
      <c r="AH18" s="40">
        <f>'Behavior correlation'!N18</f>
        <v>0.85577419064874982</v>
      </c>
      <c r="AI18" s="40">
        <f>'Behavior correlation'!P18</f>
        <v>0.34975320431979462</v>
      </c>
    </row>
    <row r="19" spans="1:35">
      <c r="B19" s="40">
        <v>0.653943788180401</v>
      </c>
      <c r="C19" s="40">
        <v>0.35986378487825899</v>
      </c>
      <c r="D19" s="40">
        <v>0.17110740354437501</v>
      </c>
      <c r="E19" s="40">
        <v>0.18833431087792599</v>
      </c>
      <c r="F19" s="40">
        <v>0.21331024965926401</v>
      </c>
      <c r="G19" s="40">
        <v>-1.9607214142648599E-2</v>
      </c>
      <c r="H19" s="40">
        <v>0.30195395202800601</v>
      </c>
      <c r="I19" s="40">
        <v>0.194089976455605</v>
      </c>
      <c r="J19" s="40">
        <v>0.22861139443185299</v>
      </c>
      <c r="K19" s="40">
        <v>0.24725716398954201</v>
      </c>
      <c r="L19" s="40">
        <v>0.124610367601985</v>
      </c>
      <c r="M19" s="40">
        <v>8.1442899489846801E-2</v>
      </c>
      <c r="N19" s="40">
        <v>-6.7487288141219695E-2</v>
      </c>
      <c r="O19" s="40">
        <v>-8.0977981109134997E-2</v>
      </c>
      <c r="Q19" s="40">
        <v>0.77453517370902603</v>
      </c>
      <c r="S19" s="40">
        <v>0.20747924063783199</v>
      </c>
      <c r="T19" s="40">
        <v>0.34549086875297702</v>
      </c>
      <c r="U19" s="40">
        <v>0.11456518676423599</v>
      </c>
      <c r="V19" s="40">
        <v>1.9972665648978202E-2</v>
      </c>
      <c r="W19" s="40">
        <v>0.22225713676469899</v>
      </c>
      <c r="X19" s="40">
        <v>0.39015669100867301</v>
      </c>
      <c r="Y19" s="40">
        <v>7.3111751508473294E-2</v>
      </c>
      <c r="Z19" s="40">
        <v>-2.52073172112314E-2</v>
      </c>
      <c r="AA19" s="40">
        <v>0.711781297136583</v>
      </c>
      <c r="AB19" s="40">
        <v>0.33238706395662099</v>
      </c>
      <c r="AC19" s="40">
        <v>0.14448783258455999</v>
      </c>
      <c r="AD19" s="40">
        <v>8.0105755228508005E-2</v>
      </c>
      <c r="AE19" s="40">
        <v>0.197981233693827</v>
      </c>
      <c r="AF19" s="40">
        <v>0.336209430060044</v>
      </c>
      <c r="AH19" s="40">
        <f>'Behavior correlation'!N19</f>
        <v>0.46183933860062365</v>
      </c>
      <c r="AI19" s="40">
        <f>'Behavior correlation'!P19</f>
        <v>0.61742206864151705</v>
      </c>
    </row>
    <row r="20" spans="1:35">
      <c r="B20" s="40">
        <v>0.82116508087558204</v>
      </c>
      <c r="C20" s="40">
        <v>0.64244802769520903</v>
      </c>
      <c r="D20" s="40">
        <v>0.41057453214551898</v>
      </c>
      <c r="E20" s="40">
        <v>5.3309905354402998E-2</v>
      </c>
      <c r="F20" s="40">
        <v>1.8577153491906601E-2</v>
      </c>
      <c r="G20" s="40">
        <v>0.55502700807905803</v>
      </c>
      <c r="H20" s="40">
        <v>0.35984671741047197</v>
      </c>
      <c r="I20" s="40">
        <v>0.114122383652503</v>
      </c>
      <c r="J20" s="40">
        <v>0.101802614703437</v>
      </c>
      <c r="K20" s="40">
        <v>0.57609351085252103</v>
      </c>
      <c r="L20" s="40">
        <v>-6.3271636291430001E-3</v>
      </c>
      <c r="M20" s="40">
        <v>1.24251267459089E-3</v>
      </c>
      <c r="N20" s="40">
        <v>-0.18085257055697199</v>
      </c>
      <c r="O20" s="40">
        <v>-0.16866625895601001</v>
      </c>
      <c r="Q20" s="40">
        <v>0.63366762055777703</v>
      </c>
      <c r="S20" s="40">
        <v>0.12365250071872901</v>
      </c>
      <c r="T20" s="40">
        <v>9.9624519620063301E-2</v>
      </c>
      <c r="U20" s="40">
        <v>7.8720423596741803E-3</v>
      </c>
      <c r="V20" s="40">
        <v>-9.1103697106422202E-2</v>
      </c>
      <c r="W20" s="40">
        <v>9.3251217368426204E-2</v>
      </c>
      <c r="X20" s="40">
        <v>8.4870966237699297E-2</v>
      </c>
      <c r="Y20" s="40">
        <v>2.8735979133959401E-2</v>
      </c>
      <c r="Z20" s="40">
        <v>-6.6174204132078807E-2</v>
      </c>
      <c r="AA20" s="40">
        <v>0.88280493286345996</v>
      </c>
      <c r="AB20" s="40">
        <v>0.56055393993998104</v>
      </c>
      <c r="AC20" s="40">
        <v>0.368993965177489</v>
      </c>
      <c r="AD20" s="40">
        <v>0.69951361443776605</v>
      </c>
      <c r="AE20" s="40">
        <v>0.47456812247694102</v>
      </c>
      <c r="AF20" s="40">
        <v>0.73782857331102503</v>
      </c>
      <c r="AH20" s="40">
        <f>'Behavior correlation'!N20</f>
        <v>9.3333333333333338E-2</v>
      </c>
      <c r="AI20" s="40">
        <f>'Behavior correlation'!P20</f>
        <v>0.27500000000000002</v>
      </c>
    </row>
    <row r="21" spans="1:35">
      <c r="B21" s="40">
        <v>0.92184639501806498</v>
      </c>
      <c r="C21" s="40">
        <v>0.64627749184562799</v>
      </c>
      <c r="D21" s="40">
        <v>0.56133774798028102</v>
      </c>
      <c r="E21" s="40">
        <v>0.30530310611548001</v>
      </c>
      <c r="F21" s="40">
        <v>0.23170045332641601</v>
      </c>
      <c r="G21" s="40">
        <v>0.71587698778389197</v>
      </c>
      <c r="H21" s="40">
        <v>0.66423257428169802</v>
      </c>
      <c r="I21" s="40">
        <v>0.36560758386914299</v>
      </c>
      <c r="J21" s="40">
        <v>0.321011102718748</v>
      </c>
      <c r="K21" s="40">
        <v>0.85269164848086798</v>
      </c>
      <c r="L21" s="40">
        <v>0.34582282983281898</v>
      </c>
      <c r="M21" s="40">
        <v>0.28387625122665</v>
      </c>
      <c r="N21" s="40">
        <v>0.38916519274487599</v>
      </c>
      <c r="O21" s="40">
        <v>0.33507429184446602</v>
      </c>
      <c r="Q21" s="40">
        <v>0.790783998427667</v>
      </c>
      <c r="S21" s="40">
        <v>0.36274775550384503</v>
      </c>
      <c r="T21" s="40">
        <v>0.33437731268082099</v>
      </c>
      <c r="U21" s="40">
        <v>0.311272524222453</v>
      </c>
      <c r="V21" s="40">
        <v>0.349923819070241</v>
      </c>
      <c r="W21" s="40">
        <v>0.390645549281254</v>
      </c>
      <c r="X21" s="40">
        <v>0.39527060934826302</v>
      </c>
      <c r="Y21" s="40">
        <v>0.24253691846459899</v>
      </c>
      <c r="Z21" s="40">
        <v>0.31324190174361399</v>
      </c>
      <c r="AA21" s="40">
        <v>0.82146174657231397</v>
      </c>
      <c r="AB21" s="40">
        <v>0.46936506035956999</v>
      </c>
      <c r="AC21" s="40">
        <v>0.40480370310998498</v>
      </c>
      <c r="AD21" s="40">
        <v>0.214400499500563</v>
      </c>
      <c r="AE21" s="40">
        <v>0.171504844954568</v>
      </c>
      <c r="AF21" s="40">
        <v>0.81022853496673697</v>
      </c>
      <c r="AH21" s="40">
        <f>'Behavior correlation'!N21</f>
        <v>0.84494738763285238</v>
      </c>
      <c r="AI21" s="40">
        <f>'Behavior correlation'!P21</f>
        <v>0.12273415395451001</v>
      </c>
    </row>
    <row r="22" spans="1:35">
      <c r="B22" s="40">
        <v>0.91763977214460102</v>
      </c>
      <c r="C22" s="40">
        <v>0.53580133020568499</v>
      </c>
      <c r="D22" s="40">
        <v>0.50571638052925305</v>
      </c>
      <c r="E22" s="40">
        <v>0.36757193793819798</v>
      </c>
      <c r="F22" s="40">
        <v>0.27943077988856502</v>
      </c>
      <c r="G22" s="40">
        <v>0.57944433916806104</v>
      </c>
      <c r="H22" s="40">
        <v>0.60637761885085495</v>
      </c>
      <c r="I22" s="40">
        <v>0.32870139581951602</v>
      </c>
      <c r="J22" s="40">
        <v>0.21290855130007899</v>
      </c>
      <c r="K22" s="40">
        <v>0.84436391042365999</v>
      </c>
      <c r="L22" s="40">
        <v>0.21606688155901799</v>
      </c>
      <c r="M22" s="40">
        <v>0.201771027618591</v>
      </c>
      <c r="N22" s="40">
        <v>0.176110971033511</v>
      </c>
      <c r="O22" s="40">
        <v>0.19798747363515101</v>
      </c>
      <c r="Q22" s="40">
        <v>0.83605355614392896</v>
      </c>
      <c r="S22" s="40">
        <v>0.33164074407093103</v>
      </c>
      <c r="T22" s="40">
        <v>0.26212286773058002</v>
      </c>
      <c r="U22" s="40">
        <v>0.223138015861815</v>
      </c>
      <c r="V22" s="40">
        <v>0.17581250556002001</v>
      </c>
      <c r="W22" s="40">
        <v>0.190290416244526</v>
      </c>
      <c r="X22" s="40">
        <v>0.218449333889745</v>
      </c>
      <c r="Y22" s="40">
        <v>0.198614699777583</v>
      </c>
      <c r="Z22" s="40">
        <v>0.19303078331495299</v>
      </c>
      <c r="AA22" s="40">
        <v>0.85505791304415202</v>
      </c>
      <c r="AB22" s="40">
        <v>0.41716712018114899</v>
      </c>
      <c r="AC22" s="40">
        <v>0.428523061488431</v>
      </c>
      <c r="AD22" s="40">
        <v>0.50248795255981105</v>
      </c>
      <c r="AE22" s="40">
        <v>0.48465114790687902</v>
      </c>
      <c r="AF22" s="40">
        <v>0.838422383206188</v>
      </c>
      <c r="AH22" s="40">
        <f>'Behavior correlation'!N22</f>
        <v>0.4836533066299718</v>
      </c>
      <c r="AI22" s="40">
        <f>'Behavior correlation'!P22</f>
        <v>0.62712677220947977</v>
      </c>
    </row>
    <row r="23" spans="1:35">
      <c r="B23" s="40">
        <v>0.67272002993984503</v>
      </c>
      <c r="C23" s="40">
        <v>0.47720485049627998</v>
      </c>
      <c r="D23" s="40">
        <v>0.56728706931521</v>
      </c>
      <c r="E23" s="40">
        <v>0.25783798900021399</v>
      </c>
      <c r="F23" s="40">
        <v>0.211112333964867</v>
      </c>
      <c r="G23" s="40">
        <v>0.47913398135743401</v>
      </c>
      <c r="H23" s="40">
        <v>0.62750678431928897</v>
      </c>
      <c r="I23" s="40">
        <v>0.25892098939653302</v>
      </c>
      <c r="J23" s="40">
        <v>0.18991335937074399</v>
      </c>
      <c r="K23" s="40">
        <v>0.61508579436218103</v>
      </c>
      <c r="L23" s="40">
        <v>5.8382998169786503E-2</v>
      </c>
      <c r="M23" s="40">
        <v>7.40287669362686E-3</v>
      </c>
      <c r="N23" s="40">
        <v>0.20572460446593199</v>
      </c>
      <c r="O23" s="40">
        <v>0.170922371200071</v>
      </c>
      <c r="Q23" s="40">
        <v>0.77036996020884096</v>
      </c>
      <c r="S23" s="40">
        <v>0.29707842592011302</v>
      </c>
      <c r="T23" s="40">
        <v>0.186779847644618</v>
      </c>
      <c r="U23" s="40">
        <v>6.3070049057977098E-2</v>
      </c>
      <c r="V23" s="40">
        <v>0.16697611789104999</v>
      </c>
      <c r="W23" s="40">
        <v>0.29462291519964601</v>
      </c>
      <c r="X23" s="40">
        <v>0.23613716036492999</v>
      </c>
      <c r="Y23" s="40">
        <v>1.6994739466959698E-2</v>
      </c>
      <c r="Z23" s="40">
        <v>0.13583352612377</v>
      </c>
      <c r="AA23" s="40">
        <v>0.803366299231556</v>
      </c>
      <c r="AB23" s="40">
        <v>0.51001860713830405</v>
      </c>
      <c r="AC23" s="40">
        <v>0.563751116828629</v>
      </c>
      <c r="AD23" s="40">
        <v>0.49893498886526499</v>
      </c>
      <c r="AE23" s="40">
        <v>0.63956882884199795</v>
      </c>
      <c r="AF23" s="40">
        <v>0.61965721686258302</v>
      </c>
      <c r="AH23" s="40">
        <f>'Behavior correlation'!N23</f>
        <v>0.76609005600618041</v>
      </c>
      <c r="AI23" s="40">
        <f>'Behavior correlation'!P23</f>
        <v>0.55101553055007801</v>
      </c>
    </row>
    <row r="24" spans="1:35">
      <c r="B24" s="40">
        <v>0.70600929845970195</v>
      </c>
      <c r="C24" s="40">
        <v>0.51939872023505895</v>
      </c>
      <c r="D24" s="40">
        <v>0.29952149663747601</v>
      </c>
      <c r="E24" s="40">
        <v>0.20681900351431601</v>
      </c>
      <c r="F24" s="40">
        <v>0.13293840531905399</v>
      </c>
      <c r="G24" s="40">
        <v>0.48497808810652798</v>
      </c>
      <c r="H24" s="40">
        <v>0.34294645193989098</v>
      </c>
      <c r="I24" s="40">
        <v>0.36157648133499198</v>
      </c>
      <c r="J24" s="40">
        <v>0.30939336020054398</v>
      </c>
      <c r="K24" s="40">
        <v>0.70176423830422197</v>
      </c>
      <c r="L24" s="40">
        <v>0.27669380318869302</v>
      </c>
      <c r="M24" s="40">
        <v>0.21620330372699101</v>
      </c>
      <c r="N24" s="40">
        <v>0.27086902511479699</v>
      </c>
      <c r="O24" s="40">
        <v>0.30024202422058499</v>
      </c>
      <c r="Q24" s="40">
        <v>0.81606241677248903</v>
      </c>
      <c r="S24" s="40">
        <v>0.511260556410427</v>
      </c>
      <c r="T24" s="40">
        <v>0.44249939561212698</v>
      </c>
      <c r="U24" s="40">
        <v>0.26099201887358398</v>
      </c>
      <c r="V24" s="40">
        <v>0.32439990157946802</v>
      </c>
      <c r="W24" s="40">
        <v>0.53117007669109695</v>
      </c>
      <c r="X24" s="40">
        <v>0.37418671139616599</v>
      </c>
      <c r="Y24" s="40">
        <v>0.19980155977401001</v>
      </c>
      <c r="Z24" s="40">
        <v>0.33518607820407398</v>
      </c>
      <c r="AA24" s="40">
        <v>0.66261137865985797</v>
      </c>
      <c r="AB24" s="40">
        <v>0.155167580326495</v>
      </c>
      <c r="AC24" s="40">
        <v>0.230126519552699</v>
      </c>
      <c r="AD24" s="40">
        <v>0.119445915084141</v>
      </c>
      <c r="AE24" s="40">
        <v>0.17816846393769201</v>
      </c>
      <c r="AF24" s="40">
        <v>0.66845061142656104</v>
      </c>
      <c r="AH24" s="40">
        <f>'Behavior correlation'!N24</f>
        <v>0.33449957198592012</v>
      </c>
      <c r="AI24" s="40">
        <f>'Behavior correlation'!P24</f>
        <v>1</v>
      </c>
    </row>
    <row r="25" spans="1:35">
      <c r="B25" s="40">
        <v>0.88130759447437101</v>
      </c>
      <c r="C25" s="40">
        <v>0.22494284556758801</v>
      </c>
      <c r="D25" s="40">
        <v>0.30672020346686701</v>
      </c>
      <c r="E25" s="40">
        <v>0.160458313186782</v>
      </c>
      <c r="F25" s="40">
        <v>3.9670109257953202E-2</v>
      </c>
      <c r="G25" s="40">
        <v>0.12547620647861399</v>
      </c>
      <c r="H25" s="40">
        <v>0.272055980762894</v>
      </c>
      <c r="I25" s="40">
        <v>0.165279941907059</v>
      </c>
      <c r="J25" s="40">
        <v>0.101518756365008</v>
      </c>
      <c r="K25" s="40">
        <v>0.74955338786896597</v>
      </c>
      <c r="L25" s="40">
        <v>0.167927413163172</v>
      </c>
      <c r="M25" s="40">
        <v>-0.11429851996226</v>
      </c>
      <c r="N25" s="40">
        <v>0.191038764428173</v>
      </c>
      <c r="O25" s="40">
        <v>-5.2031491101310702E-2</v>
      </c>
      <c r="Q25" s="40">
        <v>0.68053082290752698</v>
      </c>
      <c r="S25" s="40">
        <v>2.0667227563613399E-2</v>
      </c>
      <c r="T25" s="40">
        <v>0.16777215995737599</v>
      </c>
      <c r="U25" s="40">
        <v>0.17961249202306501</v>
      </c>
      <c r="V25" s="40">
        <v>0.22845472404251299</v>
      </c>
      <c r="W25" s="40">
        <v>-9.8404696930288804E-2</v>
      </c>
      <c r="X25" s="40">
        <v>8.9425182099752101E-2</v>
      </c>
      <c r="Y25" s="40">
        <v>-9.3309140308529007E-2</v>
      </c>
      <c r="Z25" s="40">
        <v>-2.41332123245067E-2</v>
      </c>
      <c r="AA25" s="40">
        <v>0.73891221800127405</v>
      </c>
      <c r="AB25" s="40">
        <v>0.28841029506168198</v>
      </c>
      <c r="AC25" s="40">
        <v>0.22916445647929301</v>
      </c>
      <c r="AD25" s="40">
        <v>0.13570176699713801</v>
      </c>
      <c r="AE25" s="40">
        <v>0.108556599944685</v>
      </c>
      <c r="AF25" s="40">
        <v>0.73024805466354503</v>
      </c>
      <c r="AH25" s="40">
        <f>'Behavior correlation'!N25</f>
        <v>0.69041940666812041</v>
      </c>
      <c r="AI25" s="40">
        <f>'Behavior correlation'!P25</f>
        <v>4.2787513392484648E-2</v>
      </c>
    </row>
    <row r="26" spans="1:35">
      <c r="B26" s="40">
        <v>0.75734568797887802</v>
      </c>
      <c r="C26" s="40">
        <v>0.68865616525834705</v>
      </c>
      <c r="D26" s="40">
        <v>0.61494493204610501</v>
      </c>
      <c r="E26" s="40">
        <v>-3.5261733019118502E-2</v>
      </c>
      <c r="F26" s="40">
        <v>0.147917300256696</v>
      </c>
      <c r="G26" s="40">
        <v>0.66000770631099104</v>
      </c>
      <c r="H26" s="40">
        <v>0.65897374970950695</v>
      </c>
      <c r="I26" s="40">
        <v>0.10802303494210801</v>
      </c>
      <c r="J26" s="40">
        <v>0.136498558309324</v>
      </c>
      <c r="K26" s="40">
        <v>0.81852988021763495</v>
      </c>
      <c r="L26" s="40">
        <v>0.143967365801978</v>
      </c>
      <c r="M26" s="40">
        <v>0.174119371104241</v>
      </c>
      <c r="N26" s="40">
        <v>0.111186456237439</v>
      </c>
      <c r="O26" s="40">
        <v>0.13954973610417701</v>
      </c>
      <c r="Q26" s="40">
        <v>0.56398521190585504</v>
      </c>
      <c r="S26" s="40">
        <v>-8.8531583558854401E-4</v>
      </c>
      <c r="T26" s="40">
        <v>-2.3683056570139999E-2</v>
      </c>
      <c r="U26" s="40">
        <v>0.159204861725769</v>
      </c>
      <c r="V26" s="40">
        <v>0.122322895381672</v>
      </c>
      <c r="W26" s="40">
        <v>0.296416547741017</v>
      </c>
      <c r="X26" s="40">
        <v>0.20056179126760401</v>
      </c>
      <c r="Y26" s="40">
        <v>0.19015783755448901</v>
      </c>
      <c r="Z26" s="40">
        <v>0.15377906512228601</v>
      </c>
      <c r="AA26" s="40">
        <v>0.79849373125161105</v>
      </c>
      <c r="AB26" s="40">
        <v>0.39671405098859303</v>
      </c>
      <c r="AC26" s="40">
        <v>0.314969311002676</v>
      </c>
      <c r="AD26" s="40">
        <v>0.42043308256214301</v>
      </c>
      <c r="AE26" s="40">
        <v>0.39979827006136698</v>
      </c>
      <c r="AF26" s="40">
        <v>0.80585221957164599</v>
      </c>
      <c r="AH26" s="40">
        <f>'Behavior correlation'!N26</f>
        <v>0.27108678547395071</v>
      </c>
      <c r="AI26" s="40">
        <f>'Behavior correlation'!P26</f>
        <v>0.25266605286882377</v>
      </c>
    </row>
    <row r="27" spans="1:35">
      <c r="B27" s="40">
        <v>0.69261944766165795</v>
      </c>
      <c r="C27" s="40">
        <v>0.66048050511735601</v>
      </c>
      <c r="D27" s="40">
        <v>0.54577296239283002</v>
      </c>
      <c r="E27" s="40">
        <v>0.46331045465721399</v>
      </c>
      <c r="F27" s="40">
        <v>0.40943120300208202</v>
      </c>
      <c r="G27" s="40">
        <v>0.42970814820485698</v>
      </c>
      <c r="H27" s="40">
        <v>0.42578461467448298</v>
      </c>
      <c r="I27" s="40">
        <v>0.353516377373574</v>
      </c>
      <c r="J27" s="40">
        <v>0.32511659766179701</v>
      </c>
      <c r="K27" s="40">
        <v>0.75925621413106004</v>
      </c>
      <c r="L27" s="40">
        <v>0.54496759365876402</v>
      </c>
      <c r="M27" s="40">
        <v>0.49321189473831101</v>
      </c>
      <c r="N27" s="40">
        <v>0.51566915606587804</v>
      </c>
      <c r="O27" s="40">
        <v>0.48039903110654603</v>
      </c>
      <c r="Q27" s="40">
        <v>0.76822225662975796</v>
      </c>
      <c r="S27" s="40">
        <v>0.49649361957541599</v>
      </c>
      <c r="T27" s="40">
        <v>0.296906165558107</v>
      </c>
      <c r="U27" s="40">
        <v>0.55362152842374701</v>
      </c>
      <c r="V27" s="40">
        <v>0.51829420816757699</v>
      </c>
      <c r="W27" s="40">
        <v>0.46162502943517902</v>
      </c>
      <c r="X27" s="40">
        <v>0.305567712287105</v>
      </c>
      <c r="Y27" s="40">
        <v>0.50103572401980401</v>
      </c>
      <c r="Z27" s="40">
        <v>0.51335341934123202</v>
      </c>
      <c r="AA27" s="40">
        <v>0.81330594554461699</v>
      </c>
      <c r="AB27" s="40">
        <v>0.59174922206650005</v>
      </c>
      <c r="AC27" s="40">
        <v>0.53582943433097996</v>
      </c>
      <c r="AD27" s="40">
        <v>0.37374813500260001</v>
      </c>
      <c r="AE27" s="40">
        <v>0.383488888459108</v>
      </c>
      <c r="AF27" s="40">
        <v>0.784084005264437</v>
      </c>
      <c r="AH27" s="40">
        <f>'Behavior correlation'!N27</f>
        <v>0.71484803540062181</v>
      </c>
      <c r="AI27" s="40">
        <f>'Behavior correlation'!P27</f>
        <v>0.60883601284636923</v>
      </c>
    </row>
    <row r="28" spans="1:35">
      <c r="B28" s="40">
        <v>0.78000332085859403</v>
      </c>
      <c r="C28" s="40">
        <v>0.18927550973575999</v>
      </c>
      <c r="D28" s="40">
        <v>4.3732685043352197E-2</v>
      </c>
      <c r="E28" s="40">
        <v>0.44340392208977902</v>
      </c>
      <c r="F28" s="40">
        <v>0.43916212000153299</v>
      </c>
      <c r="G28" s="40">
        <v>0.25823008725977598</v>
      </c>
      <c r="H28" s="40">
        <v>0.19262182054663901</v>
      </c>
      <c r="I28" s="40">
        <v>0.37691290666395399</v>
      </c>
      <c r="J28" s="40">
        <v>0.40725353911691498</v>
      </c>
      <c r="K28" s="40">
        <v>0.53527224705578202</v>
      </c>
      <c r="L28" s="40">
        <v>9.8983847539194595E-3</v>
      </c>
      <c r="M28" s="40">
        <v>4.8243717384429403E-2</v>
      </c>
      <c r="N28" s="40">
        <v>-1.4691489884091199E-3</v>
      </c>
      <c r="O28" s="40">
        <v>-2.52012877240116E-2</v>
      </c>
      <c r="Q28" s="40">
        <v>0.77192980361023</v>
      </c>
      <c r="S28" s="40">
        <v>0.36290396592517898</v>
      </c>
      <c r="T28" s="40">
        <v>0.17902019330508301</v>
      </c>
      <c r="U28" s="40">
        <v>-9.3906413521934705E-3</v>
      </c>
      <c r="V28" s="40">
        <v>0.11754261940775999</v>
      </c>
      <c r="W28" s="40">
        <v>0.41360721719524701</v>
      </c>
      <c r="X28" s="40">
        <v>0.238870434653641</v>
      </c>
      <c r="Y28" s="40">
        <v>2.98931182151502E-2</v>
      </c>
      <c r="Z28" s="40">
        <v>9.3403229264494597E-2</v>
      </c>
      <c r="AA28" s="40">
        <v>0.26746351566162802</v>
      </c>
      <c r="AB28" s="40">
        <v>-6.9316840342392803E-3</v>
      </c>
      <c r="AC28" s="40">
        <v>8.3613414592041496E-2</v>
      </c>
      <c r="AD28" s="40">
        <v>-7.3769821961884904E-2</v>
      </c>
      <c r="AE28" s="40">
        <v>-4.2741829569883497E-2</v>
      </c>
      <c r="AF28" s="40">
        <v>0.29134878191575903</v>
      </c>
      <c r="AH28" s="40">
        <f>'Behavior correlation'!N28</f>
        <v>0.84226937613177311</v>
      </c>
      <c r="AI28" s="40">
        <f>'Behavior correlation'!P28</f>
        <v>0.47336946185782613</v>
      </c>
    </row>
    <row r="30" spans="1:35">
      <c r="A30" s="105" t="s">
        <v>206</v>
      </c>
    </row>
    <row r="31" spans="1:35">
      <c r="A31" s="50" t="str">
        <f>AH3</f>
        <v>Environmental knowledge</v>
      </c>
      <c r="B31" s="40">
        <f>CORREL(B5:B28,$AH$5:$AH$28)</f>
        <v>0.27487403097981278</v>
      </c>
      <c r="C31" s="40">
        <f t="shared" ref="C31:S31" si="0">CORREL(C5:C28,$AH$5:$AH$28)</f>
        <v>-0.13043548373443209</v>
      </c>
      <c r="D31" s="40">
        <f t="shared" si="0"/>
        <v>-0.19787395279806994</v>
      </c>
      <c r="E31" s="106">
        <f t="shared" si="0"/>
        <v>0.38276645023172895</v>
      </c>
      <c r="F31" s="106">
        <f t="shared" si="0"/>
        <v>0.37702366631488943</v>
      </c>
      <c r="G31" s="40">
        <f t="shared" si="0"/>
        <v>6.341399458301103E-2</v>
      </c>
      <c r="H31" s="40">
        <f t="shared" si="0"/>
        <v>-0.13020340976445693</v>
      </c>
      <c r="I31" s="40">
        <f t="shared" si="0"/>
        <v>0.12704182859636237</v>
      </c>
      <c r="J31" s="40">
        <f t="shared" si="0"/>
        <v>0.21909447794160106</v>
      </c>
      <c r="K31" s="40">
        <f t="shared" si="0"/>
        <v>0.10852794950700552</v>
      </c>
      <c r="L31" s="40">
        <f t="shared" si="0"/>
        <v>9.3606856857656573E-2</v>
      </c>
      <c r="M31" s="40">
        <f t="shared" si="0"/>
        <v>0.11540823720385104</v>
      </c>
      <c r="N31" s="40">
        <f t="shared" si="0"/>
        <v>0.25549465214800371</v>
      </c>
      <c r="O31" s="40">
        <f t="shared" si="0"/>
        <v>0.23718130753166247</v>
      </c>
      <c r="Q31" s="72">
        <f t="shared" si="0"/>
        <v>0.46851983813470127</v>
      </c>
      <c r="S31" s="40">
        <f t="shared" si="0"/>
        <v>0.20146030426258174</v>
      </c>
      <c r="T31" s="40">
        <f>CORREL(T5:T28,$AH$5:$AH$28)</f>
        <v>1.911605943247597E-3</v>
      </c>
      <c r="U31" s="40">
        <f t="shared" ref="U31:AF31" si="1">CORREL(U5:U28,$AH$5:$AH$28)</f>
        <v>9.1756058538690913E-2</v>
      </c>
      <c r="V31" s="40">
        <f t="shared" si="1"/>
        <v>0.20074007733533852</v>
      </c>
      <c r="W31" s="40">
        <f t="shared" si="1"/>
        <v>0.16816033497238128</v>
      </c>
      <c r="X31" s="40">
        <f t="shared" si="1"/>
        <v>8.9442636407548848E-2</v>
      </c>
      <c r="Y31" s="40">
        <f t="shared" si="1"/>
        <v>0.10833954131862876</v>
      </c>
      <c r="Z31" s="40">
        <f t="shared" si="1"/>
        <v>0.17589030334100333</v>
      </c>
      <c r="AA31" s="40">
        <f t="shared" si="1"/>
        <v>-0.2748996959616189</v>
      </c>
      <c r="AB31" s="40">
        <f t="shared" si="1"/>
        <v>-3.8581532537211229E-2</v>
      </c>
      <c r="AC31" s="40">
        <f t="shared" si="1"/>
        <v>-7.0325125633773605E-2</v>
      </c>
      <c r="AD31" s="40">
        <f t="shared" si="1"/>
        <v>-0.12753692563349739</v>
      </c>
      <c r="AE31" s="40">
        <f t="shared" si="1"/>
        <v>-0.13717854602299409</v>
      </c>
      <c r="AF31" s="40">
        <f t="shared" si="1"/>
        <v>-1.8475402198268917E-2</v>
      </c>
      <c r="AH31" s="105"/>
    </row>
    <row r="32" spans="1:35">
      <c r="A32" s="50" t="str">
        <f>AI3</f>
        <v>Segment effect (no JRD)</v>
      </c>
      <c r="B32" s="72">
        <f>CORREL(B5:B28,$AI$5:$AI$28)</f>
        <v>-0.42603594330452305</v>
      </c>
      <c r="C32" s="40">
        <f t="shared" ref="C32:S32" si="2">CORREL(C5:C28,$AI$5:$AI$28)</f>
        <v>2.2507736119836291E-2</v>
      </c>
      <c r="D32" s="40">
        <f t="shared" si="2"/>
        <v>-2.2553671153630481E-2</v>
      </c>
      <c r="E32" s="40">
        <f t="shared" si="2"/>
        <v>0.25735706194800606</v>
      </c>
      <c r="F32" s="40">
        <f t="shared" si="2"/>
        <v>0.20627588877816092</v>
      </c>
      <c r="G32" s="40">
        <f t="shared" si="2"/>
        <v>-4.8694768461637124E-2</v>
      </c>
      <c r="H32" s="40">
        <f t="shared" si="2"/>
        <v>3.1687592924127775E-2</v>
      </c>
      <c r="I32" s="92">
        <f t="shared" si="2"/>
        <v>0.32994171468667594</v>
      </c>
      <c r="J32" s="40">
        <f t="shared" si="2"/>
        <v>0.26018318819498348</v>
      </c>
      <c r="K32" s="40">
        <f t="shared" si="2"/>
        <v>-6.5846291021431372E-2</v>
      </c>
      <c r="L32" s="40">
        <f t="shared" si="2"/>
        <v>0.28716844124554525</v>
      </c>
      <c r="M32" s="92">
        <f t="shared" si="2"/>
        <v>0.30668254770586006</v>
      </c>
      <c r="N32" s="92">
        <f t="shared" si="2"/>
        <v>0.20399507834058325</v>
      </c>
      <c r="O32" s="92">
        <f t="shared" si="2"/>
        <v>0.30589159192753174</v>
      </c>
      <c r="Q32" s="72">
        <f t="shared" si="2"/>
        <v>0.42102969539700463</v>
      </c>
      <c r="S32" s="106">
        <f t="shared" si="2"/>
        <v>0.40527604281544655</v>
      </c>
      <c r="T32" s="40">
        <f>CORREL(T5:T28,$AI$5:$AI$28)</f>
        <v>0.27140200227542993</v>
      </c>
      <c r="U32" s="40">
        <f t="shared" ref="U32:AF32" si="3">CORREL(U5:U28,$AI$5:$AI$28)</f>
        <v>0.23111251194385157</v>
      </c>
      <c r="V32" s="40">
        <f t="shared" si="3"/>
        <v>0.1981880182938203</v>
      </c>
      <c r="W32" s="92">
        <f t="shared" si="3"/>
        <v>0.31545322468173254</v>
      </c>
      <c r="X32" s="40">
        <f t="shared" si="3"/>
        <v>0.19663867067521509</v>
      </c>
      <c r="Y32" s="40">
        <f t="shared" si="3"/>
        <v>0.24994364286678025</v>
      </c>
      <c r="Z32" s="40">
        <f t="shared" si="3"/>
        <v>0.27375773439361129</v>
      </c>
      <c r="AA32" s="40">
        <f t="shared" si="3"/>
        <v>1.8118487449972926E-2</v>
      </c>
      <c r="AB32" s="40">
        <f t="shared" si="3"/>
        <v>-8.4812698124905758E-2</v>
      </c>
      <c r="AC32" s="40">
        <f t="shared" si="3"/>
        <v>8.7445369143678814E-2</v>
      </c>
      <c r="AD32" s="40">
        <f t="shared" si="3"/>
        <v>-6.1987719844915724E-2</v>
      </c>
      <c r="AE32" s="40">
        <f t="shared" si="3"/>
        <v>0.10308631089678692</v>
      </c>
      <c r="AF32" s="40">
        <f t="shared" si="3"/>
        <v>-0.10022918193669643</v>
      </c>
      <c r="AG32" s="104"/>
    </row>
    <row r="33" spans="1:33">
      <c r="AG33" s="104"/>
    </row>
    <row r="34" spans="1:33">
      <c r="A34" s="105" t="s">
        <v>256</v>
      </c>
      <c r="AG34" s="104"/>
    </row>
    <row r="35" spans="1:33">
      <c r="A35" s="40" t="str">
        <f>AH3</f>
        <v>Environmental knowledge</v>
      </c>
      <c r="B35" s="62">
        <f>_xlfn.T.DIST.2T(ABS(B31/SQRT((1-B31^2)/(22-2))),22-2)</f>
        <v>0.21570337748155763</v>
      </c>
      <c r="C35" s="62">
        <f t="shared" ref="C35:O35" si="4">_xlfn.T.DIST.2T(ABS(C31/SQRT((1-C31^2)/(22-2))),22-2)</f>
        <v>0.5628822274443579</v>
      </c>
      <c r="D35" s="62">
        <f t="shared" si="4"/>
        <v>0.3773932109464071</v>
      </c>
      <c r="E35" s="56">
        <f t="shared" si="4"/>
        <v>7.8712880602282306E-2</v>
      </c>
      <c r="F35" s="56">
        <f t="shared" si="4"/>
        <v>8.3689950004026709E-2</v>
      </c>
      <c r="G35" s="62">
        <f t="shared" si="4"/>
        <v>0.77920288573675178</v>
      </c>
      <c r="H35" s="62">
        <f t="shared" si="4"/>
        <v>0.56358320430041986</v>
      </c>
      <c r="I35" s="62">
        <f t="shared" si="4"/>
        <v>0.57317115605848157</v>
      </c>
      <c r="J35" s="62">
        <f t="shared" si="4"/>
        <v>0.32726895267849343</v>
      </c>
      <c r="K35" s="62">
        <f t="shared" si="4"/>
        <v>0.6306930092666212</v>
      </c>
      <c r="L35" s="62">
        <f t="shared" si="4"/>
        <v>0.67862631774617088</v>
      </c>
      <c r="M35" s="62">
        <f t="shared" si="4"/>
        <v>0.60905033851336876</v>
      </c>
      <c r="N35" s="62">
        <f t="shared" si="4"/>
        <v>0.25113459061579174</v>
      </c>
      <c r="O35" s="62">
        <f t="shared" si="4"/>
        <v>0.28787232217189973</v>
      </c>
      <c r="P35" s="62"/>
      <c r="Q35" s="19">
        <f>_xlfn.T.DIST.2T(ABS(Q31/SQRT((1-Q31^2)/(23-2))),23-2)</f>
        <v>2.4138292166990351E-2</v>
      </c>
      <c r="R35" s="19"/>
      <c r="S35" s="81">
        <f t="shared" ref="S35:AF35" si="5">_xlfn.T.DIST.2T(ABS(S31/SQRT((1-S31^2)/(23-2))),23-2)</f>
        <v>0.35663794758907541</v>
      </c>
      <c r="T35" s="81">
        <f t="shared" si="5"/>
        <v>0.99309323258067395</v>
      </c>
      <c r="U35" s="81">
        <f t="shared" si="5"/>
        <v>0.67712679672285414</v>
      </c>
      <c r="V35" s="81">
        <f t="shared" si="5"/>
        <v>0.35839599484273388</v>
      </c>
      <c r="W35" s="81">
        <f t="shared" si="5"/>
        <v>0.44309275041517748</v>
      </c>
      <c r="X35" s="81">
        <f t="shared" si="5"/>
        <v>0.68485590656311846</v>
      </c>
      <c r="Y35" s="81">
        <f t="shared" si="5"/>
        <v>0.62267996177786022</v>
      </c>
      <c r="Z35" s="81">
        <f t="shared" si="5"/>
        <v>0.42209791454504464</v>
      </c>
      <c r="AA35" s="81">
        <f t="shared" si="5"/>
        <v>0.204269863391007</v>
      </c>
      <c r="AB35" s="81">
        <f t="shared" si="5"/>
        <v>0.86125518077559193</v>
      </c>
      <c r="AC35" s="81">
        <f t="shared" si="5"/>
        <v>0.74983704387804895</v>
      </c>
      <c r="AD35" s="81">
        <f t="shared" si="5"/>
        <v>0.56197341436063852</v>
      </c>
      <c r="AE35" s="81">
        <f t="shared" si="5"/>
        <v>0.53252308391379455</v>
      </c>
      <c r="AF35" s="81">
        <f t="shared" si="5"/>
        <v>0.93331838532225697</v>
      </c>
      <c r="AG35" s="107"/>
    </row>
    <row r="36" spans="1:33">
      <c r="A36" s="40" t="str">
        <f>AI3</f>
        <v>Segment effect (no JRD)</v>
      </c>
      <c r="B36" s="19">
        <f>_xlfn.T.DIST.2T(ABS(B32/SQRT((1-B32^2)/(22-2))),22-2)</f>
        <v>4.8039468961694629E-2</v>
      </c>
      <c r="C36" s="62">
        <f t="shared" ref="C36:O36" si="6">_xlfn.T.DIST.2T(ABS(C32/SQRT((1-C32^2)/(22-2))),22-2)</f>
        <v>0.92080446245725245</v>
      </c>
      <c r="D36" s="62">
        <f t="shared" si="6"/>
        <v>0.92064332815200078</v>
      </c>
      <c r="E36" s="62">
        <f t="shared" si="6"/>
        <v>0.24757619412822396</v>
      </c>
      <c r="F36" s="62">
        <f t="shared" si="6"/>
        <v>0.35704888877542984</v>
      </c>
      <c r="G36" s="62">
        <f t="shared" si="6"/>
        <v>0.82961625362926017</v>
      </c>
      <c r="H36" s="62">
        <f t="shared" si="6"/>
        <v>0.88867035188535137</v>
      </c>
      <c r="I36" s="62">
        <f t="shared" si="6"/>
        <v>0.13372049835934652</v>
      </c>
      <c r="J36" s="62">
        <f t="shared" si="6"/>
        <v>0.2422389792946108</v>
      </c>
      <c r="K36" s="62">
        <f t="shared" si="6"/>
        <v>0.7709485431567723</v>
      </c>
      <c r="L36" s="62">
        <f t="shared" si="6"/>
        <v>0.19503969399390006</v>
      </c>
      <c r="M36" s="62">
        <f t="shared" si="6"/>
        <v>0.16506884355781692</v>
      </c>
      <c r="N36" s="62">
        <f t="shared" si="6"/>
        <v>0.36250744961122805</v>
      </c>
      <c r="O36" s="62">
        <f t="shared" si="6"/>
        <v>0.16621738518848742</v>
      </c>
      <c r="P36" s="62"/>
      <c r="Q36" s="19">
        <f>_xlfn.T.DIST.2T(ABS(Q32/SQRT((1-Q32^2)/(23-2))),23-2)</f>
        <v>4.5425292966233065E-2</v>
      </c>
      <c r="R36" s="19"/>
      <c r="S36" s="56">
        <f t="shared" ref="S36:AF36" si="7">_xlfn.T.DIST.2T(ABS(S32/SQRT((1-S32^2)/(23-2))),23-2)</f>
        <v>5.5048149168407237E-2</v>
      </c>
      <c r="T36" s="81">
        <f t="shared" si="7"/>
        <v>0.21031971025444843</v>
      </c>
      <c r="U36" s="81">
        <f t="shared" si="7"/>
        <v>0.28868291752268738</v>
      </c>
      <c r="V36" s="81">
        <f t="shared" si="7"/>
        <v>0.36466600487852696</v>
      </c>
      <c r="W36" s="81">
        <f t="shared" si="7"/>
        <v>0.14258431366325405</v>
      </c>
      <c r="X36" s="81">
        <f t="shared" si="7"/>
        <v>0.36850327486039758</v>
      </c>
      <c r="Y36" s="81">
        <f t="shared" si="7"/>
        <v>0.2500562179654458</v>
      </c>
      <c r="Z36" s="81">
        <f t="shared" si="7"/>
        <v>0.2062320329393125</v>
      </c>
      <c r="AA36" s="81">
        <f t="shared" si="7"/>
        <v>0.93460386281589136</v>
      </c>
      <c r="AB36" s="81">
        <f t="shared" si="7"/>
        <v>0.700415952075371</v>
      </c>
      <c r="AC36" s="81">
        <f t="shared" si="7"/>
        <v>0.69155345996070139</v>
      </c>
      <c r="AD36" s="81">
        <f t="shared" si="7"/>
        <v>0.77873008924043918</v>
      </c>
      <c r="AE36" s="81">
        <f t="shared" si="7"/>
        <v>0.63973818978578068</v>
      </c>
      <c r="AF36" s="81">
        <f t="shared" si="7"/>
        <v>0.64909116824414892</v>
      </c>
      <c r="AG36" s="107"/>
    </row>
    <row r="37" spans="1:33">
      <c r="AG37" s="104"/>
    </row>
    <row r="38" spans="1:33">
      <c r="AG38" s="104"/>
    </row>
    <row r="39" spans="1:33">
      <c r="AG39" s="104"/>
    </row>
    <row r="40" spans="1:33">
      <c r="AG40" s="104"/>
    </row>
    <row r="41" spans="1:33">
      <c r="AG41" s="104"/>
    </row>
    <row r="42" spans="1:33">
      <c r="AG42" s="104"/>
    </row>
    <row r="43" spans="1:33">
      <c r="AG43" s="104"/>
    </row>
    <row r="44" spans="1:33">
      <c r="AG44" s="104"/>
    </row>
    <row r="45" spans="1:33">
      <c r="AG45" s="104"/>
    </row>
    <row r="46" spans="1:33">
      <c r="AG46" s="104"/>
    </row>
    <row r="49" spans="33:33">
      <c r="AG49" s="104"/>
    </row>
    <row r="50" spans="33:33">
      <c r="AG50" s="104"/>
    </row>
    <row r="51" spans="33:33">
      <c r="AG51" s="104"/>
    </row>
    <row r="52" spans="33:33">
      <c r="AG52" s="104"/>
    </row>
    <row r="53" spans="33:33">
      <c r="AG53" s="104"/>
    </row>
    <row r="54" spans="33:33">
      <c r="AG54" s="104"/>
    </row>
    <row r="55" spans="33:33">
      <c r="AG55" s="104"/>
    </row>
    <row r="56" spans="33:33">
      <c r="AG56" s="104"/>
    </row>
    <row r="57" spans="33:33">
      <c r="AG57" s="104"/>
    </row>
    <row r="58" spans="33:33">
      <c r="AG58" s="104"/>
    </row>
    <row r="59" spans="33:33">
      <c r="AG59" s="104"/>
    </row>
    <row r="60" spans="33:33">
      <c r="AG60" s="104"/>
    </row>
    <row r="61" spans="33:33">
      <c r="AG61" s="104"/>
    </row>
    <row r="62" spans="33:33">
      <c r="AG62" s="1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D8F9-4FD8-9D43-AA57-ECE8C96B29F8}">
  <dimension ref="A4:V134"/>
  <sheetViews>
    <sheetView topLeftCell="A61" zoomScale="39" zoomScaleNormal="91" workbookViewId="0">
      <selection activeCell="B104" sqref="B104:M104"/>
    </sheetView>
  </sheetViews>
  <sheetFormatPr defaultColWidth="10.83203125" defaultRowHeight="15.5"/>
  <cols>
    <col min="1" max="1" width="33.6640625" style="52" customWidth="1"/>
    <col min="2" max="3" width="12.83203125" style="3" bestFit="1" customWidth="1"/>
    <col min="4" max="5" width="13" style="3" bestFit="1" customWidth="1"/>
    <col min="6" max="6" width="13.33203125" style="3" bestFit="1" customWidth="1"/>
    <col min="7" max="7" width="13" style="3" bestFit="1" customWidth="1"/>
    <col min="8" max="9" width="13.6640625" style="94" customWidth="1"/>
    <col min="10" max="10" width="14" style="94" customWidth="1"/>
    <col min="11" max="11" width="13.6640625" style="94" customWidth="1"/>
    <col min="12" max="18" width="10.83203125" style="3"/>
    <col min="19" max="22" width="10.83203125" style="25"/>
    <col min="23" max="16384" width="10.83203125" style="3"/>
  </cols>
  <sheetData>
    <row r="4" spans="1:22">
      <c r="A4" s="52" t="s">
        <v>19</v>
      </c>
    </row>
    <row r="5" spans="1:22">
      <c r="A5" s="52" t="s">
        <v>17</v>
      </c>
    </row>
    <row r="6" spans="1:22">
      <c r="A6" s="53"/>
      <c r="B6" s="4" t="s">
        <v>225</v>
      </c>
      <c r="C6" s="4" t="s">
        <v>226</v>
      </c>
      <c r="D6" s="4" t="s">
        <v>227</v>
      </c>
      <c r="E6" s="4" t="s">
        <v>228</v>
      </c>
      <c r="F6" s="4" t="s">
        <v>229</v>
      </c>
      <c r="G6" s="4" t="s">
        <v>230</v>
      </c>
      <c r="H6" s="4" t="s">
        <v>231</v>
      </c>
      <c r="I6" s="4" t="s">
        <v>232</v>
      </c>
      <c r="J6" s="4" t="s">
        <v>233</v>
      </c>
      <c r="K6" s="4" t="s">
        <v>234</v>
      </c>
      <c r="L6" s="4" t="s">
        <v>235</v>
      </c>
      <c r="M6" s="4" t="s">
        <v>236</v>
      </c>
    </row>
    <row r="7" spans="1:22">
      <c r="A7" s="53" t="s">
        <v>23</v>
      </c>
      <c r="B7" s="29"/>
      <c r="C7" s="29"/>
      <c r="D7" s="29"/>
      <c r="E7" s="30"/>
      <c r="F7" s="30"/>
      <c r="G7" s="96"/>
      <c r="H7" s="95"/>
      <c r="I7" s="95"/>
      <c r="J7" s="95"/>
      <c r="K7" s="95"/>
    </row>
    <row r="8" spans="1:22">
      <c r="A8" s="53" t="s">
        <v>24</v>
      </c>
      <c r="B8" s="29"/>
      <c r="C8" s="29"/>
      <c r="D8" s="29"/>
      <c r="E8" s="29"/>
      <c r="F8" s="29"/>
      <c r="G8" s="29"/>
      <c r="H8" s="95"/>
      <c r="I8" s="95"/>
      <c r="J8" s="95"/>
      <c r="K8" s="95"/>
    </row>
    <row r="9" spans="1:22">
      <c r="A9" s="53" t="s">
        <v>25</v>
      </c>
      <c r="B9" s="29"/>
      <c r="C9" s="29"/>
      <c r="D9" s="29"/>
      <c r="E9" s="29"/>
      <c r="F9" s="29"/>
      <c r="G9" s="29"/>
      <c r="H9" s="95"/>
      <c r="I9" s="95"/>
      <c r="J9" s="95"/>
      <c r="K9" s="95"/>
    </row>
    <row r="10" spans="1:22">
      <c r="A10" s="53" t="s">
        <v>26</v>
      </c>
      <c r="B10" s="29"/>
      <c r="C10" s="29"/>
      <c r="D10" s="29"/>
      <c r="E10" s="29"/>
      <c r="F10" s="29"/>
      <c r="G10" s="29"/>
      <c r="H10" s="95"/>
      <c r="I10" s="95"/>
      <c r="J10" s="95"/>
      <c r="K10" s="95"/>
    </row>
    <row r="11" spans="1:22">
      <c r="A11" s="53" t="s">
        <v>27</v>
      </c>
      <c r="B11" s="29"/>
      <c r="C11" s="29"/>
      <c r="D11" s="29"/>
      <c r="E11" s="29"/>
      <c r="F11" s="29"/>
      <c r="G11" s="29"/>
      <c r="H11" s="95"/>
      <c r="I11" s="95"/>
      <c r="J11" s="95"/>
      <c r="K11" s="95"/>
    </row>
    <row r="12" spans="1:22">
      <c r="A12" s="53" t="s">
        <v>28</v>
      </c>
      <c r="B12" s="29"/>
      <c r="C12" s="29"/>
      <c r="D12" s="29"/>
      <c r="E12" s="29"/>
      <c r="F12" s="29"/>
      <c r="G12" s="29"/>
      <c r="H12" s="95"/>
      <c r="I12" s="95"/>
      <c r="J12" s="95"/>
      <c r="K12" s="95"/>
    </row>
    <row r="13" spans="1:22">
      <c r="A13" s="53" t="s">
        <v>29</v>
      </c>
      <c r="B13" s="29"/>
      <c r="C13" s="29"/>
      <c r="D13" s="29"/>
      <c r="E13" s="29"/>
      <c r="F13" s="29"/>
      <c r="G13" s="29"/>
      <c r="H13" s="95"/>
      <c r="I13" s="95"/>
      <c r="J13" s="95"/>
      <c r="K13" s="95"/>
    </row>
    <row r="14" spans="1:22">
      <c r="A14" s="53" t="s">
        <v>22</v>
      </c>
      <c r="B14" s="29"/>
      <c r="C14" s="29"/>
      <c r="D14" s="29"/>
      <c r="E14" s="29"/>
      <c r="F14" s="29"/>
      <c r="G14" s="29"/>
      <c r="H14" s="95"/>
      <c r="I14" s="95"/>
      <c r="J14" s="95"/>
      <c r="K14" s="95"/>
    </row>
    <row r="15" spans="1:22">
      <c r="A15" s="54" t="s">
        <v>45</v>
      </c>
      <c r="B15" s="29"/>
      <c r="C15" s="29"/>
      <c r="D15" s="29"/>
      <c r="E15" s="29"/>
      <c r="F15" s="29"/>
      <c r="G15" s="29"/>
      <c r="H15" s="95"/>
      <c r="I15" s="95"/>
      <c r="J15" s="95"/>
      <c r="K15" s="95"/>
      <c r="M15" s="4"/>
      <c r="N15" s="4"/>
      <c r="O15" s="4"/>
      <c r="P15" s="4"/>
      <c r="Q15" s="4"/>
      <c r="R15" s="4"/>
      <c r="S15" s="27"/>
      <c r="T15" s="27"/>
      <c r="U15" s="27"/>
      <c r="V15" s="27"/>
    </row>
    <row r="16" spans="1:22">
      <c r="A16" s="53" t="s">
        <v>46</v>
      </c>
      <c r="B16" s="29"/>
      <c r="C16" s="29"/>
      <c r="D16" s="29"/>
      <c r="E16" s="29"/>
      <c r="F16" s="29"/>
      <c r="G16" s="29"/>
      <c r="H16" s="95"/>
      <c r="I16" s="95"/>
      <c r="J16" s="95"/>
      <c r="K16" s="95"/>
      <c r="M16" s="4"/>
      <c r="N16" s="4"/>
      <c r="O16" s="4"/>
      <c r="P16" s="4"/>
      <c r="Q16" s="4"/>
      <c r="R16" s="4"/>
      <c r="S16" s="27"/>
      <c r="T16" s="27"/>
      <c r="U16" s="27"/>
      <c r="V16" s="27"/>
    </row>
    <row r="17" spans="1:22">
      <c r="A17" s="54" t="s">
        <v>47</v>
      </c>
      <c r="B17" s="29"/>
      <c r="C17" s="29"/>
      <c r="D17" s="29"/>
      <c r="E17" s="29"/>
      <c r="F17" s="29"/>
      <c r="G17" s="29"/>
      <c r="H17" s="95"/>
      <c r="I17" s="95"/>
      <c r="J17" s="95"/>
      <c r="K17" s="95"/>
      <c r="M17" s="4"/>
      <c r="N17" s="4"/>
      <c r="O17" s="4"/>
      <c r="P17" s="4"/>
      <c r="Q17" s="4"/>
      <c r="R17" s="4"/>
      <c r="S17" s="27"/>
      <c r="T17" s="27"/>
      <c r="U17" s="27"/>
      <c r="V17" s="27"/>
    </row>
    <row r="18" spans="1:22">
      <c r="A18" s="53" t="s">
        <v>48</v>
      </c>
      <c r="B18" s="29"/>
      <c r="C18" s="29"/>
      <c r="D18" s="29"/>
      <c r="E18" s="29"/>
      <c r="F18" s="29"/>
      <c r="G18" s="29"/>
      <c r="H18" s="95"/>
      <c r="I18" s="95"/>
      <c r="J18" s="95"/>
      <c r="K18" s="95"/>
      <c r="M18" s="4"/>
      <c r="N18" s="4"/>
      <c r="O18" s="4"/>
      <c r="P18" s="4"/>
      <c r="Q18" s="4"/>
      <c r="R18" s="4"/>
      <c r="S18" s="27"/>
      <c r="T18" s="27"/>
      <c r="U18" s="27"/>
      <c r="V18" s="27"/>
    </row>
    <row r="19" spans="1:22">
      <c r="A19" s="53" t="s">
        <v>49</v>
      </c>
      <c r="B19" s="29"/>
      <c r="C19" s="29"/>
      <c r="D19" s="29"/>
      <c r="E19" s="29"/>
      <c r="F19" s="29"/>
      <c r="G19" s="29"/>
      <c r="H19" s="95"/>
      <c r="I19" s="95"/>
      <c r="J19" s="95"/>
      <c r="K19" s="95"/>
      <c r="M19" s="4"/>
      <c r="N19" s="4"/>
      <c r="O19" s="4"/>
      <c r="P19" s="4"/>
      <c r="Q19" s="4"/>
      <c r="R19" s="4"/>
      <c r="S19" s="27"/>
      <c r="T19" s="27"/>
      <c r="U19" s="27"/>
      <c r="V19" s="27"/>
    </row>
    <row r="20" spans="1:22">
      <c r="A20" s="54" t="s">
        <v>50</v>
      </c>
      <c r="B20" s="29"/>
      <c r="C20" s="29"/>
      <c r="D20" s="29"/>
      <c r="E20" s="29"/>
      <c r="F20" s="29"/>
      <c r="G20" s="29"/>
      <c r="H20" s="95"/>
      <c r="I20" s="95"/>
      <c r="J20" s="95"/>
      <c r="K20" s="95"/>
      <c r="M20" s="4"/>
      <c r="N20" s="4"/>
      <c r="O20" s="4"/>
      <c r="P20" s="4"/>
      <c r="Q20" s="4"/>
      <c r="R20" s="4"/>
      <c r="S20" s="27"/>
      <c r="T20" s="27"/>
      <c r="U20" s="27"/>
      <c r="V20" s="27"/>
    </row>
    <row r="21" spans="1:22">
      <c r="A21" s="53" t="s">
        <v>51</v>
      </c>
      <c r="B21" s="29"/>
      <c r="C21" s="29"/>
      <c r="D21" s="29"/>
      <c r="E21" s="29"/>
      <c r="F21" s="29"/>
      <c r="G21" s="29"/>
      <c r="H21" s="95"/>
      <c r="I21" s="95"/>
      <c r="J21" s="95"/>
      <c r="K21" s="95"/>
      <c r="M21" s="4"/>
      <c r="N21" s="4"/>
      <c r="O21" s="4"/>
      <c r="P21" s="4"/>
      <c r="Q21" s="4"/>
      <c r="R21" s="4"/>
      <c r="S21" s="27"/>
      <c r="T21" s="27"/>
      <c r="U21" s="27"/>
      <c r="V21" s="27"/>
    </row>
    <row r="22" spans="1:22">
      <c r="A22" s="54" t="s">
        <v>52</v>
      </c>
      <c r="B22" s="29"/>
      <c r="C22" s="29"/>
      <c r="D22" s="29"/>
      <c r="E22" s="29"/>
      <c r="F22" s="29"/>
      <c r="G22" s="29"/>
      <c r="H22" s="95"/>
      <c r="I22" s="95"/>
      <c r="J22" s="95"/>
      <c r="K22" s="95"/>
      <c r="M22" s="4"/>
      <c r="N22" s="4"/>
      <c r="O22" s="4"/>
      <c r="P22" s="4"/>
      <c r="Q22" s="4"/>
      <c r="R22" s="4"/>
      <c r="S22" s="27"/>
      <c r="T22" s="27"/>
      <c r="U22" s="27"/>
      <c r="V22" s="27"/>
    </row>
    <row r="23" spans="1:22">
      <c r="A23" s="53" t="s">
        <v>53</v>
      </c>
      <c r="B23" s="29"/>
      <c r="C23" s="29"/>
      <c r="D23" s="29"/>
      <c r="E23" s="29"/>
      <c r="F23" s="29"/>
      <c r="G23" s="29"/>
      <c r="H23" s="95"/>
      <c r="I23" s="95"/>
      <c r="J23" s="95"/>
      <c r="K23" s="95"/>
      <c r="M23" s="4"/>
      <c r="N23" s="4"/>
      <c r="O23" s="4"/>
      <c r="P23" s="4"/>
      <c r="Q23" s="4"/>
      <c r="R23" s="4"/>
      <c r="S23" s="27"/>
      <c r="T23" s="27"/>
      <c r="U23" s="27"/>
      <c r="V23" s="27"/>
    </row>
    <row r="24" spans="1:22">
      <c r="A24" s="54" t="s">
        <v>54</v>
      </c>
      <c r="B24" s="29"/>
      <c r="C24" s="29"/>
      <c r="D24" s="29"/>
      <c r="E24" s="29"/>
      <c r="F24" s="29"/>
      <c r="G24" s="29"/>
      <c r="H24" s="95"/>
      <c r="I24" s="95"/>
      <c r="J24" s="95"/>
      <c r="K24" s="95"/>
      <c r="M24" s="4"/>
      <c r="N24" s="4"/>
      <c r="O24" s="4"/>
      <c r="P24" s="4"/>
      <c r="Q24" s="4"/>
      <c r="R24" s="4"/>
      <c r="S24" s="27"/>
      <c r="T24" s="27"/>
      <c r="U24" s="27"/>
      <c r="V24" s="27"/>
    </row>
    <row r="25" spans="1:22">
      <c r="A25" s="53" t="s">
        <v>55</v>
      </c>
      <c r="B25" s="29"/>
      <c r="C25" s="29"/>
      <c r="D25" s="29"/>
      <c r="E25" s="29"/>
      <c r="F25" s="29"/>
      <c r="G25" s="29"/>
      <c r="H25" s="95"/>
      <c r="I25" s="95"/>
      <c r="J25" s="95"/>
      <c r="K25" s="95"/>
      <c r="M25" s="4"/>
      <c r="N25" s="4"/>
      <c r="O25" s="4"/>
      <c r="P25" s="4"/>
      <c r="Q25" s="4"/>
      <c r="R25" s="4"/>
      <c r="S25" s="27"/>
      <c r="T25" s="27"/>
      <c r="U25" s="27"/>
      <c r="V25" s="27"/>
    </row>
    <row r="26" spans="1:22">
      <c r="A26" s="53" t="s">
        <v>56</v>
      </c>
      <c r="B26" s="29"/>
      <c r="C26" s="29"/>
      <c r="D26" s="29"/>
      <c r="E26" s="29"/>
      <c r="F26" s="29"/>
      <c r="G26" s="29"/>
      <c r="H26" s="95"/>
      <c r="I26" s="95"/>
      <c r="J26" s="95"/>
      <c r="K26" s="95"/>
      <c r="M26" s="4"/>
      <c r="N26" s="4"/>
      <c r="O26" s="4"/>
      <c r="P26" s="4"/>
      <c r="Q26" s="4"/>
      <c r="R26" s="4"/>
      <c r="S26" s="27"/>
      <c r="T26" s="27"/>
      <c r="U26" s="27"/>
      <c r="V26" s="27"/>
    </row>
    <row r="27" spans="1:22">
      <c r="A27" s="54" t="s">
        <v>57</v>
      </c>
      <c r="B27" s="29"/>
      <c r="C27" s="29"/>
      <c r="D27" s="29"/>
      <c r="E27" s="29"/>
      <c r="F27" s="29"/>
      <c r="G27" s="29"/>
      <c r="H27" s="95"/>
      <c r="I27" s="95"/>
      <c r="J27" s="95"/>
      <c r="K27" s="95"/>
      <c r="M27" s="4"/>
      <c r="N27" s="4"/>
      <c r="O27" s="4"/>
      <c r="P27" s="4"/>
      <c r="Q27" s="4"/>
      <c r="R27" s="4"/>
      <c r="S27" s="27"/>
      <c r="T27" s="27"/>
      <c r="U27" s="27"/>
      <c r="V27" s="27"/>
    </row>
    <row r="28" spans="1:22">
      <c r="A28" s="53" t="s">
        <v>58</v>
      </c>
      <c r="B28" s="29"/>
      <c r="C28" s="29"/>
      <c r="D28" s="29"/>
      <c r="E28" s="29"/>
      <c r="F28" s="29"/>
      <c r="G28" s="29"/>
      <c r="H28" s="95"/>
      <c r="I28" s="95"/>
      <c r="J28" s="95"/>
      <c r="K28" s="95"/>
      <c r="M28" s="4"/>
      <c r="N28" s="4"/>
      <c r="O28" s="4"/>
      <c r="P28" s="4"/>
      <c r="Q28" s="4"/>
      <c r="R28" s="4"/>
      <c r="S28" s="27"/>
      <c r="T28" s="27"/>
      <c r="U28" s="27"/>
      <c r="V28" s="27"/>
    </row>
    <row r="29" spans="1:22">
      <c r="A29" s="54" t="s">
        <v>59</v>
      </c>
      <c r="B29" s="29"/>
      <c r="C29" s="29"/>
      <c r="D29" s="29"/>
      <c r="E29" s="29"/>
      <c r="F29" s="29"/>
      <c r="G29" s="29"/>
      <c r="H29" s="95"/>
      <c r="I29" s="95"/>
      <c r="J29" s="95"/>
      <c r="K29" s="95"/>
      <c r="M29" s="4"/>
      <c r="N29" s="4"/>
      <c r="O29" s="4"/>
      <c r="P29" s="4"/>
      <c r="Q29" s="4"/>
      <c r="R29" s="4"/>
      <c r="S29" s="27"/>
      <c r="T29" s="27"/>
      <c r="U29" s="27"/>
      <c r="V29" s="27"/>
    </row>
    <row r="30" spans="1:22" ht="16" thickBot="1">
      <c r="A30" s="54" t="s">
        <v>60</v>
      </c>
      <c r="B30" s="29"/>
      <c r="C30" s="29"/>
      <c r="D30" s="29"/>
      <c r="E30" s="29"/>
      <c r="F30" s="29"/>
      <c r="G30" s="29"/>
      <c r="H30" s="95"/>
      <c r="I30" s="95"/>
      <c r="J30" s="95"/>
      <c r="K30" s="95"/>
      <c r="M30" s="4"/>
      <c r="N30" s="4"/>
      <c r="O30" s="4"/>
      <c r="P30" s="4"/>
      <c r="Q30" s="4"/>
      <c r="R30" s="4"/>
      <c r="S30" s="27"/>
      <c r="T30" s="27"/>
      <c r="U30" s="27"/>
      <c r="V30" s="27"/>
    </row>
    <row r="31" spans="1:22" ht="16" thickBot="1">
      <c r="A31" s="55" t="s">
        <v>21</v>
      </c>
      <c r="B31" s="31" t="e">
        <f t="shared" ref="B31:G31" si="0">AVERAGE(B7:B30)</f>
        <v>#DIV/0!</v>
      </c>
      <c r="C31" s="31" t="e">
        <f t="shared" si="0"/>
        <v>#DIV/0!</v>
      </c>
      <c r="D31" s="31" t="e">
        <f t="shared" si="0"/>
        <v>#DIV/0!</v>
      </c>
      <c r="E31" s="31" t="e">
        <f t="shared" si="0"/>
        <v>#DIV/0!</v>
      </c>
      <c r="F31" s="31" t="e">
        <f t="shared" si="0"/>
        <v>#DIV/0!</v>
      </c>
      <c r="G31" s="31" t="e">
        <f t="shared" si="0"/>
        <v>#DIV/0!</v>
      </c>
      <c r="H31" s="95"/>
      <c r="I31" s="95"/>
      <c r="J31" s="95"/>
      <c r="K31" s="95"/>
    </row>
    <row r="32" spans="1:22" ht="16" thickBot="1">
      <c r="A32" s="55" t="s">
        <v>30</v>
      </c>
      <c r="B32" s="10"/>
      <c r="C32" s="10"/>
      <c r="D32" s="10"/>
      <c r="E32" s="10"/>
      <c r="F32" s="10"/>
      <c r="G32" s="10"/>
      <c r="H32" s="95"/>
      <c r="I32" s="95"/>
      <c r="J32" s="95"/>
      <c r="K32" s="95"/>
    </row>
    <row r="33" spans="1:22" ht="16" thickBot="1">
      <c r="A33" s="55" t="s">
        <v>104</v>
      </c>
      <c r="B33" s="10"/>
      <c r="C33" s="10"/>
      <c r="D33" s="10"/>
      <c r="E33" s="10"/>
      <c r="F33" s="10"/>
      <c r="G33" s="10"/>
      <c r="H33" s="95"/>
      <c r="I33" s="95"/>
      <c r="J33" s="95"/>
      <c r="K33" s="95"/>
    </row>
    <row r="34" spans="1:22" ht="16" thickBot="1">
      <c r="A34" s="60" t="s">
        <v>107</v>
      </c>
      <c r="B34" s="12"/>
      <c r="C34" s="12"/>
      <c r="D34" s="12"/>
      <c r="E34" s="12"/>
      <c r="F34" s="12"/>
      <c r="G34" s="12"/>
      <c r="H34" s="95"/>
      <c r="I34" s="95"/>
      <c r="J34" s="95"/>
      <c r="K34" s="95"/>
    </row>
    <row r="35" spans="1:22" ht="16" thickBot="1">
      <c r="A35" s="55" t="s">
        <v>105</v>
      </c>
      <c r="B35" s="10"/>
      <c r="C35" s="10"/>
      <c r="D35" s="10"/>
      <c r="E35" s="10"/>
      <c r="F35" s="10"/>
      <c r="G35" s="10"/>
      <c r="H35" s="95"/>
      <c r="I35" s="95"/>
      <c r="J35" s="95"/>
      <c r="K35" s="95"/>
    </row>
    <row r="36" spans="1:22" ht="16" thickBot="1">
      <c r="A36" s="60" t="s">
        <v>108</v>
      </c>
      <c r="B36" s="12"/>
      <c r="C36" s="12"/>
      <c r="D36" s="12"/>
      <c r="E36" s="12"/>
      <c r="F36" s="12"/>
      <c r="G36" s="12"/>
      <c r="H36" s="95"/>
      <c r="I36" s="95"/>
      <c r="J36" s="95"/>
      <c r="K36" s="95"/>
    </row>
    <row r="37" spans="1:22">
      <c r="A37" s="52" t="s">
        <v>18</v>
      </c>
    </row>
    <row r="38" spans="1:22">
      <c r="A38" s="53"/>
      <c r="B38" s="4" t="s">
        <v>225</v>
      </c>
      <c r="C38" s="4" t="s">
        <v>226</v>
      </c>
      <c r="D38" s="4" t="s">
        <v>227</v>
      </c>
      <c r="E38" s="4" t="s">
        <v>228</v>
      </c>
      <c r="F38" s="4" t="s">
        <v>229</v>
      </c>
      <c r="G38" s="4" t="s">
        <v>230</v>
      </c>
      <c r="H38" s="4" t="s">
        <v>231</v>
      </c>
      <c r="I38" s="4" t="s">
        <v>232</v>
      </c>
      <c r="J38" s="4" t="s">
        <v>233</v>
      </c>
      <c r="K38" s="4" t="s">
        <v>234</v>
      </c>
      <c r="L38" s="4" t="s">
        <v>235</v>
      </c>
      <c r="M38" s="4" t="s">
        <v>236</v>
      </c>
    </row>
    <row r="39" spans="1:22">
      <c r="A39" s="53" t="s">
        <v>23</v>
      </c>
      <c r="B39" s="29"/>
      <c r="C39" s="29"/>
      <c r="D39" s="29"/>
      <c r="E39" s="30"/>
      <c r="F39" s="30"/>
      <c r="G39" s="96"/>
      <c r="H39" s="95"/>
      <c r="I39" s="95"/>
      <c r="J39" s="95"/>
      <c r="K39" s="95"/>
    </row>
    <row r="40" spans="1:22">
      <c r="A40" s="53" t="s">
        <v>24</v>
      </c>
      <c r="B40" s="29"/>
      <c r="C40" s="29"/>
      <c r="D40" s="29"/>
      <c r="E40" s="29"/>
      <c r="F40" s="29"/>
      <c r="G40" s="29"/>
      <c r="H40" s="95"/>
      <c r="I40" s="95"/>
      <c r="J40" s="95"/>
      <c r="K40" s="95"/>
    </row>
    <row r="41" spans="1:22">
      <c r="A41" s="53" t="s">
        <v>25</v>
      </c>
      <c r="B41" s="29"/>
      <c r="C41" s="29"/>
      <c r="D41" s="29"/>
      <c r="E41" s="29"/>
      <c r="F41" s="29"/>
      <c r="G41" s="29"/>
      <c r="H41" s="95"/>
      <c r="I41" s="95"/>
      <c r="J41" s="95"/>
      <c r="K41" s="95"/>
    </row>
    <row r="42" spans="1:22">
      <c r="A42" s="53" t="s">
        <v>26</v>
      </c>
      <c r="B42" s="29"/>
      <c r="C42" s="29"/>
      <c r="D42" s="29"/>
      <c r="E42" s="29"/>
      <c r="F42" s="29"/>
      <c r="G42" s="29"/>
      <c r="H42" s="95"/>
      <c r="I42" s="95"/>
      <c r="J42" s="95"/>
      <c r="K42" s="95"/>
    </row>
    <row r="43" spans="1:22">
      <c r="A43" s="53" t="s">
        <v>27</v>
      </c>
      <c r="B43" s="29"/>
      <c r="C43" s="29"/>
      <c r="D43" s="29"/>
      <c r="E43" s="29"/>
      <c r="F43" s="29"/>
      <c r="G43" s="29"/>
      <c r="H43" s="95"/>
      <c r="I43" s="95"/>
      <c r="J43" s="95"/>
      <c r="K43" s="95"/>
    </row>
    <row r="44" spans="1:22">
      <c r="A44" s="53" t="s">
        <v>28</v>
      </c>
      <c r="B44" s="29"/>
      <c r="C44" s="29"/>
      <c r="D44" s="29"/>
      <c r="E44" s="29"/>
      <c r="F44" s="29"/>
      <c r="G44" s="29"/>
      <c r="H44" s="95"/>
      <c r="I44" s="95"/>
      <c r="J44" s="95"/>
      <c r="K44" s="95"/>
    </row>
    <row r="45" spans="1:22">
      <c r="A45" s="53" t="s">
        <v>29</v>
      </c>
      <c r="B45" s="29"/>
      <c r="C45" s="29"/>
      <c r="D45" s="29"/>
      <c r="E45" s="29"/>
      <c r="F45" s="29"/>
      <c r="G45" s="29"/>
      <c r="H45" s="95"/>
      <c r="I45" s="95"/>
      <c r="J45" s="95"/>
      <c r="K45" s="95"/>
    </row>
    <row r="46" spans="1:22">
      <c r="A46" s="53" t="s">
        <v>22</v>
      </c>
      <c r="B46" s="29"/>
      <c r="C46" s="29"/>
      <c r="D46" s="29"/>
      <c r="E46" s="29"/>
      <c r="F46" s="29"/>
      <c r="G46" s="29"/>
      <c r="H46" s="95"/>
      <c r="I46" s="95"/>
      <c r="J46" s="95"/>
      <c r="K46" s="95"/>
    </row>
    <row r="47" spans="1:22">
      <c r="A47" s="54" t="s">
        <v>45</v>
      </c>
      <c r="B47" s="29"/>
      <c r="C47" s="29"/>
      <c r="D47" s="29"/>
      <c r="E47" s="29"/>
      <c r="F47" s="29"/>
      <c r="G47" s="29"/>
      <c r="H47" s="95"/>
      <c r="I47" s="95"/>
      <c r="J47" s="95"/>
      <c r="K47" s="95"/>
      <c r="M47" s="4"/>
      <c r="N47" s="4"/>
      <c r="O47" s="4"/>
      <c r="P47" s="4"/>
      <c r="Q47" s="4"/>
      <c r="R47" s="4"/>
      <c r="S47" s="27"/>
      <c r="T47" s="27"/>
      <c r="U47" s="27"/>
      <c r="V47" s="27"/>
    </row>
    <row r="48" spans="1:22">
      <c r="A48" s="53" t="s">
        <v>46</v>
      </c>
      <c r="B48" s="29"/>
      <c r="C48" s="29"/>
      <c r="D48" s="29"/>
      <c r="E48" s="29"/>
      <c r="F48" s="29"/>
      <c r="G48" s="29"/>
      <c r="H48" s="95"/>
      <c r="I48" s="95"/>
      <c r="J48" s="95"/>
      <c r="K48" s="95"/>
      <c r="M48" s="4"/>
      <c r="N48" s="4"/>
      <c r="O48" s="4"/>
      <c r="P48" s="4"/>
      <c r="Q48" s="4"/>
      <c r="R48" s="4"/>
      <c r="S48" s="27"/>
      <c r="T48" s="27"/>
      <c r="U48" s="27"/>
      <c r="V48" s="27"/>
    </row>
    <row r="49" spans="1:22">
      <c r="A49" s="54" t="s">
        <v>47</v>
      </c>
      <c r="B49" s="29"/>
      <c r="C49" s="29"/>
      <c r="D49" s="29"/>
      <c r="E49" s="29"/>
      <c r="F49" s="29"/>
      <c r="G49" s="29"/>
      <c r="H49" s="95"/>
      <c r="I49" s="95"/>
      <c r="J49" s="95"/>
      <c r="K49" s="95"/>
      <c r="M49" s="4"/>
      <c r="N49" s="4"/>
      <c r="O49" s="4"/>
      <c r="P49" s="4"/>
      <c r="Q49" s="4"/>
      <c r="R49" s="4"/>
      <c r="S49" s="27"/>
      <c r="T49" s="27"/>
      <c r="U49" s="27"/>
      <c r="V49" s="27"/>
    </row>
    <row r="50" spans="1:22">
      <c r="A50" s="53" t="s">
        <v>48</v>
      </c>
      <c r="B50" s="29"/>
      <c r="C50" s="29"/>
      <c r="D50" s="29"/>
      <c r="E50" s="29"/>
      <c r="F50" s="29"/>
      <c r="G50" s="29"/>
      <c r="H50" s="95"/>
      <c r="I50" s="95"/>
      <c r="J50" s="95"/>
      <c r="K50" s="95"/>
      <c r="M50" s="4"/>
      <c r="N50" s="4"/>
      <c r="O50" s="4"/>
      <c r="P50" s="4"/>
      <c r="Q50" s="4"/>
      <c r="R50" s="4"/>
      <c r="S50" s="27"/>
      <c r="T50" s="27"/>
      <c r="U50" s="27"/>
      <c r="V50" s="27"/>
    </row>
    <row r="51" spans="1:22">
      <c r="A51" s="53" t="s">
        <v>49</v>
      </c>
      <c r="B51" s="29"/>
      <c r="C51" s="29"/>
      <c r="D51" s="29"/>
      <c r="E51" s="29"/>
      <c r="F51" s="29"/>
      <c r="G51" s="29"/>
      <c r="H51" s="95"/>
      <c r="I51" s="95"/>
      <c r="J51" s="95"/>
      <c r="K51" s="95"/>
      <c r="M51" s="4"/>
      <c r="N51" s="4"/>
      <c r="O51" s="4"/>
      <c r="P51" s="4"/>
      <c r="Q51" s="4"/>
      <c r="R51" s="4"/>
      <c r="S51" s="27"/>
      <c r="T51" s="27"/>
      <c r="U51" s="27"/>
      <c r="V51" s="27"/>
    </row>
    <row r="52" spans="1:22">
      <c r="A52" s="54" t="s">
        <v>50</v>
      </c>
      <c r="B52" s="29"/>
      <c r="C52" s="29"/>
      <c r="D52" s="29"/>
      <c r="E52" s="29"/>
      <c r="F52" s="29"/>
      <c r="G52" s="29"/>
      <c r="H52" s="95"/>
      <c r="I52" s="95"/>
      <c r="J52" s="95"/>
      <c r="K52" s="95"/>
      <c r="M52" s="4"/>
      <c r="N52" s="4"/>
      <c r="O52" s="4"/>
      <c r="P52" s="4"/>
      <c r="Q52" s="4"/>
      <c r="R52" s="4"/>
      <c r="S52" s="27"/>
      <c r="T52" s="27"/>
      <c r="U52" s="27"/>
      <c r="V52" s="27"/>
    </row>
    <row r="53" spans="1:22">
      <c r="A53" s="53" t="s">
        <v>51</v>
      </c>
      <c r="B53" s="29"/>
      <c r="C53" s="29"/>
      <c r="D53" s="29"/>
      <c r="E53" s="29"/>
      <c r="F53" s="29"/>
      <c r="G53" s="29"/>
      <c r="H53" s="95"/>
      <c r="I53" s="95"/>
      <c r="J53" s="95"/>
      <c r="K53" s="95"/>
      <c r="M53" s="4"/>
      <c r="N53" s="4"/>
      <c r="O53" s="4"/>
      <c r="P53" s="4"/>
      <c r="Q53" s="4"/>
      <c r="R53" s="4"/>
      <c r="S53" s="27"/>
      <c r="T53" s="27"/>
      <c r="U53" s="27"/>
      <c r="V53" s="27"/>
    </row>
    <row r="54" spans="1:22">
      <c r="A54" s="54" t="s">
        <v>52</v>
      </c>
      <c r="B54" s="29"/>
      <c r="C54" s="29"/>
      <c r="D54" s="29"/>
      <c r="E54" s="29"/>
      <c r="F54" s="29"/>
      <c r="G54" s="29"/>
      <c r="H54" s="95"/>
      <c r="I54" s="95"/>
      <c r="J54" s="95"/>
      <c r="K54" s="95"/>
      <c r="M54" s="4"/>
      <c r="N54" s="4"/>
      <c r="O54" s="4"/>
      <c r="P54" s="4"/>
      <c r="Q54" s="4"/>
      <c r="R54" s="4"/>
      <c r="S54" s="27"/>
      <c r="T54" s="27"/>
      <c r="U54" s="27"/>
      <c r="V54" s="27"/>
    </row>
    <row r="55" spans="1:22">
      <c r="A55" s="53" t="s">
        <v>53</v>
      </c>
      <c r="B55" s="29"/>
      <c r="C55" s="29"/>
      <c r="D55" s="29"/>
      <c r="E55" s="29"/>
      <c r="F55" s="29"/>
      <c r="G55" s="29"/>
      <c r="H55" s="95"/>
      <c r="I55" s="95"/>
      <c r="J55" s="95"/>
      <c r="K55" s="95"/>
      <c r="M55" s="4"/>
      <c r="N55" s="4"/>
      <c r="O55" s="4"/>
      <c r="P55" s="4"/>
      <c r="Q55" s="4"/>
      <c r="R55" s="4"/>
      <c r="S55" s="27"/>
      <c r="T55" s="27"/>
      <c r="U55" s="27"/>
      <c r="V55" s="27"/>
    </row>
    <row r="56" spans="1:22">
      <c r="A56" s="54" t="s">
        <v>54</v>
      </c>
      <c r="B56" s="29"/>
      <c r="C56" s="29"/>
      <c r="D56" s="29"/>
      <c r="E56" s="29"/>
      <c r="F56" s="29"/>
      <c r="G56" s="29"/>
      <c r="H56" s="95"/>
      <c r="I56" s="95"/>
      <c r="J56" s="95"/>
      <c r="K56" s="95"/>
      <c r="M56" s="4"/>
      <c r="N56" s="4"/>
      <c r="O56" s="4"/>
      <c r="P56" s="4"/>
      <c r="Q56" s="4"/>
      <c r="R56" s="4"/>
      <c r="S56" s="27"/>
      <c r="T56" s="27"/>
      <c r="U56" s="27"/>
      <c r="V56" s="27"/>
    </row>
    <row r="57" spans="1:22">
      <c r="A57" s="53" t="s">
        <v>55</v>
      </c>
      <c r="B57" s="29"/>
      <c r="C57" s="29"/>
      <c r="D57" s="29"/>
      <c r="E57" s="29"/>
      <c r="F57" s="29"/>
      <c r="G57" s="29"/>
      <c r="H57" s="95"/>
      <c r="I57" s="95"/>
      <c r="J57" s="95"/>
      <c r="K57" s="95"/>
      <c r="M57" s="4"/>
      <c r="N57" s="4"/>
      <c r="O57" s="4"/>
      <c r="P57" s="4"/>
      <c r="Q57" s="4"/>
      <c r="R57" s="4"/>
      <c r="S57" s="27"/>
      <c r="T57" s="27"/>
      <c r="U57" s="27"/>
      <c r="V57" s="27"/>
    </row>
    <row r="58" spans="1:22">
      <c r="A58" s="53" t="s">
        <v>56</v>
      </c>
      <c r="B58" s="29"/>
      <c r="C58" s="29"/>
      <c r="D58" s="29"/>
      <c r="E58" s="29"/>
      <c r="F58" s="29"/>
      <c r="G58" s="29"/>
      <c r="H58" s="95"/>
      <c r="I58" s="95"/>
      <c r="J58" s="95"/>
      <c r="K58" s="95"/>
      <c r="M58" s="4"/>
      <c r="N58" s="4"/>
      <c r="O58" s="4"/>
      <c r="P58" s="4"/>
      <c r="Q58" s="4"/>
      <c r="R58" s="4"/>
      <c r="S58" s="27"/>
      <c r="T58" s="27"/>
      <c r="U58" s="27"/>
      <c r="V58" s="27"/>
    </row>
    <row r="59" spans="1:22">
      <c r="A59" s="54" t="s">
        <v>57</v>
      </c>
      <c r="B59" s="29"/>
      <c r="C59" s="29"/>
      <c r="D59" s="29"/>
      <c r="E59" s="29"/>
      <c r="F59" s="29"/>
      <c r="G59" s="29"/>
      <c r="H59" s="95"/>
      <c r="I59" s="95"/>
      <c r="J59" s="95"/>
      <c r="K59" s="95"/>
      <c r="M59" s="4"/>
      <c r="N59" s="4"/>
      <c r="O59" s="4"/>
      <c r="P59" s="4"/>
      <c r="Q59" s="4"/>
      <c r="R59" s="4"/>
      <c r="S59" s="27"/>
      <c r="T59" s="27"/>
      <c r="U59" s="27"/>
      <c r="V59" s="27"/>
    </row>
    <row r="60" spans="1:22">
      <c r="A60" s="53" t="s">
        <v>58</v>
      </c>
      <c r="B60" s="29"/>
      <c r="C60" s="29"/>
      <c r="D60" s="29"/>
      <c r="E60" s="29"/>
      <c r="F60" s="29"/>
      <c r="G60" s="29"/>
      <c r="H60" s="95"/>
      <c r="I60" s="95"/>
      <c r="J60" s="95"/>
      <c r="K60" s="95"/>
      <c r="M60" s="4"/>
      <c r="N60" s="4"/>
      <c r="O60" s="4"/>
      <c r="P60" s="4"/>
      <c r="Q60" s="4"/>
      <c r="R60" s="4"/>
      <c r="S60" s="27"/>
      <c r="T60" s="27"/>
      <c r="U60" s="27"/>
      <c r="V60" s="27"/>
    </row>
    <row r="61" spans="1:22">
      <c r="A61" s="54" t="s">
        <v>59</v>
      </c>
      <c r="B61" s="29"/>
      <c r="C61" s="29"/>
      <c r="D61" s="29"/>
      <c r="E61" s="29"/>
      <c r="F61" s="29"/>
      <c r="G61" s="29"/>
      <c r="H61" s="95"/>
      <c r="I61" s="95"/>
      <c r="J61" s="95"/>
      <c r="K61" s="95"/>
      <c r="M61" s="4"/>
      <c r="N61" s="4"/>
      <c r="O61" s="4"/>
      <c r="P61" s="4"/>
      <c r="Q61" s="4"/>
      <c r="R61" s="4"/>
      <c r="S61" s="27"/>
      <c r="T61" s="27"/>
      <c r="U61" s="27"/>
      <c r="V61" s="27"/>
    </row>
    <row r="62" spans="1:22" ht="16" thickBot="1">
      <c r="A62" s="54" t="s">
        <v>60</v>
      </c>
      <c r="B62" s="29"/>
      <c r="C62" s="29"/>
      <c r="D62" s="29"/>
      <c r="E62" s="29"/>
      <c r="F62" s="29"/>
      <c r="G62" s="29"/>
      <c r="H62" s="95"/>
      <c r="I62" s="95"/>
      <c r="J62" s="95"/>
      <c r="K62" s="95"/>
      <c r="M62" s="4"/>
      <c r="N62" s="4"/>
      <c r="O62" s="4"/>
      <c r="P62" s="4"/>
      <c r="Q62" s="4"/>
      <c r="R62" s="4"/>
      <c r="S62" s="27"/>
      <c r="T62" s="27"/>
      <c r="U62" s="27"/>
      <c r="V62" s="27"/>
    </row>
    <row r="63" spans="1:22" ht="16" thickBot="1">
      <c r="A63" s="55" t="s">
        <v>21</v>
      </c>
      <c r="B63" s="31" t="e">
        <f t="shared" ref="B63:G63" si="1">AVERAGE(B39:B62)</f>
        <v>#DIV/0!</v>
      </c>
      <c r="C63" s="31" t="e">
        <f t="shared" si="1"/>
        <v>#DIV/0!</v>
      </c>
      <c r="D63" s="31" t="e">
        <f t="shared" si="1"/>
        <v>#DIV/0!</v>
      </c>
      <c r="E63" s="31" t="e">
        <f t="shared" si="1"/>
        <v>#DIV/0!</v>
      </c>
      <c r="F63" s="31" t="e">
        <f t="shared" si="1"/>
        <v>#DIV/0!</v>
      </c>
      <c r="G63" s="31" t="e">
        <f t="shared" si="1"/>
        <v>#DIV/0!</v>
      </c>
      <c r="H63" s="95"/>
      <c r="I63" s="95"/>
      <c r="J63" s="95"/>
      <c r="K63" s="95"/>
    </row>
    <row r="64" spans="1:22" ht="16" thickBot="1">
      <c r="A64" s="55" t="s">
        <v>30</v>
      </c>
      <c r="B64" s="10"/>
      <c r="C64" s="10"/>
      <c r="D64" s="10"/>
      <c r="E64" s="10"/>
      <c r="F64" s="10"/>
      <c r="G64" s="10"/>
      <c r="H64" s="95"/>
      <c r="I64" s="95"/>
      <c r="J64" s="95"/>
      <c r="K64" s="95"/>
    </row>
    <row r="65" spans="1:13" ht="16" thickBot="1">
      <c r="A65" s="55" t="s">
        <v>104</v>
      </c>
      <c r="B65" s="10"/>
      <c r="C65" s="10"/>
      <c r="D65" s="10"/>
      <c r="E65" s="10"/>
      <c r="F65" s="10"/>
      <c r="G65" s="10"/>
      <c r="H65" s="95"/>
      <c r="I65" s="95"/>
      <c r="J65" s="95"/>
      <c r="K65" s="95"/>
    </row>
    <row r="66" spans="1:13" ht="16" thickBot="1">
      <c r="A66" s="55" t="s">
        <v>107</v>
      </c>
      <c r="B66" s="12"/>
      <c r="C66" s="12"/>
      <c r="D66" s="12"/>
      <c r="E66" s="12"/>
      <c r="F66" s="12"/>
      <c r="G66" s="12"/>
      <c r="H66" s="95"/>
      <c r="I66" s="95"/>
      <c r="J66" s="95"/>
      <c r="K66" s="95"/>
    </row>
    <row r="67" spans="1:13" ht="16" thickBot="1">
      <c r="A67" s="55" t="s">
        <v>105</v>
      </c>
      <c r="B67" s="10"/>
      <c r="C67" s="10"/>
      <c r="D67" s="10"/>
      <c r="E67" s="10"/>
      <c r="F67" s="10"/>
      <c r="G67" s="10"/>
      <c r="H67" s="95"/>
      <c r="I67" s="95"/>
      <c r="J67" s="95"/>
      <c r="K67" s="95"/>
    </row>
    <row r="68" spans="1:13" ht="16" thickBot="1">
      <c r="A68" s="55" t="s">
        <v>108</v>
      </c>
      <c r="B68" s="12"/>
      <c r="C68" s="12"/>
      <c r="D68" s="12"/>
      <c r="E68" s="12"/>
      <c r="F68" s="12"/>
      <c r="G68" s="12"/>
      <c r="H68" s="95"/>
      <c r="I68" s="95"/>
      <c r="J68" s="95"/>
      <c r="K68" s="95"/>
    </row>
    <row r="70" spans="1:13">
      <c r="A70" s="52" t="s">
        <v>20</v>
      </c>
    </row>
    <row r="71" spans="1:13">
      <c r="A71" s="52" t="s">
        <v>17</v>
      </c>
    </row>
    <row r="72" spans="1:13">
      <c r="A72" s="53"/>
      <c r="B72" s="4" t="s">
        <v>225</v>
      </c>
      <c r="C72" s="4" t="s">
        <v>226</v>
      </c>
      <c r="D72" s="4" t="s">
        <v>227</v>
      </c>
      <c r="E72" s="4" t="s">
        <v>228</v>
      </c>
      <c r="F72" s="4" t="s">
        <v>229</v>
      </c>
      <c r="G72" s="4" t="s">
        <v>230</v>
      </c>
      <c r="H72" s="4" t="s">
        <v>231</v>
      </c>
      <c r="I72" s="4" t="s">
        <v>232</v>
      </c>
      <c r="J72" s="4" t="s">
        <v>233</v>
      </c>
      <c r="K72" s="4" t="s">
        <v>234</v>
      </c>
      <c r="L72" s="4" t="s">
        <v>235</v>
      </c>
      <c r="M72" s="4" t="s">
        <v>236</v>
      </c>
    </row>
    <row r="73" spans="1:13">
      <c r="A73" s="53" t="s">
        <v>23</v>
      </c>
      <c r="B73" s="29"/>
      <c r="C73" s="29"/>
      <c r="D73" s="29"/>
      <c r="E73" s="30"/>
      <c r="F73" s="30"/>
      <c r="G73" s="96"/>
      <c r="H73" s="95"/>
      <c r="I73" s="95"/>
      <c r="J73" s="95"/>
      <c r="K73" s="95"/>
    </row>
    <row r="74" spans="1:13">
      <c r="A74" s="53" t="s">
        <v>24</v>
      </c>
      <c r="B74" s="29"/>
      <c r="C74" s="29"/>
      <c r="D74" s="29"/>
      <c r="E74" s="29"/>
      <c r="F74" s="29"/>
      <c r="G74" s="29"/>
      <c r="H74" s="95"/>
      <c r="I74" s="95"/>
      <c r="J74" s="95"/>
      <c r="K74" s="95"/>
    </row>
    <row r="75" spans="1:13">
      <c r="A75" s="53" t="s">
        <v>25</v>
      </c>
      <c r="B75" s="29"/>
      <c r="C75" s="29"/>
      <c r="D75" s="29"/>
      <c r="E75" s="29"/>
      <c r="F75" s="29"/>
      <c r="G75" s="29"/>
      <c r="H75" s="95"/>
      <c r="I75" s="95"/>
      <c r="J75" s="95"/>
      <c r="K75" s="95"/>
    </row>
    <row r="76" spans="1:13">
      <c r="A76" s="53" t="s">
        <v>26</v>
      </c>
      <c r="B76" s="29"/>
      <c r="C76" s="29"/>
      <c r="D76" s="29"/>
      <c r="E76" s="29"/>
      <c r="F76" s="29"/>
      <c r="G76" s="29"/>
      <c r="H76" s="95"/>
      <c r="I76" s="95"/>
      <c r="J76" s="95"/>
      <c r="K76" s="95"/>
    </row>
    <row r="77" spans="1:13">
      <c r="A77" s="53" t="s">
        <v>27</v>
      </c>
      <c r="B77" s="29"/>
      <c r="C77" s="29"/>
      <c r="D77" s="29"/>
      <c r="E77" s="29"/>
      <c r="F77" s="29"/>
      <c r="G77" s="29"/>
      <c r="H77" s="95"/>
      <c r="I77" s="95"/>
      <c r="J77" s="95"/>
      <c r="K77" s="95"/>
    </row>
    <row r="78" spans="1:13">
      <c r="A78" s="53" t="s">
        <v>28</v>
      </c>
      <c r="B78" s="29"/>
      <c r="C78" s="29"/>
      <c r="D78" s="29"/>
      <c r="E78" s="29"/>
      <c r="F78" s="29"/>
      <c r="G78" s="29"/>
      <c r="H78" s="95"/>
      <c r="I78" s="95"/>
      <c r="J78" s="95"/>
      <c r="K78" s="95"/>
    </row>
    <row r="79" spans="1:13">
      <c r="A79" s="53" t="s">
        <v>29</v>
      </c>
      <c r="B79" s="29"/>
      <c r="C79" s="29"/>
      <c r="D79" s="29"/>
      <c r="E79" s="29"/>
      <c r="F79" s="29"/>
      <c r="G79" s="29"/>
      <c r="H79" s="95"/>
      <c r="I79" s="95"/>
      <c r="J79" s="95"/>
      <c r="K79" s="95"/>
    </row>
    <row r="80" spans="1:13">
      <c r="A80" s="53" t="s">
        <v>22</v>
      </c>
      <c r="B80" s="29"/>
      <c r="C80" s="29"/>
      <c r="D80" s="29"/>
      <c r="E80" s="29"/>
      <c r="F80" s="29"/>
      <c r="G80" s="29"/>
      <c r="H80" s="95"/>
      <c r="I80" s="95"/>
      <c r="J80" s="95"/>
      <c r="K80" s="95"/>
    </row>
    <row r="81" spans="1:22">
      <c r="A81" s="54" t="s">
        <v>45</v>
      </c>
      <c r="B81" s="29"/>
      <c r="C81" s="29"/>
      <c r="D81" s="29"/>
      <c r="E81" s="29"/>
      <c r="F81" s="29"/>
      <c r="G81" s="29"/>
      <c r="H81" s="95"/>
      <c r="I81" s="95"/>
      <c r="J81" s="95"/>
      <c r="K81" s="95"/>
      <c r="M81" s="4"/>
      <c r="N81" s="4"/>
      <c r="O81" s="4"/>
      <c r="P81" s="4"/>
      <c r="Q81" s="4"/>
      <c r="R81" s="4"/>
      <c r="S81" s="27"/>
      <c r="T81" s="27"/>
      <c r="U81" s="27"/>
      <c r="V81" s="27"/>
    </row>
    <row r="82" spans="1:22">
      <c r="A82" s="53" t="s">
        <v>46</v>
      </c>
      <c r="B82" s="29"/>
      <c r="C82" s="29"/>
      <c r="D82" s="29"/>
      <c r="E82" s="29"/>
      <c r="F82" s="29"/>
      <c r="G82" s="29"/>
      <c r="H82" s="95"/>
      <c r="I82" s="95"/>
      <c r="J82" s="95"/>
      <c r="K82" s="95"/>
      <c r="M82" s="4"/>
      <c r="N82" s="4"/>
      <c r="O82" s="4"/>
      <c r="P82" s="4"/>
      <c r="Q82" s="4"/>
      <c r="R82" s="4"/>
      <c r="S82" s="27"/>
      <c r="T82" s="27"/>
      <c r="U82" s="27"/>
      <c r="V82" s="27"/>
    </row>
    <row r="83" spans="1:22">
      <c r="A83" s="54" t="s">
        <v>47</v>
      </c>
      <c r="B83" s="29"/>
      <c r="C83" s="29"/>
      <c r="D83" s="29"/>
      <c r="E83" s="29"/>
      <c r="F83" s="29"/>
      <c r="G83" s="29"/>
      <c r="H83" s="95"/>
      <c r="I83" s="95"/>
      <c r="J83" s="95"/>
      <c r="K83" s="95"/>
      <c r="M83" s="4"/>
      <c r="N83" s="4"/>
      <c r="O83" s="4"/>
      <c r="P83" s="4"/>
      <c r="Q83" s="4"/>
      <c r="R83" s="4"/>
      <c r="S83" s="27"/>
      <c r="T83" s="27"/>
      <c r="U83" s="27"/>
      <c r="V83" s="27"/>
    </row>
    <row r="84" spans="1:22">
      <c r="A84" s="53" t="s">
        <v>48</v>
      </c>
      <c r="B84" s="29"/>
      <c r="C84" s="29"/>
      <c r="D84" s="29"/>
      <c r="E84" s="29"/>
      <c r="F84" s="29"/>
      <c r="G84" s="29"/>
      <c r="H84" s="95"/>
      <c r="I84" s="95"/>
      <c r="J84" s="95"/>
      <c r="K84" s="95"/>
      <c r="M84" s="4"/>
      <c r="N84" s="4"/>
      <c r="O84" s="4"/>
      <c r="P84" s="4"/>
      <c r="Q84" s="4"/>
      <c r="R84" s="4"/>
      <c r="S84" s="27"/>
      <c r="T84" s="27"/>
      <c r="U84" s="27"/>
      <c r="V84" s="27"/>
    </row>
    <row r="85" spans="1:22">
      <c r="A85" s="53" t="s">
        <v>49</v>
      </c>
      <c r="B85" s="29"/>
      <c r="C85" s="29"/>
      <c r="D85" s="29"/>
      <c r="E85" s="29"/>
      <c r="F85" s="29"/>
      <c r="G85" s="29"/>
      <c r="H85" s="95"/>
      <c r="I85" s="95"/>
      <c r="J85" s="95"/>
      <c r="K85" s="95"/>
      <c r="M85" s="4"/>
      <c r="N85" s="4"/>
      <c r="O85" s="4"/>
      <c r="P85" s="4"/>
      <c r="Q85" s="4"/>
      <c r="R85" s="4"/>
      <c r="S85" s="27"/>
      <c r="T85" s="27"/>
      <c r="U85" s="27"/>
      <c r="V85" s="27"/>
    </row>
    <row r="86" spans="1:22">
      <c r="A86" s="54" t="s">
        <v>50</v>
      </c>
      <c r="B86" s="29"/>
      <c r="C86" s="29"/>
      <c r="D86" s="29"/>
      <c r="E86" s="29"/>
      <c r="F86" s="29"/>
      <c r="G86" s="29"/>
      <c r="H86" s="95"/>
      <c r="I86" s="95"/>
      <c r="J86" s="95"/>
      <c r="K86" s="95"/>
      <c r="M86" s="4"/>
      <c r="N86" s="4"/>
      <c r="O86" s="4"/>
      <c r="P86" s="4"/>
      <c r="Q86" s="4"/>
      <c r="R86" s="4"/>
      <c r="S86" s="27"/>
      <c r="T86" s="27"/>
      <c r="U86" s="27"/>
      <c r="V86" s="27"/>
    </row>
    <row r="87" spans="1:22">
      <c r="A87" s="53" t="s">
        <v>51</v>
      </c>
      <c r="B87" s="29"/>
      <c r="C87" s="29"/>
      <c r="D87" s="29"/>
      <c r="E87" s="29"/>
      <c r="F87" s="29"/>
      <c r="G87" s="29"/>
      <c r="H87" s="95"/>
      <c r="I87" s="95"/>
      <c r="J87" s="95"/>
      <c r="K87" s="95"/>
      <c r="M87" s="4"/>
      <c r="N87" s="4"/>
      <c r="O87" s="4"/>
      <c r="P87" s="4"/>
      <c r="Q87" s="4"/>
      <c r="R87" s="4"/>
      <c r="S87" s="27"/>
      <c r="T87" s="27"/>
      <c r="U87" s="27"/>
      <c r="V87" s="27"/>
    </row>
    <row r="88" spans="1:22">
      <c r="A88" s="54" t="s">
        <v>52</v>
      </c>
      <c r="B88" s="29"/>
      <c r="C88" s="29"/>
      <c r="D88" s="29"/>
      <c r="E88" s="29"/>
      <c r="F88" s="29"/>
      <c r="G88" s="29"/>
      <c r="H88" s="95"/>
      <c r="I88" s="95"/>
      <c r="J88" s="95"/>
      <c r="K88" s="95"/>
      <c r="M88" s="4"/>
      <c r="N88" s="4"/>
      <c r="O88" s="4"/>
      <c r="P88" s="4"/>
      <c r="Q88" s="4"/>
      <c r="R88" s="4"/>
      <c r="S88" s="27"/>
      <c r="T88" s="27"/>
      <c r="U88" s="27"/>
      <c r="V88" s="27"/>
    </row>
    <row r="89" spans="1:22">
      <c r="A89" s="53" t="s">
        <v>53</v>
      </c>
      <c r="B89" s="29"/>
      <c r="C89" s="29"/>
      <c r="D89" s="29"/>
      <c r="E89" s="29"/>
      <c r="F89" s="29"/>
      <c r="G89" s="29"/>
      <c r="H89" s="95"/>
      <c r="I89" s="95"/>
      <c r="J89" s="95"/>
      <c r="K89" s="95"/>
      <c r="M89" s="4"/>
      <c r="N89" s="4"/>
      <c r="O89" s="4"/>
      <c r="P89" s="4"/>
      <c r="Q89" s="4"/>
      <c r="R89" s="4"/>
      <c r="S89" s="27"/>
      <c r="T89" s="27"/>
      <c r="U89" s="27"/>
      <c r="V89" s="27"/>
    </row>
    <row r="90" spans="1:22">
      <c r="A90" s="54" t="s">
        <v>54</v>
      </c>
      <c r="B90" s="29"/>
      <c r="C90" s="29"/>
      <c r="D90" s="29"/>
      <c r="E90" s="29"/>
      <c r="F90" s="29"/>
      <c r="G90" s="29"/>
      <c r="H90" s="95"/>
      <c r="I90" s="95"/>
      <c r="J90" s="95"/>
      <c r="K90" s="95"/>
      <c r="M90" s="4"/>
      <c r="N90" s="4"/>
      <c r="O90" s="4"/>
      <c r="P90" s="4"/>
      <c r="Q90" s="4"/>
      <c r="R90" s="4"/>
      <c r="S90" s="27"/>
      <c r="T90" s="27"/>
      <c r="U90" s="27"/>
      <c r="V90" s="27"/>
    </row>
    <row r="91" spans="1:22">
      <c r="A91" s="53" t="s">
        <v>55</v>
      </c>
      <c r="B91" s="29"/>
      <c r="C91" s="29"/>
      <c r="D91" s="29"/>
      <c r="E91" s="29"/>
      <c r="F91" s="29"/>
      <c r="G91" s="29"/>
      <c r="H91" s="95"/>
      <c r="I91" s="95"/>
      <c r="J91" s="95"/>
      <c r="K91" s="95"/>
      <c r="M91" s="4"/>
      <c r="N91" s="4"/>
      <c r="O91" s="4"/>
      <c r="P91" s="4"/>
      <c r="Q91" s="4"/>
      <c r="R91" s="4"/>
      <c r="S91" s="27"/>
      <c r="T91" s="27"/>
      <c r="U91" s="27"/>
      <c r="V91" s="27"/>
    </row>
    <row r="92" spans="1:22">
      <c r="A92" s="53" t="s">
        <v>56</v>
      </c>
      <c r="B92" s="29"/>
      <c r="C92" s="29"/>
      <c r="D92" s="29"/>
      <c r="E92" s="29"/>
      <c r="F92" s="29"/>
      <c r="G92" s="29"/>
      <c r="H92" s="95"/>
      <c r="I92" s="95"/>
      <c r="J92" s="95"/>
      <c r="K92" s="95"/>
      <c r="M92" s="4"/>
      <c r="N92" s="4"/>
      <c r="O92" s="4"/>
      <c r="P92" s="4"/>
      <c r="Q92" s="4"/>
      <c r="R92" s="4"/>
      <c r="S92" s="27"/>
      <c r="T92" s="27"/>
      <c r="U92" s="27"/>
      <c r="V92" s="27"/>
    </row>
    <row r="93" spans="1:22">
      <c r="A93" s="54" t="s">
        <v>57</v>
      </c>
      <c r="B93" s="29"/>
      <c r="C93" s="29"/>
      <c r="D93" s="29"/>
      <c r="E93" s="29"/>
      <c r="F93" s="29"/>
      <c r="G93" s="29"/>
      <c r="H93" s="95"/>
      <c r="I93" s="95"/>
      <c r="J93" s="95"/>
      <c r="K93" s="95"/>
      <c r="M93" s="4"/>
      <c r="N93" s="4"/>
      <c r="O93" s="4"/>
      <c r="P93" s="4"/>
      <c r="Q93" s="4"/>
      <c r="R93" s="4"/>
      <c r="S93" s="27"/>
      <c r="T93" s="27"/>
      <c r="U93" s="27"/>
      <c r="V93" s="27"/>
    </row>
    <row r="94" spans="1:22">
      <c r="A94" s="53" t="s">
        <v>58</v>
      </c>
      <c r="B94" s="29"/>
      <c r="C94" s="29"/>
      <c r="D94" s="29"/>
      <c r="E94" s="29"/>
      <c r="F94" s="29"/>
      <c r="G94" s="29"/>
      <c r="H94" s="95"/>
      <c r="I94" s="95"/>
      <c r="J94" s="95"/>
      <c r="K94" s="95"/>
      <c r="M94" s="4"/>
      <c r="N94" s="4"/>
      <c r="O94" s="4"/>
      <c r="P94" s="4"/>
      <c r="Q94" s="4"/>
      <c r="R94" s="4"/>
      <c r="S94" s="27"/>
      <c r="T94" s="27"/>
      <c r="U94" s="27"/>
      <c r="V94" s="27"/>
    </row>
    <row r="95" spans="1:22">
      <c r="A95" s="54" t="s">
        <v>59</v>
      </c>
      <c r="B95" s="29"/>
      <c r="C95" s="29"/>
      <c r="D95" s="29"/>
      <c r="E95" s="29"/>
      <c r="F95" s="29"/>
      <c r="G95" s="29"/>
      <c r="H95" s="95"/>
      <c r="I95" s="95"/>
      <c r="J95" s="95"/>
      <c r="K95" s="95"/>
      <c r="M95" s="4"/>
      <c r="N95" s="4"/>
      <c r="O95" s="4"/>
      <c r="P95" s="4"/>
      <c r="Q95" s="4"/>
      <c r="R95" s="4"/>
      <c r="S95" s="27"/>
      <c r="T95" s="27"/>
      <c r="U95" s="27"/>
      <c r="V95" s="27"/>
    </row>
    <row r="96" spans="1:22" ht="16" thickBot="1">
      <c r="A96" s="54" t="s">
        <v>60</v>
      </c>
      <c r="B96" s="29"/>
      <c r="C96" s="29"/>
      <c r="D96" s="29"/>
      <c r="E96" s="29"/>
      <c r="F96" s="29"/>
      <c r="G96" s="29"/>
      <c r="H96" s="95"/>
      <c r="I96" s="95"/>
      <c r="J96" s="95"/>
      <c r="K96" s="95"/>
      <c r="M96" s="4"/>
      <c r="N96" s="4"/>
      <c r="O96" s="4"/>
      <c r="P96" s="4"/>
      <c r="Q96" s="4"/>
      <c r="R96" s="4"/>
      <c r="S96" s="27"/>
      <c r="T96" s="27"/>
      <c r="U96" s="27"/>
      <c r="V96" s="27"/>
    </row>
    <row r="97" spans="1:13" ht="16" thickBot="1">
      <c r="A97" s="55" t="s">
        <v>21</v>
      </c>
      <c r="B97" s="31" t="e">
        <f t="shared" ref="B97:G97" si="2">AVERAGE(B73:B96)</f>
        <v>#DIV/0!</v>
      </c>
      <c r="C97" s="31" t="e">
        <f t="shared" si="2"/>
        <v>#DIV/0!</v>
      </c>
      <c r="D97" s="31" t="e">
        <f t="shared" si="2"/>
        <v>#DIV/0!</v>
      </c>
      <c r="E97" s="31" t="e">
        <f t="shared" si="2"/>
        <v>#DIV/0!</v>
      </c>
      <c r="F97" s="31" t="e">
        <f t="shared" si="2"/>
        <v>#DIV/0!</v>
      </c>
      <c r="G97" s="31" t="e">
        <f t="shared" si="2"/>
        <v>#DIV/0!</v>
      </c>
      <c r="H97" s="95"/>
      <c r="I97" s="95"/>
      <c r="J97" s="95"/>
      <c r="K97" s="95"/>
    </row>
    <row r="98" spans="1:13" ht="16" thickBot="1">
      <c r="A98" s="55" t="s">
        <v>30</v>
      </c>
      <c r="B98" s="10"/>
      <c r="C98" s="10"/>
      <c r="D98" s="10"/>
      <c r="E98" s="10"/>
      <c r="F98" s="10"/>
      <c r="G98" s="10"/>
      <c r="H98" s="95"/>
      <c r="I98" s="95"/>
      <c r="J98" s="95"/>
      <c r="K98" s="95"/>
    </row>
    <row r="99" spans="1:13" ht="16" thickBot="1">
      <c r="A99" s="55" t="s">
        <v>104</v>
      </c>
      <c r="B99" s="10"/>
      <c r="C99" s="10"/>
      <c r="D99" s="10"/>
      <c r="E99" s="10"/>
      <c r="F99" s="10"/>
      <c r="G99" s="10"/>
      <c r="H99" s="95"/>
      <c r="I99" s="95"/>
      <c r="J99" s="95"/>
      <c r="K99" s="95"/>
    </row>
    <row r="100" spans="1:13" ht="16" thickBot="1">
      <c r="A100" s="55" t="s">
        <v>107</v>
      </c>
      <c r="B100" s="12"/>
      <c r="C100" s="12"/>
      <c r="D100" s="12"/>
      <c r="E100" s="12"/>
      <c r="F100" s="12"/>
      <c r="G100" s="12"/>
      <c r="H100" s="95"/>
      <c r="I100" s="95"/>
      <c r="J100" s="95"/>
      <c r="K100" s="95"/>
    </row>
    <row r="101" spans="1:13" ht="16" thickBot="1">
      <c r="A101" s="55" t="s">
        <v>105</v>
      </c>
      <c r="B101" s="10"/>
      <c r="C101" s="10"/>
      <c r="D101" s="10"/>
      <c r="E101" s="10"/>
      <c r="F101" s="10"/>
      <c r="G101" s="10"/>
      <c r="H101" s="95"/>
      <c r="I101" s="95"/>
      <c r="J101" s="95"/>
      <c r="K101" s="95"/>
    </row>
    <row r="102" spans="1:13" ht="16" thickBot="1">
      <c r="A102" s="55" t="s">
        <v>108</v>
      </c>
      <c r="B102" s="12"/>
      <c r="C102" s="12"/>
      <c r="D102" s="12"/>
      <c r="E102" s="12"/>
      <c r="F102" s="12"/>
      <c r="G102" s="12"/>
      <c r="H102" s="95"/>
      <c r="I102" s="95"/>
      <c r="J102" s="95"/>
      <c r="K102" s="95"/>
    </row>
    <row r="103" spans="1:13">
      <c r="A103" s="52" t="s">
        <v>18</v>
      </c>
    </row>
    <row r="104" spans="1:13">
      <c r="A104" s="53"/>
      <c r="B104" s="4" t="s">
        <v>225</v>
      </c>
      <c r="C104" s="4" t="s">
        <v>226</v>
      </c>
      <c r="D104" s="4" t="s">
        <v>227</v>
      </c>
      <c r="E104" s="4" t="s">
        <v>228</v>
      </c>
      <c r="F104" s="4" t="s">
        <v>229</v>
      </c>
      <c r="G104" s="4" t="s">
        <v>230</v>
      </c>
      <c r="H104" s="4" t="s">
        <v>231</v>
      </c>
      <c r="I104" s="4" t="s">
        <v>232</v>
      </c>
      <c r="J104" s="4" t="s">
        <v>233</v>
      </c>
      <c r="K104" s="4" t="s">
        <v>234</v>
      </c>
      <c r="L104" s="4" t="s">
        <v>235</v>
      </c>
      <c r="M104" s="4" t="s">
        <v>236</v>
      </c>
    </row>
    <row r="105" spans="1:13">
      <c r="A105" s="53" t="s">
        <v>23</v>
      </c>
      <c r="B105" s="29"/>
      <c r="C105" s="29"/>
      <c r="D105" s="29"/>
      <c r="E105" s="30"/>
      <c r="F105" s="30"/>
      <c r="G105" s="96"/>
      <c r="H105" s="95"/>
      <c r="I105" s="95"/>
      <c r="J105" s="95"/>
      <c r="K105" s="95"/>
    </row>
    <row r="106" spans="1:13">
      <c r="A106" s="53" t="s">
        <v>24</v>
      </c>
      <c r="B106" s="29"/>
      <c r="C106" s="29"/>
      <c r="D106" s="29"/>
      <c r="E106" s="29"/>
      <c r="F106" s="29"/>
      <c r="G106" s="29"/>
      <c r="H106" s="95"/>
      <c r="I106" s="95"/>
      <c r="J106" s="95"/>
      <c r="K106" s="95"/>
    </row>
    <row r="107" spans="1:13">
      <c r="A107" s="53" t="s">
        <v>25</v>
      </c>
      <c r="B107" s="29"/>
      <c r="C107" s="29"/>
      <c r="D107" s="29"/>
      <c r="E107" s="29"/>
      <c r="F107" s="29"/>
      <c r="G107" s="29"/>
      <c r="H107" s="95"/>
      <c r="I107" s="95"/>
      <c r="J107" s="95"/>
      <c r="K107" s="95"/>
    </row>
    <row r="108" spans="1:13">
      <c r="A108" s="53" t="s">
        <v>26</v>
      </c>
      <c r="B108" s="29"/>
      <c r="C108" s="29"/>
      <c r="D108" s="29"/>
      <c r="E108" s="29"/>
      <c r="F108" s="29"/>
      <c r="G108" s="29"/>
      <c r="H108" s="95"/>
      <c r="I108" s="95"/>
      <c r="J108" s="95"/>
      <c r="K108" s="95"/>
    </row>
    <row r="109" spans="1:13">
      <c r="A109" s="53" t="s">
        <v>27</v>
      </c>
      <c r="B109" s="29"/>
      <c r="C109" s="29"/>
      <c r="D109" s="29"/>
      <c r="E109" s="29"/>
      <c r="F109" s="29"/>
      <c r="G109" s="29"/>
      <c r="H109" s="95"/>
      <c r="I109" s="95"/>
      <c r="J109" s="95"/>
      <c r="K109" s="95"/>
    </row>
    <row r="110" spans="1:13">
      <c r="A110" s="53" t="s">
        <v>28</v>
      </c>
      <c r="B110" s="29"/>
      <c r="C110" s="29"/>
      <c r="D110" s="29"/>
      <c r="E110" s="29"/>
      <c r="F110" s="29"/>
      <c r="G110" s="29"/>
      <c r="H110" s="95"/>
      <c r="I110" s="95"/>
      <c r="J110" s="95"/>
      <c r="K110" s="95"/>
    </row>
    <row r="111" spans="1:13">
      <c r="A111" s="53" t="s">
        <v>29</v>
      </c>
      <c r="B111" s="29"/>
      <c r="C111" s="29"/>
      <c r="D111" s="29"/>
      <c r="E111" s="29"/>
      <c r="F111" s="29"/>
      <c r="G111" s="29"/>
      <c r="H111" s="95"/>
      <c r="I111" s="95"/>
      <c r="J111" s="95"/>
      <c r="K111" s="95"/>
    </row>
    <row r="112" spans="1:13">
      <c r="A112" s="53" t="s">
        <v>22</v>
      </c>
      <c r="B112" s="29"/>
      <c r="C112" s="29"/>
      <c r="D112" s="29"/>
      <c r="E112" s="29"/>
      <c r="F112" s="29"/>
      <c r="G112" s="29"/>
      <c r="H112" s="95"/>
      <c r="I112" s="95"/>
      <c r="J112" s="95"/>
      <c r="K112" s="95"/>
    </row>
    <row r="113" spans="1:22">
      <c r="A113" s="54" t="s">
        <v>45</v>
      </c>
      <c r="B113" s="29"/>
      <c r="C113" s="29"/>
      <c r="D113" s="29"/>
      <c r="E113" s="29"/>
      <c r="F113" s="29"/>
      <c r="G113" s="29"/>
      <c r="H113" s="95"/>
      <c r="I113" s="95"/>
      <c r="J113" s="95"/>
      <c r="K113" s="95"/>
      <c r="M113" s="4"/>
      <c r="N113" s="4"/>
      <c r="O113" s="4"/>
      <c r="P113" s="4"/>
      <c r="Q113" s="4"/>
      <c r="R113" s="4"/>
      <c r="S113" s="27"/>
      <c r="T113" s="27"/>
      <c r="U113" s="27"/>
      <c r="V113" s="27"/>
    </row>
    <row r="114" spans="1:22">
      <c r="A114" s="53" t="s">
        <v>46</v>
      </c>
      <c r="B114" s="29"/>
      <c r="C114" s="29"/>
      <c r="D114" s="29"/>
      <c r="E114" s="29"/>
      <c r="F114" s="29"/>
      <c r="G114" s="29"/>
      <c r="H114" s="95"/>
      <c r="I114" s="95"/>
      <c r="J114" s="95"/>
      <c r="K114" s="95"/>
      <c r="M114" s="4"/>
      <c r="N114" s="4"/>
      <c r="O114" s="4"/>
      <c r="P114" s="4"/>
      <c r="Q114" s="4"/>
      <c r="R114" s="4"/>
      <c r="S114" s="27"/>
      <c r="T114" s="27"/>
      <c r="U114" s="27"/>
      <c r="V114" s="27"/>
    </row>
    <row r="115" spans="1:22">
      <c r="A115" s="54" t="s">
        <v>47</v>
      </c>
      <c r="B115" s="29"/>
      <c r="C115" s="29"/>
      <c r="D115" s="29"/>
      <c r="E115" s="29"/>
      <c r="F115" s="29"/>
      <c r="G115" s="29"/>
      <c r="H115" s="95"/>
      <c r="I115" s="95"/>
      <c r="J115" s="95"/>
      <c r="K115" s="95"/>
      <c r="M115" s="4"/>
      <c r="N115" s="4"/>
      <c r="O115" s="4"/>
      <c r="P115" s="4"/>
      <c r="Q115" s="4"/>
      <c r="R115" s="4"/>
      <c r="S115" s="27"/>
      <c r="T115" s="27"/>
      <c r="U115" s="27"/>
      <c r="V115" s="27"/>
    </row>
    <row r="116" spans="1:22">
      <c r="A116" s="53" t="s">
        <v>48</v>
      </c>
      <c r="B116" s="29"/>
      <c r="C116" s="29"/>
      <c r="D116" s="29"/>
      <c r="E116" s="29"/>
      <c r="F116" s="29"/>
      <c r="G116" s="29"/>
      <c r="H116" s="95"/>
      <c r="I116" s="95"/>
      <c r="J116" s="95"/>
      <c r="K116" s="95"/>
      <c r="M116" s="4"/>
      <c r="N116" s="4"/>
      <c r="O116" s="4"/>
      <c r="P116" s="4"/>
      <c r="Q116" s="4"/>
      <c r="R116" s="4"/>
      <c r="S116" s="27"/>
      <c r="T116" s="27"/>
      <c r="U116" s="27"/>
      <c r="V116" s="27"/>
    </row>
    <row r="117" spans="1:22">
      <c r="A117" s="53" t="s">
        <v>49</v>
      </c>
      <c r="B117" s="29"/>
      <c r="C117" s="29"/>
      <c r="D117" s="29"/>
      <c r="E117" s="29"/>
      <c r="F117" s="29"/>
      <c r="G117" s="29"/>
      <c r="H117" s="95"/>
      <c r="I117" s="95"/>
      <c r="J117" s="95"/>
      <c r="K117" s="95"/>
      <c r="M117" s="4"/>
      <c r="N117" s="4"/>
      <c r="O117" s="4"/>
      <c r="P117" s="4"/>
      <c r="Q117" s="4"/>
      <c r="R117" s="4"/>
      <c r="S117" s="27"/>
      <c r="T117" s="27"/>
      <c r="U117" s="27"/>
      <c r="V117" s="27"/>
    </row>
    <row r="118" spans="1:22">
      <c r="A118" s="54" t="s">
        <v>50</v>
      </c>
      <c r="B118" s="29"/>
      <c r="C118" s="29"/>
      <c r="D118" s="29"/>
      <c r="E118" s="29"/>
      <c r="F118" s="29"/>
      <c r="G118" s="29"/>
      <c r="H118" s="95"/>
      <c r="I118" s="95"/>
      <c r="J118" s="95"/>
      <c r="K118" s="95"/>
      <c r="M118" s="4"/>
      <c r="N118" s="4"/>
      <c r="O118" s="4"/>
      <c r="P118" s="4"/>
      <c r="Q118" s="4"/>
      <c r="R118" s="4"/>
      <c r="S118" s="27"/>
      <c r="T118" s="27"/>
      <c r="U118" s="27"/>
      <c r="V118" s="27"/>
    </row>
    <row r="119" spans="1:22">
      <c r="A119" s="53" t="s">
        <v>51</v>
      </c>
      <c r="B119" s="29"/>
      <c r="C119" s="29"/>
      <c r="D119" s="29"/>
      <c r="E119" s="29"/>
      <c r="F119" s="29"/>
      <c r="G119" s="29"/>
      <c r="H119" s="95"/>
      <c r="I119" s="95"/>
      <c r="J119" s="95"/>
      <c r="K119" s="95"/>
      <c r="M119" s="4"/>
      <c r="N119" s="4"/>
      <c r="O119" s="4"/>
      <c r="P119" s="4"/>
      <c r="Q119" s="4"/>
      <c r="R119" s="4"/>
      <c r="S119" s="27"/>
      <c r="T119" s="27"/>
      <c r="U119" s="27"/>
      <c r="V119" s="27"/>
    </row>
    <row r="120" spans="1:22">
      <c r="A120" s="54" t="s">
        <v>52</v>
      </c>
      <c r="B120" s="29"/>
      <c r="C120" s="29"/>
      <c r="D120" s="29"/>
      <c r="E120" s="29"/>
      <c r="F120" s="29"/>
      <c r="G120" s="29"/>
      <c r="H120" s="95"/>
      <c r="I120" s="95"/>
      <c r="J120" s="95"/>
      <c r="K120" s="95"/>
      <c r="M120" s="4"/>
      <c r="N120" s="4"/>
      <c r="O120" s="4"/>
      <c r="P120" s="4"/>
      <c r="Q120" s="4"/>
      <c r="R120" s="4"/>
      <c r="S120" s="27"/>
      <c r="T120" s="27"/>
      <c r="U120" s="27"/>
      <c r="V120" s="27"/>
    </row>
    <row r="121" spans="1:22">
      <c r="A121" s="53" t="s">
        <v>53</v>
      </c>
      <c r="B121" s="29"/>
      <c r="C121" s="29"/>
      <c r="D121" s="29"/>
      <c r="E121" s="29"/>
      <c r="F121" s="29"/>
      <c r="G121" s="29"/>
      <c r="H121" s="95"/>
      <c r="I121" s="95"/>
      <c r="J121" s="95"/>
      <c r="K121" s="95"/>
      <c r="M121" s="4"/>
      <c r="N121" s="4"/>
      <c r="O121" s="4"/>
      <c r="P121" s="4"/>
      <c r="Q121" s="4"/>
      <c r="R121" s="4"/>
      <c r="S121" s="27"/>
      <c r="T121" s="27"/>
      <c r="U121" s="27"/>
      <c r="V121" s="27"/>
    </row>
    <row r="122" spans="1:22">
      <c r="A122" s="54" t="s">
        <v>54</v>
      </c>
      <c r="B122" s="29"/>
      <c r="C122" s="29"/>
      <c r="D122" s="29"/>
      <c r="E122" s="29"/>
      <c r="F122" s="29"/>
      <c r="G122" s="29"/>
      <c r="H122" s="95"/>
      <c r="I122" s="95"/>
      <c r="J122" s="95"/>
      <c r="K122" s="95"/>
      <c r="M122" s="4"/>
      <c r="N122" s="4"/>
      <c r="O122" s="4"/>
      <c r="P122" s="4"/>
      <c r="Q122" s="4"/>
      <c r="R122" s="4"/>
      <c r="S122" s="27"/>
      <c r="T122" s="27"/>
      <c r="U122" s="27"/>
      <c r="V122" s="27"/>
    </row>
    <row r="123" spans="1:22">
      <c r="A123" s="53" t="s">
        <v>55</v>
      </c>
      <c r="B123" s="29"/>
      <c r="C123" s="29"/>
      <c r="D123" s="29"/>
      <c r="E123" s="29"/>
      <c r="F123" s="29"/>
      <c r="G123" s="29"/>
      <c r="H123" s="95"/>
      <c r="I123" s="95"/>
      <c r="J123" s="95"/>
      <c r="K123" s="95"/>
      <c r="M123" s="4"/>
      <c r="N123" s="4"/>
      <c r="O123" s="4"/>
      <c r="P123" s="4"/>
      <c r="Q123" s="4"/>
      <c r="R123" s="4"/>
      <c r="S123" s="27"/>
      <c r="T123" s="27"/>
      <c r="U123" s="27"/>
      <c r="V123" s="27"/>
    </row>
    <row r="124" spans="1:22">
      <c r="A124" s="53" t="s">
        <v>56</v>
      </c>
      <c r="B124" s="29"/>
      <c r="C124" s="29"/>
      <c r="D124" s="29"/>
      <c r="E124" s="29"/>
      <c r="F124" s="29"/>
      <c r="G124" s="29"/>
      <c r="H124" s="95"/>
      <c r="I124" s="95"/>
      <c r="J124" s="95"/>
      <c r="K124" s="95"/>
      <c r="M124" s="4"/>
      <c r="N124" s="4"/>
      <c r="O124" s="4"/>
      <c r="P124" s="4"/>
      <c r="Q124" s="4"/>
      <c r="R124" s="4"/>
      <c r="S124" s="27"/>
      <c r="T124" s="27"/>
      <c r="U124" s="27"/>
      <c r="V124" s="27"/>
    </row>
    <row r="125" spans="1:22">
      <c r="A125" s="54" t="s">
        <v>57</v>
      </c>
      <c r="B125" s="29"/>
      <c r="C125" s="29"/>
      <c r="D125" s="29"/>
      <c r="E125" s="29"/>
      <c r="F125" s="29"/>
      <c r="G125" s="29"/>
      <c r="H125" s="95"/>
      <c r="I125" s="95"/>
      <c r="J125" s="95"/>
      <c r="K125" s="95"/>
      <c r="M125" s="4"/>
      <c r="N125" s="4"/>
      <c r="O125" s="4"/>
      <c r="P125" s="4"/>
      <c r="Q125" s="4"/>
      <c r="R125" s="4"/>
      <c r="S125" s="27"/>
      <c r="T125" s="27"/>
      <c r="U125" s="27"/>
      <c r="V125" s="27"/>
    </row>
    <row r="126" spans="1:22">
      <c r="A126" s="53" t="s">
        <v>58</v>
      </c>
      <c r="B126" s="29"/>
      <c r="C126" s="29"/>
      <c r="D126" s="29"/>
      <c r="E126" s="29"/>
      <c r="F126" s="29"/>
      <c r="G126" s="29"/>
      <c r="H126" s="95"/>
      <c r="I126" s="95"/>
      <c r="J126" s="95"/>
      <c r="K126" s="95"/>
      <c r="M126" s="4"/>
      <c r="N126" s="4"/>
      <c r="O126" s="4"/>
      <c r="P126" s="4"/>
      <c r="Q126" s="4"/>
      <c r="R126" s="4"/>
      <c r="S126" s="27"/>
      <c r="T126" s="27"/>
      <c r="U126" s="27"/>
      <c r="V126" s="27"/>
    </row>
    <row r="127" spans="1:22">
      <c r="A127" s="54" t="s">
        <v>59</v>
      </c>
      <c r="B127" s="29"/>
      <c r="C127" s="29"/>
      <c r="D127" s="29"/>
      <c r="E127" s="29"/>
      <c r="F127" s="29"/>
      <c r="G127" s="29"/>
      <c r="H127" s="95"/>
      <c r="I127" s="95"/>
      <c r="J127" s="95"/>
      <c r="K127" s="95"/>
      <c r="M127" s="4"/>
      <c r="N127" s="4"/>
      <c r="O127" s="4"/>
      <c r="P127" s="4"/>
      <c r="Q127" s="4"/>
      <c r="R127" s="4"/>
      <c r="S127" s="27"/>
      <c r="T127" s="27"/>
      <c r="U127" s="27"/>
      <c r="V127" s="27"/>
    </row>
    <row r="128" spans="1:22" ht="16" thickBot="1">
      <c r="A128" s="54" t="s">
        <v>60</v>
      </c>
      <c r="B128" s="29"/>
      <c r="C128" s="29"/>
      <c r="D128" s="29"/>
      <c r="E128" s="29"/>
      <c r="F128" s="29"/>
      <c r="G128" s="29"/>
      <c r="H128" s="95"/>
      <c r="I128" s="95"/>
      <c r="J128" s="95"/>
      <c r="K128" s="95"/>
      <c r="M128" s="4"/>
      <c r="N128" s="4"/>
      <c r="O128" s="4"/>
      <c r="P128" s="4"/>
      <c r="Q128" s="4"/>
      <c r="R128" s="4"/>
      <c r="S128" s="27"/>
      <c r="T128" s="27"/>
      <c r="U128" s="27"/>
      <c r="V128" s="27"/>
    </row>
    <row r="129" spans="1:11" ht="16" thickBot="1">
      <c r="A129" s="55" t="s">
        <v>21</v>
      </c>
      <c r="B129" s="31" t="e">
        <f t="shared" ref="B129:G129" si="3">AVERAGE(B105:B128)</f>
        <v>#DIV/0!</v>
      </c>
      <c r="C129" s="31" t="e">
        <f t="shared" si="3"/>
        <v>#DIV/0!</v>
      </c>
      <c r="D129" s="31" t="e">
        <f t="shared" si="3"/>
        <v>#DIV/0!</v>
      </c>
      <c r="E129" s="31" t="e">
        <f t="shared" si="3"/>
        <v>#DIV/0!</v>
      </c>
      <c r="F129" s="31" t="e">
        <f t="shared" si="3"/>
        <v>#DIV/0!</v>
      </c>
      <c r="G129" s="31" t="e">
        <f t="shared" si="3"/>
        <v>#DIV/0!</v>
      </c>
      <c r="H129" s="95"/>
      <c r="I129" s="95"/>
      <c r="J129" s="95"/>
      <c r="K129" s="95"/>
    </row>
    <row r="130" spans="1:11" ht="16" thickBot="1">
      <c r="A130" s="55" t="s">
        <v>30</v>
      </c>
      <c r="B130" s="10"/>
      <c r="C130" s="10"/>
      <c r="D130" s="10"/>
      <c r="E130" s="10"/>
      <c r="F130" s="10"/>
      <c r="G130" s="10"/>
      <c r="H130" s="95"/>
      <c r="I130" s="95"/>
      <c r="J130" s="95"/>
      <c r="K130" s="95"/>
    </row>
    <row r="131" spans="1:11" ht="16" thickBot="1">
      <c r="A131" s="55" t="s">
        <v>104</v>
      </c>
      <c r="B131" s="10"/>
      <c r="C131" s="10"/>
      <c r="D131" s="10"/>
      <c r="E131" s="10"/>
      <c r="F131" s="10"/>
      <c r="G131" s="10"/>
    </row>
    <row r="132" spans="1:11" ht="16" thickBot="1">
      <c r="A132" s="55" t="s">
        <v>107</v>
      </c>
      <c r="B132" s="12"/>
      <c r="C132" s="12"/>
      <c r="D132" s="12"/>
      <c r="E132" s="12"/>
      <c r="F132" s="12"/>
      <c r="G132" s="12"/>
    </row>
    <row r="133" spans="1:11" ht="16" thickBot="1">
      <c r="A133" s="55" t="s">
        <v>105</v>
      </c>
      <c r="B133" s="10"/>
      <c r="C133" s="10"/>
      <c r="D133" s="10"/>
      <c r="E133" s="10"/>
      <c r="F133" s="10"/>
      <c r="G133" s="10"/>
    </row>
    <row r="134" spans="1:11" ht="16" thickBot="1">
      <c r="A134" s="55" t="s">
        <v>108</v>
      </c>
      <c r="B134" s="12"/>
      <c r="C134" s="12"/>
      <c r="D134" s="12"/>
      <c r="E134" s="12"/>
      <c r="F134" s="12"/>
      <c r="G134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6D07-C778-9746-B0DF-7ED7A35AE447}">
  <dimension ref="A4:N62"/>
  <sheetViews>
    <sheetView zoomScale="41" workbookViewId="0">
      <selection activeCell="I5" sqref="I5:N5"/>
    </sheetView>
  </sheetViews>
  <sheetFormatPr defaultColWidth="10.83203125" defaultRowHeight="15.5"/>
  <cols>
    <col min="1" max="16384" width="10.83203125" style="3"/>
  </cols>
  <sheetData>
    <row r="4" spans="1:14">
      <c r="A4" s="3" t="s">
        <v>61</v>
      </c>
      <c r="I4" s="3" t="s">
        <v>14</v>
      </c>
    </row>
    <row r="5" spans="1:14">
      <c r="A5" s="5"/>
      <c r="B5" s="5" t="s">
        <v>182</v>
      </c>
      <c r="C5" s="5" t="s">
        <v>183</v>
      </c>
      <c r="D5" s="5" t="s">
        <v>114</v>
      </c>
      <c r="E5" s="5" t="s">
        <v>115</v>
      </c>
      <c r="F5" s="5" t="s">
        <v>116</v>
      </c>
      <c r="G5" s="5" t="s">
        <v>117</v>
      </c>
      <c r="I5" s="5" t="s">
        <v>182</v>
      </c>
      <c r="J5" s="5" t="s">
        <v>183</v>
      </c>
      <c r="K5" s="5" t="s">
        <v>114</v>
      </c>
      <c r="L5" s="5" t="s">
        <v>115</v>
      </c>
      <c r="M5" s="5" t="s">
        <v>116</v>
      </c>
      <c r="N5" s="5" t="s">
        <v>117</v>
      </c>
    </row>
    <row r="6" spans="1:14">
      <c r="A6" s="5" t="s">
        <v>23</v>
      </c>
      <c r="B6" s="5"/>
      <c r="C6" s="5"/>
      <c r="D6" s="2"/>
      <c r="E6" s="2"/>
      <c r="F6" s="2"/>
      <c r="G6" s="2"/>
      <c r="I6" s="4"/>
      <c r="J6" s="4"/>
      <c r="K6" s="4"/>
      <c r="L6" s="4"/>
      <c r="M6" s="4"/>
      <c r="N6" s="4"/>
    </row>
    <row r="7" spans="1:14">
      <c r="A7" s="5" t="s">
        <v>24</v>
      </c>
      <c r="B7" s="5"/>
      <c r="C7" s="5"/>
      <c r="D7" s="2"/>
      <c r="E7" s="2"/>
      <c r="F7" s="2"/>
      <c r="G7" s="2"/>
      <c r="I7" s="4"/>
      <c r="J7" s="4"/>
      <c r="K7" s="4"/>
      <c r="L7" s="4"/>
      <c r="M7" s="4"/>
      <c r="N7" s="4"/>
    </row>
    <row r="8" spans="1:14">
      <c r="A8" s="5" t="s">
        <v>25</v>
      </c>
      <c r="B8" s="5"/>
      <c r="C8" s="5"/>
      <c r="D8" s="2"/>
      <c r="E8" s="2"/>
      <c r="F8" s="2"/>
      <c r="G8" s="2"/>
      <c r="I8" s="4"/>
      <c r="J8" s="4"/>
      <c r="K8" s="4"/>
      <c r="L8" s="4"/>
      <c r="M8" s="4"/>
      <c r="N8" s="4"/>
    </row>
    <row r="9" spans="1:14">
      <c r="A9" s="5" t="s">
        <v>26</v>
      </c>
      <c r="B9" s="6"/>
      <c r="C9" s="6"/>
      <c r="D9" s="7"/>
      <c r="E9" s="7"/>
      <c r="F9" s="7"/>
      <c r="G9" s="7"/>
      <c r="I9" s="4"/>
      <c r="J9" s="4"/>
      <c r="K9" s="4"/>
      <c r="L9" s="4"/>
      <c r="M9" s="4"/>
      <c r="N9" s="4"/>
    </row>
    <row r="10" spans="1:14">
      <c r="A10" s="5" t="s">
        <v>27</v>
      </c>
      <c r="B10" s="6"/>
      <c r="C10" s="6"/>
      <c r="D10" s="7"/>
      <c r="E10" s="7"/>
      <c r="F10" s="7"/>
      <c r="G10" s="7"/>
      <c r="I10" s="4"/>
      <c r="J10" s="4"/>
      <c r="K10" s="4"/>
      <c r="L10" s="4"/>
      <c r="M10" s="4"/>
      <c r="N10" s="4"/>
    </row>
    <row r="11" spans="1:14">
      <c r="A11" s="5" t="s">
        <v>28</v>
      </c>
      <c r="B11" s="6"/>
      <c r="C11" s="6"/>
      <c r="D11" s="7"/>
      <c r="E11" s="7"/>
      <c r="F11" s="7"/>
      <c r="G11" s="7"/>
      <c r="I11" s="4"/>
      <c r="J11" s="4"/>
      <c r="K11" s="4"/>
      <c r="L11" s="4"/>
      <c r="M11" s="4"/>
      <c r="N11" s="4"/>
    </row>
    <row r="12" spans="1:14">
      <c r="A12" s="5" t="s">
        <v>29</v>
      </c>
      <c r="B12" s="6"/>
      <c r="C12" s="6"/>
      <c r="D12" s="7"/>
      <c r="E12" s="7"/>
      <c r="F12" s="7"/>
      <c r="G12" s="7"/>
      <c r="I12" s="4"/>
      <c r="J12" s="4"/>
      <c r="K12" s="4"/>
      <c r="L12" s="4"/>
      <c r="M12" s="4"/>
      <c r="N12" s="4"/>
    </row>
    <row r="13" spans="1:14">
      <c r="A13" s="5" t="s">
        <v>22</v>
      </c>
      <c r="B13" s="6"/>
      <c r="C13" s="6"/>
      <c r="D13" s="7"/>
      <c r="E13" s="7"/>
      <c r="F13" s="7"/>
      <c r="G13" s="7"/>
      <c r="I13" s="4"/>
      <c r="J13" s="4"/>
      <c r="K13" s="4"/>
      <c r="L13" s="4"/>
      <c r="M13" s="4"/>
      <c r="N13" s="4"/>
    </row>
    <row r="14" spans="1:14">
      <c r="A14" s="20" t="s">
        <v>45</v>
      </c>
      <c r="B14" s="6"/>
      <c r="C14" s="6"/>
      <c r="D14" s="7"/>
      <c r="E14" s="7"/>
      <c r="F14" s="7"/>
      <c r="G14" s="7"/>
      <c r="I14" s="4"/>
      <c r="J14" s="4"/>
      <c r="K14" s="4"/>
      <c r="L14" s="4"/>
      <c r="M14" s="4"/>
      <c r="N14" s="4"/>
    </row>
    <row r="15" spans="1:14">
      <c r="A15" s="5" t="s">
        <v>46</v>
      </c>
      <c r="B15" s="6"/>
      <c r="C15" s="6"/>
      <c r="D15" s="7"/>
      <c r="E15" s="7"/>
      <c r="F15" s="7"/>
      <c r="G15" s="7"/>
      <c r="I15" s="4"/>
      <c r="J15" s="4"/>
      <c r="K15" s="4"/>
      <c r="L15" s="4"/>
      <c r="M15" s="4"/>
      <c r="N15" s="4"/>
    </row>
    <row r="16" spans="1:14">
      <c r="A16" s="20" t="s">
        <v>47</v>
      </c>
      <c r="B16" s="6"/>
      <c r="C16" s="6"/>
      <c r="D16" s="7"/>
      <c r="E16" s="7"/>
      <c r="F16" s="7"/>
      <c r="G16" s="7"/>
      <c r="I16" s="4"/>
      <c r="J16" s="4"/>
      <c r="K16" s="4"/>
      <c r="L16" s="4"/>
      <c r="M16" s="4"/>
      <c r="N16" s="4"/>
    </row>
    <row r="17" spans="1:14">
      <c r="A17" s="5" t="s">
        <v>48</v>
      </c>
      <c r="B17" s="6"/>
      <c r="C17" s="6"/>
      <c r="D17" s="7"/>
      <c r="E17" s="7"/>
      <c r="F17" s="7"/>
      <c r="G17" s="7"/>
      <c r="I17" s="4"/>
      <c r="J17" s="4"/>
      <c r="K17" s="4"/>
      <c r="L17" s="4"/>
      <c r="M17" s="4"/>
      <c r="N17" s="4"/>
    </row>
    <row r="18" spans="1:14">
      <c r="A18" s="5" t="s">
        <v>49</v>
      </c>
      <c r="B18" s="6"/>
      <c r="C18" s="6"/>
      <c r="D18" s="7"/>
      <c r="E18" s="7"/>
      <c r="F18" s="7"/>
      <c r="G18" s="7"/>
      <c r="I18" s="4"/>
      <c r="J18" s="4"/>
      <c r="K18" s="4"/>
      <c r="L18" s="4"/>
      <c r="M18" s="4"/>
      <c r="N18" s="4"/>
    </row>
    <row r="19" spans="1:14">
      <c r="A19" s="20" t="s">
        <v>50</v>
      </c>
      <c r="B19" s="6"/>
      <c r="C19" s="6"/>
      <c r="D19" s="7"/>
      <c r="E19" s="7"/>
      <c r="F19" s="7"/>
      <c r="G19" s="7"/>
      <c r="I19" s="4"/>
      <c r="J19" s="4"/>
      <c r="K19" s="4"/>
      <c r="L19" s="4"/>
      <c r="M19" s="4"/>
      <c r="N19" s="4"/>
    </row>
    <row r="20" spans="1:14">
      <c r="A20" s="5" t="s">
        <v>51</v>
      </c>
      <c r="B20" s="6"/>
      <c r="C20" s="6"/>
      <c r="D20" s="7"/>
      <c r="E20" s="7"/>
      <c r="F20" s="7"/>
      <c r="G20" s="7"/>
      <c r="I20" s="4"/>
      <c r="J20" s="4"/>
      <c r="K20" s="4"/>
      <c r="L20" s="4"/>
      <c r="M20" s="4"/>
      <c r="N20" s="4"/>
    </row>
    <row r="21" spans="1:14">
      <c r="A21" s="20" t="s">
        <v>52</v>
      </c>
      <c r="B21" s="6"/>
      <c r="C21" s="6"/>
      <c r="D21" s="7"/>
      <c r="E21" s="7"/>
      <c r="F21" s="7"/>
      <c r="G21" s="7"/>
      <c r="I21" s="4"/>
      <c r="J21" s="4"/>
      <c r="K21" s="4"/>
      <c r="L21" s="4"/>
      <c r="M21" s="4"/>
      <c r="N21" s="4"/>
    </row>
    <row r="22" spans="1:14">
      <c r="A22" s="5" t="s">
        <v>53</v>
      </c>
      <c r="B22" s="6"/>
      <c r="C22" s="6"/>
      <c r="D22" s="7"/>
      <c r="E22" s="7"/>
      <c r="F22" s="7"/>
      <c r="G22" s="7"/>
      <c r="I22" s="4"/>
      <c r="J22" s="4"/>
      <c r="K22" s="4"/>
      <c r="L22" s="4"/>
      <c r="M22" s="4"/>
      <c r="N22" s="4"/>
    </row>
    <row r="23" spans="1:14">
      <c r="A23" s="20" t="s">
        <v>54</v>
      </c>
      <c r="B23" s="6"/>
      <c r="C23" s="6"/>
      <c r="D23" s="7"/>
      <c r="E23" s="7"/>
      <c r="F23" s="7"/>
      <c r="G23" s="7"/>
      <c r="I23" s="4"/>
      <c r="J23" s="4"/>
      <c r="K23" s="4"/>
      <c r="L23" s="4"/>
      <c r="M23" s="4"/>
      <c r="N23" s="4"/>
    </row>
    <row r="24" spans="1:14">
      <c r="A24" s="5" t="s">
        <v>55</v>
      </c>
      <c r="B24" s="6"/>
      <c r="C24" s="6"/>
      <c r="D24" s="7"/>
      <c r="E24" s="7"/>
      <c r="F24" s="7"/>
      <c r="G24" s="7"/>
      <c r="I24" s="4"/>
      <c r="J24" s="4"/>
      <c r="K24" s="4"/>
      <c r="L24" s="4"/>
      <c r="M24" s="4"/>
      <c r="N24" s="4"/>
    </row>
    <row r="25" spans="1:14">
      <c r="A25" s="5" t="s">
        <v>56</v>
      </c>
      <c r="B25" s="6"/>
      <c r="C25" s="6"/>
      <c r="D25" s="7"/>
      <c r="E25" s="7"/>
      <c r="F25" s="7"/>
      <c r="G25" s="7"/>
      <c r="I25" s="4"/>
      <c r="J25" s="4"/>
      <c r="K25" s="4"/>
      <c r="L25" s="4"/>
      <c r="M25" s="4"/>
      <c r="N25" s="4"/>
    </row>
    <row r="26" spans="1:14">
      <c r="A26" s="20" t="s">
        <v>57</v>
      </c>
      <c r="B26" s="6"/>
      <c r="C26" s="6"/>
      <c r="D26" s="7"/>
      <c r="E26" s="7"/>
      <c r="F26" s="7"/>
      <c r="G26" s="7"/>
      <c r="I26" s="4"/>
      <c r="J26" s="4"/>
      <c r="K26" s="4"/>
      <c r="L26" s="4"/>
      <c r="M26" s="4"/>
      <c r="N26" s="4"/>
    </row>
    <row r="27" spans="1:14">
      <c r="A27" s="5" t="s">
        <v>58</v>
      </c>
      <c r="B27" s="6"/>
      <c r="C27" s="6"/>
      <c r="D27" s="7"/>
      <c r="E27" s="7"/>
      <c r="F27" s="7"/>
      <c r="G27" s="7"/>
      <c r="I27" s="4"/>
      <c r="J27" s="4"/>
      <c r="K27" s="4"/>
      <c r="L27" s="4"/>
      <c r="M27" s="4"/>
      <c r="N27" s="4"/>
    </row>
    <row r="28" spans="1:14">
      <c r="A28" s="20" t="s">
        <v>59</v>
      </c>
      <c r="B28" s="6"/>
      <c r="C28" s="6"/>
      <c r="D28" s="7"/>
      <c r="E28" s="7"/>
      <c r="F28" s="7"/>
      <c r="G28" s="7"/>
      <c r="I28" s="4"/>
      <c r="J28" s="4"/>
      <c r="K28" s="4"/>
      <c r="L28" s="4"/>
      <c r="M28" s="4"/>
      <c r="N28" s="4"/>
    </row>
    <row r="29" spans="1:14" ht="16" thickBot="1">
      <c r="A29" s="20" t="s">
        <v>60</v>
      </c>
      <c r="B29" s="6"/>
      <c r="C29" s="6"/>
      <c r="D29" s="7"/>
      <c r="E29" s="7"/>
      <c r="F29" s="7"/>
      <c r="G29" s="7"/>
      <c r="I29" s="4"/>
      <c r="J29" s="4"/>
      <c r="K29" s="4"/>
      <c r="L29" s="4"/>
      <c r="M29" s="4"/>
      <c r="N29" s="4"/>
    </row>
    <row r="30" spans="1:14" ht="16" thickBot="1">
      <c r="A30" s="6"/>
      <c r="B30" s="6"/>
      <c r="C30" s="6"/>
      <c r="D30" s="7"/>
      <c r="E30" s="7"/>
      <c r="F30" s="7"/>
      <c r="G30" s="7"/>
      <c r="H30" s="15" t="s">
        <v>21</v>
      </c>
      <c r="I30" s="10" t="e">
        <f t="shared" ref="I30:N30" si="0">AVERAGE(I6:I29)</f>
        <v>#DIV/0!</v>
      </c>
      <c r="J30" s="10" t="e">
        <f t="shared" si="0"/>
        <v>#DIV/0!</v>
      </c>
      <c r="K30" s="10" t="e">
        <f t="shared" si="0"/>
        <v>#DIV/0!</v>
      </c>
      <c r="L30" s="10" t="e">
        <f t="shared" si="0"/>
        <v>#DIV/0!</v>
      </c>
      <c r="M30" s="10" t="e">
        <f t="shared" si="0"/>
        <v>#DIV/0!</v>
      </c>
      <c r="N30" s="10" t="e">
        <f t="shared" si="0"/>
        <v>#DIV/0!</v>
      </c>
    </row>
    <row r="31" spans="1:14" ht="16" thickBot="1">
      <c r="A31" s="6"/>
      <c r="B31" s="6"/>
      <c r="C31" s="6"/>
      <c r="D31" s="7"/>
      <c r="E31" s="7"/>
      <c r="F31" s="7"/>
      <c r="G31" s="7"/>
      <c r="H31" s="15" t="s">
        <v>30</v>
      </c>
      <c r="I31" s="10"/>
      <c r="J31" s="10"/>
      <c r="K31" s="10"/>
      <c r="L31" s="10"/>
      <c r="M31" s="10"/>
      <c r="N31" s="10"/>
    </row>
    <row r="35" spans="1:14">
      <c r="A35" s="3" t="s">
        <v>35</v>
      </c>
      <c r="I35" s="3" t="s">
        <v>14</v>
      </c>
    </row>
    <row r="36" spans="1:14">
      <c r="A36" s="5"/>
      <c r="B36" s="5" t="s">
        <v>182</v>
      </c>
      <c r="C36" s="5" t="s">
        <v>183</v>
      </c>
      <c r="D36" s="5" t="s">
        <v>114</v>
      </c>
      <c r="E36" s="5" t="s">
        <v>115</v>
      </c>
      <c r="F36" s="5" t="s">
        <v>116</v>
      </c>
      <c r="G36" s="5" t="s">
        <v>117</v>
      </c>
      <c r="I36" s="5" t="s">
        <v>182</v>
      </c>
      <c r="J36" s="5" t="s">
        <v>183</v>
      </c>
      <c r="K36" s="5" t="s">
        <v>114</v>
      </c>
      <c r="L36" s="5" t="s">
        <v>115</v>
      </c>
      <c r="M36" s="5" t="s">
        <v>116</v>
      </c>
      <c r="N36" s="5" t="s">
        <v>117</v>
      </c>
    </row>
    <row r="37" spans="1:14">
      <c r="A37" s="5" t="s">
        <v>23</v>
      </c>
      <c r="B37" s="5"/>
      <c r="C37" s="5"/>
      <c r="D37" s="2"/>
      <c r="E37" s="2"/>
      <c r="F37" s="2"/>
      <c r="G37" s="2"/>
      <c r="I37" s="4"/>
      <c r="J37" s="4"/>
      <c r="K37" s="4"/>
      <c r="L37" s="4"/>
      <c r="M37" s="4"/>
      <c r="N37" s="4"/>
    </row>
    <row r="38" spans="1:14">
      <c r="A38" s="5" t="s">
        <v>24</v>
      </c>
      <c r="B38" s="5"/>
      <c r="C38" s="5"/>
      <c r="D38" s="2"/>
      <c r="E38" s="2"/>
      <c r="F38" s="2"/>
      <c r="G38" s="2"/>
      <c r="I38" s="4"/>
      <c r="J38" s="4"/>
      <c r="K38" s="4"/>
      <c r="L38" s="4"/>
      <c r="M38" s="4"/>
      <c r="N38" s="4"/>
    </row>
    <row r="39" spans="1:14">
      <c r="A39" s="5" t="s">
        <v>25</v>
      </c>
      <c r="B39" s="5"/>
      <c r="C39" s="5"/>
      <c r="D39" s="2"/>
      <c r="E39" s="2"/>
      <c r="F39" s="2"/>
      <c r="G39" s="2"/>
      <c r="I39" s="4"/>
      <c r="J39" s="4"/>
      <c r="K39" s="4"/>
      <c r="L39" s="4"/>
      <c r="M39" s="4"/>
      <c r="N39" s="4"/>
    </row>
    <row r="40" spans="1:14">
      <c r="A40" s="5" t="s">
        <v>26</v>
      </c>
      <c r="B40" s="6"/>
      <c r="C40" s="6"/>
      <c r="D40" s="7"/>
      <c r="E40" s="7"/>
      <c r="F40" s="7"/>
      <c r="G40" s="7"/>
      <c r="I40" s="4"/>
      <c r="J40" s="4"/>
      <c r="K40" s="4"/>
      <c r="L40" s="4"/>
      <c r="M40" s="4"/>
      <c r="N40" s="4"/>
    </row>
    <row r="41" spans="1:14">
      <c r="A41" s="5" t="s">
        <v>27</v>
      </c>
      <c r="B41" s="6"/>
      <c r="C41" s="6"/>
      <c r="D41" s="7"/>
      <c r="E41" s="7"/>
      <c r="F41" s="7"/>
      <c r="G41" s="7"/>
      <c r="I41" s="4"/>
      <c r="J41" s="4"/>
      <c r="K41" s="4"/>
      <c r="L41" s="4"/>
      <c r="M41" s="4"/>
      <c r="N41" s="4"/>
    </row>
    <row r="42" spans="1:14">
      <c r="A42" s="5" t="s">
        <v>28</v>
      </c>
      <c r="B42" s="6"/>
      <c r="C42" s="6"/>
      <c r="D42" s="7"/>
      <c r="E42" s="7"/>
      <c r="F42" s="7"/>
      <c r="G42" s="7"/>
      <c r="I42" s="4"/>
      <c r="J42" s="4"/>
      <c r="K42" s="4"/>
      <c r="L42" s="4"/>
      <c r="M42" s="4"/>
      <c r="N42" s="4"/>
    </row>
    <row r="43" spans="1:14">
      <c r="A43" s="5" t="s">
        <v>29</v>
      </c>
      <c r="B43" s="6"/>
      <c r="C43" s="6"/>
      <c r="D43" s="7"/>
      <c r="E43" s="7"/>
      <c r="F43" s="7"/>
      <c r="G43" s="7"/>
      <c r="I43" s="4"/>
      <c r="J43" s="4"/>
      <c r="K43" s="4"/>
      <c r="L43" s="4"/>
      <c r="M43" s="4"/>
      <c r="N43" s="4"/>
    </row>
    <row r="44" spans="1:14">
      <c r="A44" s="5" t="s">
        <v>22</v>
      </c>
      <c r="B44" s="6"/>
      <c r="C44" s="6"/>
      <c r="D44" s="7"/>
      <c r="E44" s="7"/>
      <c r="F44" s="7"/>
      <c r="G44" s="7"/>
      <c r="I44" s="4"/>
      <c r="J44" s="4"/>
      <c r="K44" s="4"/>
      <c r="L44" s="4"/>
      <c r="M44" s="4"/>
      <c r="N44" s="4"/>
    </row>
    <row r="45" spans="1:14">
      <c r="A45" s="20" t="s">
        <v>45</v>
      </c>
      <c r="B45" s="6"/>
      <c r="C45" s="6"/>
      <c r="D45" s="7"/>
      <c r="E45" s="7"/>
      <c r="F45" s="7"/>
      <c r="G45" s="7"/>
      <c r="I45" s="4"/>
      <c r="J45" s="4"/>
      <c r="K45" s="4"/>
      <c r="L45" s="4"/>
      <c r="M45" s="4"/>
      <c r="N45" s="4"/>
    </row>
    <row r="46" spans="1:14">
      <c r="A46" s="5" t="s">
        <v>46</v>
      </c>
      <c r="B46" s="6"/>
      <c r="C46" s="6"/>
      <c r="D46" s="7"/>
      <c r="E46" s="7"/>
      <c r="F46" s="7"/>
      <c r="G46" s="7"/>
      <c r="I46" s="4"/>
      <c r="J46" s="4"/>
      <c r="K46" s="4"/>
      <c r="L46" s="4"/>
      <c r="M46" s="4"/>
      <c r="N46" s="4"/>
    </row>
    <row r="47" spans="1:14">
      <c r="A47" s="20" t="s">
        <v>47</v>
      </c>
      <c r="B47" s="6"/>
      <c r="C47" s="6"/>
      <c r="D47" s="7"/>
      <c r="E47" s="7"/>
      <c r="F47" s="7"/>
      <c r="G47" s="7"/>
      <c r="I47" s="4"/>
      <c r="J47" s="4"/>
      <c r="K47" s="4"/>
      <c r="L47" s="4"/>
      <c r="M47" s="4"/>
      <c r="N47" s="4"/>
    </row>
    <row r="48" spans="1:14">
      <c r="A48" s="5" t="s">
        <v>48</v>
      </c>
      <c r="B48" s="6"/>
      <c r="C48" s="6"/>
      <c r="D48" s="7"/>
      <c r="E48" s="7"/>
      <c r="F48" s="7"/>
      <c r="G48" s="7"/>
      <c r="I48" s="4"/>
      <c r="J48" s="4"/>
      <c r="K48" s="4"/>
      <c r="L48" s="4"/>
      <c r="M48" s="4"/>
      <c r="N48" s="4"/>
    </row>
    <row r="49" spans="1:14">
      <c r="A49" s="5" t="s">
        <v>49</v>
      </c>
      <c r="B49" s="6"/>
      <c r="C49" s="6"/>
      <c r="D49" s="7"/>
      <c r="E49" s="7"/>
      <c r="F49" s="7"/>
      <c r="G49" s="7"/>
      <c r="I49" s="4"/>
      <c r="J49" s="4"/>
      <c r="K49" s="4"/>
      <c r="L49" s="4"/>
      <c r="M49" s="4"/>
      <c r="N49" s="4"/>
    </row>
    <row r="50" spans="1:14">
      <c r="A50" s="20" t="s">
        <v>50</v>
      </c>
      <c r="B50" s="6"/>
      <c r="C50" s="6"/>
      <c r="D50" s="7"/>
      <c r="E50" s="7"/>
      <c r="F50" s="7"/>
      <c r="G50" s="7"/>
      <c r="I50" s="4"/>
      <c r="J50" s="4"/>
      <c r="K50" s="4"/>
      <c r="L50" s="4"/>
      <c r="M50" s="4"/>
      <c r="N50" s="4"/>
    </row>
    <row r="51" spans="1:14">
      <c r="A51" s="5" t="s">
        <v>51</v>
      </c>
      <c r="B51" s="6"/>
      <c r="C51" s="6"/>
      <c r="D51" s="7"/>
      <c r="E51" s="7"/>
      <c r="F51" s="7"/>
      <c r="G51" s="7"/>
      <c r="I51" s="4"/>
      <c r="J51" s="4"/>
      <c r="K51" s="4"/>
      <c r="L51" s="4"/>
      <c r="M51" s="4"/>
      <c r="N51" s="4"/>
    </row>
    <row r="52" spans="1:14">
      <c r="A52" s="20" t="s">
        <v>52</v>
      </c>
      <c r="B52" s="6"/>
      <c r="C52" s="6"/>
      <c r="D52" s="7"/>
      <c r="E52" s="7"/>
      <c r="F52" s="7"/>
      <c r="G52" s="7"/>
      <c r="I52" s="4"/>
      <c r="J52" s="4"/>
      <c r="K52" s="4"/>
      <c r="L52" s="4"/>
      <c r="M52" s="4"/>
      <c r="N52" s="4"/>
    </row>
    <row r="53" spans="1:14">
      <c r="A53" s="5" t="s">
        <v>53</v>
      </c>
      <c r="B53" s="6"/>
      <c r="C53" s="6"/>
      <c r="D53" s="7"/>
      <c r="E53" s="7"/>
      <c r="F53" s="7"/>
      <c r="G53" s="7"/>
      <c r="I53" s="4"/>
      <c r="J53" s="4"/>
      <c r="K53" s="4"/>
      <c r="L53" s="4"/>
      <c r="M53" s="4"/>
      <c r="N53" s="4"/>
    </row>
    <row r="54" spans="1:14">
      <c r="A54" s="20" t="s">
        <v>54</v>
      </c>
      <c r="B54" s="6"/>
      <c r="C54" s="6"/>
      <c r="D54" s="7"/>
      <c r="E54" s="7"/>
      <c r="F54" s="7"/>
      <c r="G54" s="7"/>
      <c r="I54" s="4"/>
      <c r="J54" s="4"/>
      <c r="K54" s="4"/>
      <c r="L54" s="4"/>
      <c r="M54" s="4"/>
      <c r="N54" s="4"/>
    </row>
    <row r="55" spans="1:14">
      <c r="A55" s="5" t="s">
        <v>55</v>
      </c>
      <c r="B55" s="6"/>
      <c r="C55" s="6"/>
      <c r="D55" s="7"/>
      <c r="E55" s="7"/>
      <c r="F55" s="7"/>
      <c r="G55" s="7"/>
      <c r="I55" s="4"/>
      <c r="J55" s="4"/>
      <c r="K55" s="4"/>
      <c r="L55" s="4"/>
      <c r="M55" s="4"/>
      <c r="N55" s="4"/>
    </row>
    <row r="56" spans="1:14">
      <c r="A56" s="5" t="s">
        <v>56</v>
      </c>
      <c r="B56" s="6"/>
      <c r="C56" s="6"/>
      <c r="D56" s="7"/>
      <c r="E56" s="7"/>
      <c r="F56" s="7"/>
      <c r="G56" s="7"/>
      <c r="I56" s="4"/>
      <c r="J56" s="4"/>
      <c r="K56" s="4"/>
      <c r="L56" s="4"/>
      <c r="M56" s="4"/>
      <c r="N56" s="4"/>
    </row>
    <row r="57" spans="1:14">
      <c r="A57" s="20" t="s">
        <v>57</v>
      </c>
      <c r="B57" s="6"/>
      <c r="C57" s="6"/>
      <c r="D57" s="7"/>
      <c r="E57" s="7"/>
      <c r="F57" s="7"/>
      <c r="G57" s="7"/>
      <c r="I57" s="4"/>
      <c r="J57" s="4"/>
      <c r="K57" s="4"/>
      <c r="L57" s="4"/>
      <c r="M57" s="4"/>
      <c r="N57" s="4"/>
    </row>
    <row r="58" spans="1:14">
      <c r="A58" s="5" t="s">
        <v>58</v>
      </c>
      <c r="B58" s="6"/>
      <c r="C58" s="6"/>
      <c r="D58" s="7"/>
      <c r="E58" s="7"/>
      <c r="F58" s="7"/>
      <c r="G58" s="7"/>
      <c r="I58" s="4"/>
      <c r="J58" s="4"/>
      <c r="K58" s="4"/>
      <c r="L58" s="4"/>
      <c r="M58" s="4"/>
      <c r="N58" s="4"/>
    </row>
    <row r="59" spans="1:14">
      <c r="A59" s="20" t="s">
        <v>59</v>
      </c>
      <c r="B59" s="6"/>
      <c r="C59" s="6"/>
      <c r="D59" s="7"/>
      <c r="E59" s="7"/>
      <c r="F59" s="7"/>
      <c r="G59" s="7"/>
      <c r="I59" s="4"/>
      <c r="J59" s="4"/>
      <c r="K59" s="4"/>
      <c r="L59" s="4"/>
      <c r="M59" s="4"/>
      <c r="N59" s="4"/>
    </row>
    <row r="60" spans="1:14" ht="16" thickBot="1">
      <c r="A60" s="20" t="s">
        <v>60</v>
      </c>
      <c r="B60" s="6"/>
      <c r="C60" s="6"/>
      <c r="D60" s="7"/>
      <c r="E60" s="7"/>
      <c r="F60" s="7"/>
      <c r="G60" s="7"/>
      <c r="I60" s="4"/>
      <c r="J60" s="4"/>
      <c r="K60" s="4"/>
      <c r="L60" s="4"/>
      <c r="M60" s="4"/>
      <c r="N60" s="4"/>
    </row>
    <row r="61" spans="1:14" ht="16" thickBot="1">
      <c r="A61" s="6"/>
      <c r="B61" s="6"/>
      <c r="C61" s="6"/>
      <c r="D61" s="7"/>
      <c r="E61" s="7"/>
      <c r="F61" s="7"/>
      <c r="G61" s="7"/>
      <c r="H61" s="15" t="s">
        <v>21</v>
      </c>
      <c r="I61" s="10" t="e">
        <f t="shared" ref="I61:N61" si="1">AVERAGE(I37:I60)</f>
        <v>#DIV/0!</v>
      </c>
      <c r="J61" s="10" t="e">
        <f t="shared" si="1"/>
        <v>#DIV/0!</v>
      </c>
      <c r="K61" s="10" t="e">
        <f t="shared" si="1"/>
        <v>#DIV/0!</v>
      </c>
      <c r="L61" s="10" t="e">
        <f t="shared" si="1"/>
        <v>#DIV/0!</v>
      </c>
      <c r="M61" s="10" t="e">
        <f t="shared" si="1"/>
        <v>#DIV/0!</v>
      </c>
      <c r="N61" s="10" t="e">
        <f t="shared" si="1"/>
        <v>#DIV/0!</v>
      </c>
    </row>
    <row r="62" spans="1:14" ht="16" thickBot="1">
      <c r="A62" s="6"/>
      <c r="B62" s="6"/>
      <c r="C62" s="6"/>
      <c r="D62" s="7"/>
      <c r="E62" s="7"/>
      <c r="F62" s="7"/>
      <c r="G62" s="7"/>
      <c r="H62" s="15" t="s">
        <v>30</v>
      </c>
      <c r="I62" s="10"/>
      <c r="J62" s="10"/>
      <c r="K62" s="10"/>
      <c r="L62" s="10"/>
      <c r="M62" s="10"/>
      <c r="N62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52F0-2039-0543-BEEC-8A1560AF346C}">
  <dimension ref="A1:AE115"/>
  <sheetViews>
    <sheetView topLeftCell="A30" zoomScale="60" zoomScaleNormal="60" workbookViewId="0">
      <selection activeCell="A111" sqref="A111"/>
    </sheetView>
  </sheetViews>
  <sheetFormatPr defaultColWidth="10.83203125" defaultRowHeight="15.5"/>
  <cols>
    <col min="1" max="1" width="22.5" style="62" bestFit="1" customWidth="1"/>
    <col min="2" max="16384" width="10.83203125" style="62"/>
  </cols>
  <sheetData>
    <row r="1" spans="1:31">
      <c r="A1" s="61" t="s">
        <v>126</v>
      </c>
    </row>
    <row r="2" spans="1:31" hidden="1">
      <c r="A2" s="63" t="s">
        <v>20</v>
      </c>
      <c r="B2" s="61" t="s">
        <v>121</v>
      </c>
      <c r="I2" s="61" t="s">
        <v>123</v>
      </c>
      <c r="P2" s="61" t="s">
        <v>124</v>
      </c>
      <c r="W2" s="61" t="s">
        <v>125</v>
      </c>
    </row>
    <row r="3" spans="1:31" hidden="1">
      <c r="B3" s="2" t="s">
        <v>8</v>
      </c>
      <c r="C3" s="2" t="s">
        <v>9</v>
      </c>
      <c r="D3" s="2" t="s">
        <v>0</v>
      </c>
      <c r="E3" s="64" t="s">
        <v>1</v>
      </c>
      <c r="F3" s="64" t="s">
        <v>2</v>
      </c>
      <c r="G3" s="64" t="s">
        <v>16</v>
      </c>
      <c r="I3" s="2" t="s">
        <v>8</v>
      </c>
      <c r="J3" s="2" t="s">
        <v>9</v>
      </c>
      <c r="K3" s="2" t="s">
        <v>0</v>
      </c>
      <c r="L3" s="64" t="s">
        <v>1</v>
      </c>
      <c r="M3" s="64" t="s">
        <v>2</v>
      </c>
      <c r="N3" s="64" t="s">
        <v>16</v>
      </c>
      <c r="P3" s="2" t="s">
        <v>8</v>
      </c>
      <c r="Q3" s="2" t="s">
        <v>9</v>
      </c>
      <c r="R3" s="2" t="s">
        <v>0</v>
      </c>
      <c r="S3" s="64" t="s">
        <v>1</v>
      </c>
      <c r="T3" s="64" t="s">
        <v>2</v>
      </c>
      <c r="U3" s="64" t="s">
        <v>16</v>
      </c>
      <c r="W3" s="2" t="s">
        <v>8</v>
      </c>
      <c r="X3" s="2" t="s">
        <v>9</v>
      </c>
      <c r="Y3" s="2" t="s">
        <v>0</v>
      </c>
      <c r="Z3" s="64" t="s">
        <v>1</v>
      </c>
      <c r="AA3" s="64" t="s">
        <v>2</v>
      </c>
      <c r="AB3" s="64" t="s">
        <v>16</v>
      </c>
      <c r="AD3" s="62" t="s">
        <v>127</v>
      </c>
      <c r="AE3" s="62" t="s">
        <v>86</v>
      </c>
    </row>
    <row r="4" spans="1:31" hidden="1">
      <c r="B4" s="62">
        <v>0.20147928684658201</v>
      </c>
      <c r="C4" s="62">
        <v>0.41987461632841</v>
      </c>
      <c r="D4" s="62">
        <v>1.5061591400907799</v>
      </c>
      <c r="E4" s="62">
        <v>1.14990620035191</v>
      </c>
      <c r="F4" s="62">
        <v>1.8794276097089699</v>
      </c>
      <c r="G4" s="62">
        <v>1.5702402150102399</v>
      </c>
      <c r="I4" s="62">
        <v>0.22584928493430201</v>
      </c>
      <c r="J4" s="62">
        <v>0.42415827658776301</v>
      </c>
      <c r="K4" s="62">
        <v>1.4620451746383201</v>
      </c>
      <c r="L4" s="62">
        <v>1.2129051375869899</v>
      </c>
      <c r="M4" s="62">
        <v>1.8475206845182299</v>
      </c>
      <c r="N4" s="62">
        <v>1.5929511715985001</v>
      </c>
      <c r="P4" s="62">
        <v>0.19571165837368401</v>
      </c>
      <c r="Q4" s="62">
        <v>0.38653734770812997</v>
      </c>
      <c r="R4" s="62">
        <v>1.46322280757365</v>
      </c>
      <c r="S4" s="62">
        <v>1.1806834319125199</v>
      </c>
      <c r="T4" s="62">
        <v>1.8569636244019601</v>
      </c>
      <c r="U4" s="62">
        <v>1.56145381657094</v>
      </c>
      <c r="W4" s="62">
        <v>0.20474372559740101</v>
      </c>
      <c r="X4" s="62">
        <v>0.38408937318140302</v>
      </c>
      <c r="Y4" s="62">
        <v>1.48166439720006</v>
      </c>
      <c r="Z4" s="62">
        <v>1.16099528368351</v>
      </c>
      <c r="AA4" s="62">
        <v>1.7988665134794799</v>
      </c>
      <c r="AB4" s="62">
        <v>1.56475125499616</v>
      </c>
      <c r="AD4" s="62" t="b">
        <v>1</v>
      </c>
      <c r="AE4" s="62" t="b">
        <v>0</v>
      </c>
    </row>
    <row r="5" spans="1:31" hidden="1">
      <c r="B5" s="62">
        <v>0.173126394824034</v>
      </c>
      <c r="C5" s="62">
        <v>0.204603137524455</v>
      </c>
      <c r="D5" s="62">
        <v>1.7470409563298701</v>
      </c>
      <c r="E5" s="62">
        <v>1.2912850063588299</v>
      </c>
      <c r="F5" s="62">
        <v>1.53195993081674</v>
      </c>
      <c r="G5" s="62">
        <v>1.7400855912462001</v>
      </c>
      <c r="I5" s="62">
        <v>0.118550805841818</v>
      </c>
      <c r="J5" s="62">
        <v>0.19963384757535901</v>
      </c>
      <c r="K5" s="62">
        <v>1.74777252677019</v>
      </c>
      <c r="L5" s="62">
        <v>1.3224986622617401</v>
      </c>
      <c r="M5" s="62">
        <v>1.5579660645610101</v>
      </c>
      <c r="N5" s="62">
        <v>1.70416010959012</v>
      </c>
      <c r="P5" s="62">
        <v>0.18402684118529</v>
      </c>
      <c r="Q5" s="62">
        <v>0.22555094984686799</v>
      </c>
      <c r="R5" s="62">
        <v>1.73495665146816</v>
      </c>
      <c r="S5" s="62">
        <v>1.32411151378579</v>
      </c>
      <c r="T5" s="62">
        <v>1.56334411748834</v>
      </c>
      <c r="U5" s="62">
        <v>1.7730555544583999</v>
      </c>
      <c r="W5" s="62">
        <v>0.162146687361545</v>
      </c>
      <c r="X5" s="62">
        <v>0.19793620283003099</v>
      </c>
      <c r="Y5" s="62">
        <v>1.7386047310927999</v>
      </c>
      <c r="Z5" s="62">
        <v>1.32044674544666</v>
      </c>
      <c r="AA5" s="62">
        <v>1.5494718215749601</v>
      </c>
      <c r="AB5" s="62">
        <v>1.7497714984622099</v>
      </c>
      <c r="AD5" s="62" t="b">
        <v>1</v>
      </c>
      <c r="AE5" s="62" t="b">
        <v>1</v>
      </c>
    </row>
    <row r="6" spans="1:31" hidden="1">
      <c r="B6" s="62">
        <v>0.18287150456079401</v>
      </c>
      <c r="C6" s="62">
        <v>0.21307346001177699</v>
      </c>
      <c r="D6" s="62">
        <v>1.6441020610611501</v>
      </c>
      <c r="E6" s="62">
        <v>1.5560485813840801</v>
      </c>
      <c r="F6" s="62">
        <v>1.4402090605151401</v>
      </c>
      <c r="G6" s="62">
        <v>1.7111723868091799</v>
      </c>
      <c r="I6" s="62">
        <v>0.144048890422627</v>
      </c>
      <c r="J6" s="62">
        <v>0.23292587703144699</v>
      </c>
      <c r="K6" s="62">
        <v>1.6566493432481599</v>
      </c>
      <c r="L6" s="62">
        <v>1.5608002129890799</v>
      </c>
      <c r="M6" s="62">
        <v>1.4696008272452601</v>
      </c>
      <c r="N6" s="62">
        <v>1.72743273254872</v>
      </c>
      <c r="P6" s="62">
        <v>0.17492766900829099</v>
      </c>
      <c r="Q6" s="62">
        <v>0.21539614079487901</v>
      </c>
      <c r="R6" s="62">
        <v>1.6532477825982901</v>
      </c>
      <c r="S6" s="62">
        <v>1.5656621632082901</v>
      </c>
      <c r="T6" s="62">
        <v>1.4951772882785299</v>
      </c>
      <c r="U6" s="62">
        <v>1.7370222337991801</v>
      </c>
      <c r="W6" s="62">
        <v>0.22794185246377999</v>
      </c>
      <c r="X6" s="62">
        <v>0.219548883944375</v>
      </c>
      <c r="Y6" s="62">
        <v>1.6742058157715201</v>
      </c>
      <c r="Z6" s="62">
        <v>1.5604665927755601</v>
      </c>
      <c r="AA6" s="62">
        <v>1.5075358238618599</v>
      </c>
      <c r="AB6" s="62">
        <v>1.7429806822637799</v>
      </c>
      <c r="AD6" s="62" t="b">
        <v>0</v>
      </c>
      <c r="AE6" s="62" t="b">
        <v>1</v>
      </c>
    </row>
    <row r="7" spans="1:31" hidden="1">
      <c r="B7" s="62">
        <v>0.144171907520731</v>
      </c>
      <c r="C7" s="62">
        <v>8.9792811027585503E-2</v>
      </c>
      <c r="D7" s="62">
        <v>1.35899564527557</v>
      </c>
      <c r="E7" s="62">
        <v>0.74806246690066902</v>
      </c>
      <c r="F7" s="62">
        <v>1.40680146142026</v>
      </c>
      <c r="G7" s="62">
        <v>1.2405819381984899</v>
      </c>
      <c r="I7" s="62">
        <v>0.13934239530821699</v>
      </c>
      <c r="J7" s="62">
        <v>0.119084630203682</v>
      </c>
      <c r="K7" s="62">
        <v>1.3255051467655401</v>
      </c>
      <c r="L7" s="62">
        <v>0.71420259607307901</v>
      </c>
      <c r="M7" s="62">
        <v>1.3573602350163301</v>
      </c>
      <c r="N7" s="62">
        <v>1.2741539892346601</v>
      </c>
      <c r="P7" s="62">
        <v>0.10386474828398901</v>
      </c>
      <c r="Q7" s="62">
        <v>0.113571390591975</v>
      </c>
      <c r="R7" s="62">
        <v>1.3348510348754199</v>
      </c>
      <c r="S7" s="62">
        <v>0.72777843031887401</v>
      </c>
      <c r="T7" s="62">
        <v>1.44855464262917</v>
      </c>
      <c r="U7" s="62">
        <v>1.26651188498759</v>
      </c>
      <c r="W7" s="62">
        <v>0.13187529997443001</v>
      </c>
      <c r="X7" s="62">
        <v>0.12663144711826599</v>
      </c>
      <c r="Y7" s="62">
        <v>1.3143270301962799</v>
      </c>
      <c r="Z7" s="62">
        <v>0.72163878649973101</v>
      </c>
      <c r="AA7" s="62">
        <v>1.3433161026923801</v>
      </c>
      <c r="AB7" s="62">
        <v>1.2567932736896501</v>
      </c>
      <c r="AD7" s="62" t="b">
        <v>0</v>
      </c>
      <c r="AE7" s="62" t="b">
        <v>0</v>
      </c>
    </row>
    <row r="8" spans="1:31" hidden="1">
      <c r="B8" s="62">
        <v>0.226993895214677</v>
      </c>
      <c r="C8" s="62">
        <v>0.373909829399312</v>
      </c>
      <c r="D8" s="62">
        <v>1.7846046758942999</v>
      </c>
      <c r="E8" s="62">
        <v>1.3311702801890499</v>
      </c>
      <c r="F8" s="62">
        <v>1.72866336356713</v>
      </c>
      <c r="G8" s="62">
        <v>1.5876381590609701</v>
      </c>
      <c r="I8" s="62">
        <v>0.24837321315077199</v>
      </c>
      <c r="J8" s="62">
        <v>0.25183849977533201</v>
      </c>
      <c r="K8" s="62">
        <v>1.80618342851699</v>
      </c>
      <c r="L8" s="62">
        <v>1.3102352225837699</v>
      </c>
      <c r="M8" s="62">
        <v>1.7029317230715799</v>
      </c>
      <c r="N8" s="62">
        <v>1.60614928070607</v>
      </c>
      <c r="P8" s="62">
        <v>0.25670408298980701</v>
      </c>
      <c r="Q8" s="62">
        <v>0.309339888206075</v>
      </c>
      <c r="R8" s="62">
        <v>1.8063093582193399</v>
      </c>
      <c r="S8" s="62">
        <v>1.36333137974297</v>
      </c>
      <c r="T8" s="62">
        <v>1.74041303669237</v>
      </c>
      <c r="U8" s="62">
        <v>1.5575643487006501</v>
      </c>
      <c r="W8" s="62">
        <v>0.24011981674513799</v>
      </c>
      <c r="X8" s="62">
        <v>0.31788892847142902</v>
      </c>
      <c r="Y8" s="62">
        <v>1.8201932832021199</v>
      </c>
      <c r="Z8" s="62">
        <v>1.2903562333477401</v>
      </c>
      <c r="AA8" s="62">
        <v>1.68775899717391</v>
      </c>
      <c r="AB8" s="62">
        <v>1.5541465810600399</v>
      </c>
      <c r="AD8" s="62" t="b">
        <v>1</v>
      </c>
      <c r="AE8" s="62" t="b">
        <v>0</v>
      </c>
    </row>
    <row r="9" spans="1:31" hidden="1">
      <c r="B9" s="62">
        <v>0.57369062729764497</v>
      </c>
      <c r="C9" s="62">
        <v>0.27633567815869098</v>
      </c>
      <c r="D9" s="62">
        <v>1.55007053044165</v>
      </c>
      <c r="E9" s="62">
        <v>1.96212307146883</v>
      </c>
      <c r="F9" s="62">
        <v>2.0579929007937499</v>
      </c>
      <c r="G9" s="62">
        <v>1.8344112937947199</v>
      </c>
      <c r="I9" s="62">
        <v>0.49842619252683001</v>
      </c>
      <c r="J9" s="62">
        <v>0.243731851652603</v>
      </c>
      <c r="K9" s="62">
        <v>1.5313356237960001</v>
      </c>
      <c r="L9" s="62">
        <v>1.9532654947988599</v>
      </c>
      <c r="M9" s="62">
        <v>2.0450525215147102</v>
      </c>
      <c r="N9" s="62">
        <v>1.8297518312854899</v>
      </c>
      <c r="P9" s="62">
        <v>0.47059490589994801</v>
      </c>
      <c r="Q9" s="62">
        <v>0.21933155260512599</v>
      </c>
      <c r="R9" s="62">
        <v>1.51410466620358</v>
      </c>
      <c r="S9" s="62">
        <v>1.92313085446453</v>
      </c>
      <c r="T9" s="62">
        <v>2.02136132316202</v>
      </c>
      <c r="U9" s="62">
        <v>1.8309376615517801</v>
      </c>
      <c r="W9" s="62">
        <v>0.54451738266541405</v>
      </c>
      <c r="X9" s="62">
        <v>0.23837504158599601</v>
      </c>
      <c r="Y9" s="62">
        <v>1.5214293397608001</v>
      </c>
      <c r="Z9" s="62">
        <v>1.9650621717497601</v>
      </c>
      <c r="AA9" s="62">
        <v>2.0236724724412198</v>
      </c>
      <c r="AB9" s="62">
        <v>1.8240620723188199</v>
      </c>
      <c r="AD9" s="62" t="b">
        <v>1</v>
      </c>
      <c r="AE9" s="62" t="b">
        <v>1</v>
      </c>
    </row>
    <row r="10" spans="1:31" hidden="1">
      <c r="B10" s="62">
        <v>0.56715293463721905</v>
      </c>
      <c r="C10" s="62">
        <v>0.17204784333694001</v>
      </c>
      <c r="D10" s="62">
        <v>1.3785953963104101</v>
      </c>
      <c r="E10" s="62">
        <v>1.27428846003322</v>
      </c>
      <c r="F10" s="62">
        <v>1.24694834257422</v>
      </c>
      <c r="G10" s="62">
        <v>1.84647620306608</v>
      </c>
      <c r="I10" s="62">
        <v>0.56992766680136397</v>
      </c>
      <c r="J10" s="62">
        <v>0.214342667651688</v>
      </c>
      <c r="K10" s="62">
        <v>1.37036808154148</v>
      </c>
      <c r="L10" s="62">
        <v>1.22184763279293</v>
      </c>
      <c r="M10" s="62">
        <v>1.2779984346645801</v>
      </c>
      <c r="N10" s="62">
        <v>1.86928987339401</v>
      </c>
      <c r="P10" s="62">
        <v>0.57107615634335096</v>
      </c>
      <c r="Q10" s="62">
        <v>0.195724202365785</v>
      </c>
      <c r="R10" s="62">
        <v>1.3345701884416199</v>
      </c>
      <c r="S10" s="62">
        <v>1.2164847550820499</v>
      </c>
      <c r="T10" s="62">
        <v>1.3253364239083301</v>
      </c>
      <c r="U10" s="62">
        <v>1.87221059007794</v>
      </c>
      <c r="W10" s="62">
        <v>0.56165652084559403</v>
      </c>
      <c r="X10" s="62">
        <v>0.17663676944569501</v>
      </c>
      <c r="Y10" s="62">
        <v>1.30475602771034</v>
      </c>
      <c r="Z10" s="62">
        <v>1.1902396208835699</v>
      </c>
      <c r="AA10" s="62">
        <v>1.24233076383951</v>
      </c>
      <c r="AB10" s="62">
        <v>1.85439480487317</v>
      </c>
      <c r="AD10" s="62" t="b">
        <v>0</v>
      </c>
      <c r="AE10" s="62" t="b">
        <v>1</v>
      </c>
    </row>
    <row r="11" spans="1:31" hidden="1">
      <c r="B11" s="62">
        <v>0.178722055599844</v>
      </c>
      <c r="C11" s="62">
        <v>0.16761430717883899</v>
      </c>
      <c r="D11" s="62">
        <v>1.4157629078254199</v>
      </c>
      <c r="E11" s="62">
        <v>0.88558255003224295</v>
      </c>
      <c r="F11" s="62">
        <v>1.4661596110714901</v>
      </c>
      <c r="G11" s="62">
        <v>1.21872298019709</v>
      </c>
      <c r="I11" s="62">
        <v>0.217262916788244</v>
      </c>
      <c r="J11" s="62">
        <v>0.16012788112912499</v>
      </c>
      <c r="K11" s="62">
        <v>1.4431479643273399</v>
      </c>
      <c r="L11" s="62">
        <v>0.87619648264800398</v>
      </c>
      <c r="M11" s="62">
        <v>1.4291066288987699</v>
      </c>
      <c r="N11" s="62">
        <v>1.1842824282486899</v>
      </c>
      <c r="P11" s="62">
        <v>0.25329275159790099</v>
      </c>
      <c r="Q11" s="62">
        <v>0.14789186733769299</v>
      </c>
      <c r="R11" s="62">
        <v>1.43806763394083</v>
      </c>
      <c r="S11" s="62">
        <v>0.87022719376554802</v>
      </c>
      <c r="T11" s="62">
        <v>1.4068852116452399</v>
      </c>
      <c r="U11" s="62">
        <v>1.2031303115665599</v>
      </c>
      <c r="W11" s="62">
        <v>0.26346168129853498</v>
      </c>
      <c r="X11" s="62">
        <v>0.221783848383413</v>
      </c>
      <c r="Y11" s="62">
        <v>1.42937440519627</v>
      </c>
      <c r="Z11" s="62">
        <v>0.89157049051102999</v>
      </c>
      <c r="AA11" s="62">
        <v>1.4329004401109999</v>
      </c>
      <c r="AB11" s="62">
        <v>1.2150319193295001</v>
      </c>
      <c r="AD11" s="62" t="b">
        <v>1</v>
      </c>
      <c r="AE11" s="62" t="b">
        <v>1</v>
      </c>
    </row>
    <row r="12" spans="1:31" hidden="1">
      <c r="B12" s="62" t="s">
        <v>44</v>
      </c>
      <c r="C12" s="62" t="s">
        <v>44</v>
      </c>
      <c r="D12" s="62" t="s">
        <v>44</v>
      </c>
      <c r="E12" s="62" t="s">
        <v>44</v>
      </c>
      <c r="F12" s="62" t="s">
        <v>44</v>
      </c>
      <c r="G12" s="62" t="s">
        <v>44</v>
      </c>
      <c r="I12" s="62" t="s">
        <v>44</v>
      </c>
      <c r="J12" s="62" t="s">
        <v>44</v>
      </c>
      <c r="K12" s="62" t="s">
        <v>44</v>
      </c>
      <c r="L12" s="62" t="s">
        <v>44</v>
      </c>
      <c r="M12" s="62" t="s">
        <v>44</v>
      </c>
      <c r="N12" s="62" t="s">
        <v>44</v>
      </c>
      <c r="P12" s="62" t="s">
        <v>44</v>
      </c>
      <c r="Q12" s="62" t="s">
        <v>44</v>
      </c>
      <c r="R12" s="62" t="s">
        <v>44</v>
      </c>
      <c r="S12" s="62" t="s">
        <v>44</v>
      </c>
      <c r="T12" s="62" t="s">
        <v>44</v>
      </c>
      <c r="U12" s="62" t="s">
        <v>44</v>
      </c>
      <c r="W12" s="62" t="s">
        <v>44</v>
      </c>
      <c r="X12" s="62" t="s">
        <v>44</v>
      </c>
      <c r="Y12" s="62" t="s">
        <v>44</v>
      </c>
      <c r="Z12" s="62" t="s">
        <v>44</v>
      </c>
      <c r="AA12" s="62" t="s">
        <v>44</v>
      </c>
      <c r="AB12" s="62" t="s">
        <v>44</v>
      </c>
      <c r="AD12" s="62" t="b">
        <v>0</v>
      </c>
      <c r="AE12" s="62" t="b">
        <v>0</v>
      </c>
    </row>
    <row r="13" spans="1:31" hidden="1">
      <c r="B13" s="62">
        <v>0.32628366367341399</v>
      </c>
      <c r="C13" s="62">
        <v>0.16926742368876499</v>
      </c>
      <c r="D13" s="62">
        <v>1.3519342855835099</v>
      </c>
      <c r="E13" s="62">
        <v>0.70871363031976398</v>
      </c>
      <c r="F13" s="62">
        <v>1.9261249384514201</v>
      </c>
      <c r="G13" s="62">
        <v>1.5310376238277099</v>
      </c>
      <c r="I13" s="62">
        <v>0.35605205254434202</v>
      </c>
      <c r="J13" s="62">
        <v>0.208978859158376</v>
      </c>
      <c r="K13" s="62">
        <v>1.39073416208892</v>
      </c>
      <c r="L13" s="62">
        <v>0.742702092613026</v>
      </c>
      <c r="M13" s="62">
        <v>1.93275287858736</v>
      </c>
      <c r="N13" s="62">
        <v>1.5674019472157401</v>
      </c>
      <c r="P13" s="62">
        <v>0.34657340314479601</v>
      </c>
      <c r="Q13" s="62">
        <v>0.16255322515842699</v>
      </c>
      <c r="R13" s="62">
        <v>1.40464825852274</v>
      </c>
      <c r="S13" s="62">
        <v>0.75124549571794896</v>
      </c>
      <c r="T13" s="62">
        <v>1.9278931256998699</v>
      </c>
      <c r="U13" s="62">
        <v>1.5883833442395701</v>
      </c>
      <c r="W13" s="62">
        <v>0.37278986436787398</v>
      </c>
      <c r="X13" s="62">
        <v>0.19442229942463701</v>
      </c>
      <c r="Y13" s="62">
        <v>1.40797794732474</v>
      </c>
      <c r="Z13" s="62">
        <v>0.75434510462792903</v>
      </c>
      <c r="AA13" s="62">
        <v>1.89207394055195</v>
      </c>
      <c r="AB13" s="62">
        <v>1.5721765508091501</v>
      </c>
      <c r="AD13" s="62" t="b">
        <v>1</v>
      </c>
      <c r="AE13" s="62" t="b">
        <v>0</v>
      </c>
    </row>
    <row r="14" spans="1:31" hidden="1">
      <c r="B14" s="62">
        <v>0.13019686367826699</v>
      </c>
      <c r="C14" s="62">
        <v>0.168551152783632</v>
      </c>
      <c r="D14" s="62">
        <v>1.22443841919964</v>
      </c>
      <c r="E14" s="62">
        <v>1.3179855997382</v>
      </c>
      <c r="F14" s="62">
        <v>1.65276628009612</v>
      </c>
      <c r="G14" s="62">
        <v>2.0879018854710099</v>
      </c>
      <c r="I14" s="62">
        <v>0.19185396122456</v>
      </c>
      <c r="J14" s="62">
        <v>0.242703983963277</v>
      </c>
      <c r="K14" s="62">
        <v>1.2441143107018799</v>
      </c>
      <c r="L14" s="62">
        <v>1.3099515720801</v>
      </c>
      <c r="M14" s="62">
        <v>1.6434767593546999</v>
      </c>
      <c r="N14" s="62">
        <v>2.0341731430122598</v>
      </c>
      <c r="P14" s="62">
        <v>0.17380150359476501</v>
      </c>
      <c r="Q14" s="62">
        <v>0.232083226939619</v>
      </c>
      <c r="R14" s="62">
        <v>1.2641039903985301</v>
      </c>
      <c r="S14" s="62">
        <v>1.3123009109408701</v>
      </c>
      <c r="T14" s="62">
        <v>1.68143316157387</v>
      </c>
      <c r="U14" s="62">
        <v>2.0752090896788902</v>
      </c>
      <c r="W14" s="62">
        <v>0.156962305917621</v>
      </c>
      <c r="X14" s="62">
        <v>0.245384088173869</v>
      </c>
      <c r="Y14" s="62">
        <v>1.22565372436897</v>
      </c>
      <c r="Z14" s="62">
        <v>1.28524810161574</v>
      </c>
      <c r="AA14" s="62">
        <v>1.60030713877399</v>
      </c>
      <c r="AB14" s="62">
        <v>2.0278557919203499</v>
      </c>
      <c r="AD14" s="62" t="b">
        <v>1</v>
      </c>
      <c r="AE14" s="62" t="b">
        <v>1</v>
      </c>
    </row>
    <row r="15" spans="1:31" hidden="1">
      <c r="B15" s="62">
        <v>0.26087012047057501</v>
      </c>
      <c r="C15" s="62">
        <v>0.28883069005987999</v>
      </c>
      <c r="D15" s="62">
        <v>1.58677446489495</v>
      </c>
      <c r="E15" s="62">
        <v>1.2419811641448799</v>
      </c>
      <c r="F15" s="62">
        <v>1.4953607245915499</v>
      </c>
      <c r="G15" s="62">
        <v>1.59914556713148</v>
      </c>
      <c r="I15" s="62">
        <v>0.236821984779189</v>
      </c>
      <c r="J15" s="62">
        <v>0.27506253683512299</v>
      </c>
      <c r="K15" s="62">
        <v>1.6207183382176999</v>
      </c>
      <c r="L15" s="62">
        <v>1.2003753996064599</v>
      </c>
      <c r="M15" s="62">
        <v>1.4949162109996299</v>
      </c>
      <c r="N15" s="62">
        <v>1.55877178108098</v>
      </c>
      <c r="P15" s="62">
        <v>0.26435427975467501</v>
      </c>
      <c r="Q15" s="62">
        <v>0.29030667801061</v>
      </c>
      <c r="R15" s="62">
        <v>1.63793495028897</v>
      </c>
      <c r="S15" s="62">
        <v>1.2128389446207399</v>
      </c>
      <c r="T15" s="62">
        <v>1.47779498387743</v>
      </c>
      <c r="U15" s="62">
        <v>1.5638766261013901</v>
      </c>
      <c r="W15" s="62">
        <v>0.215852811794013</v>
      </c>
      <c r="X15" s="62">
        <v>0.27066320479142397</v>
      </c>
      <c r="Y15" s="62">
        <v>1.6219559428868899</v>
      </c>
      <c r="Z15" s="62">
        <v>1.2375276318764501</v>
      </c>
      <c r="AA15" s="62">
        <v>1.5048204269634999</v>
      </c>
      <c r="AB15" s="62">
        <v>1.5824884864537301</v>
      </c>
      <c r="AD15" s="62" t="b">
        <v>1</v>
      </c>
      <c r="AE15" s="62" t="b">
        <v>1</v>
      </c>
    </row>
    <row r="16" spans="1:31" hidden="1">
      <c r="B16" s="62">
        <v>0.315202571736653</v>
      </c>
      <c r="C16" s="62">
        <v>0.246923531590169</v>
      </c>
      <c r="D16" s="62">
        <v>1.1585079752485601</v>
      </c>
      <c r="E16" s="62">
        <v>1.21827411572295</v>
      </c>
      <c r="F16" s="62">
        <v>1.6967839774876501</v>
      </c>
      <c r="G16" s="62">
        <v>1.66703208922733</v>
      </c>
      <c r="I16" s="62">
        <v>0.29070198077154202</v>
      </c>
      <c r="J16" s="62">
        <v>0.240913290189676</v>
      </c>
      <c r="K16" s="62">
        <v>1.1396733114820701</v>
      </c>
      <c r="L16" s="62">
        <v>1.2087840450509999</v>
      </c>
      <c r="M16" s="62">
        <v>1.66861055020441</v>
      </c>
      <c r="N16" s="62">
        <v>1.66222698535947</v>
      </c>
      <c r="P16" s="62">
        <v>0.26167382537825901</v>
      </c>
      <c r="Q16" s="62">
        <v>0.264334252143962</v>
      </c>
      <c r="R16" s="62">
        <v>1.1783656621062399</v>
      </c>
      <c r="S16" s="62">
        <v>1.1998992184494</v>
      </c>
      <c r="T16" s="62">
        <v>1.6883983536746501</v>
      </c>
      <c r="U16" s="62">
        <v>1.66875677663918</v>
      </c>
      <c r="W16" s="62">
        <v>0.33014495216041101</v>
      </c>
      <c r="X16" s="62">
        <v>0.29365886118618001</v>
      </c>
      <c r="Y16" s="62">
        <v>1.1563805854284701</v>
      </c>
      <c r="Z16" s="62">
        <v>1.1900909730856599</v>
      </c>
      <c r="AA16" s="62">
        <v>1.663660307002</v>
      </c>
      <c r="AB16" s="62">
        <v>1.6635733250828999</v>
      </c>
      <c r="AD16" s="62" t="b">
        <v>0</v>
      </c>
      <c r="AE16" s="62" t="b">
        <v>1</v>
      </c>
    </row>
    <row r="17" spans="1:31" hidden="1">
      <c r="B17" s="62">
        <v>0.20216054088284799</v>
      </c>
      <c r="C17" s="62">
        <v>9.8016625767221199E-2</v>
      </c>
      <c r="D17" s="62">
        <v>1.53994793584567</v>
      </c>
      <c r="E17" s="62">
        <v>0.86629429763920296</v>
      </c>
      <c r="F17" s="62">
        <v>1.4498718708097</v>
      </c>
      <c r="G17" s="62">
        <v>1.65218610340724</v>
      </c>
      <c r="I17" s="62">
        <v>0.187102535189171</v>
      </c>
      <c r="J17" s="62">
        <v>0.100086329764592</v>
      </c>
      <c r="K17" s="62">
        <v>1.5359119069127301</v>
      </c>
      <c r="L17" s="62">
        <v>0.86215491794122201</v>
      </c>
      <c r="M17" s="62">
        <v>1.42690575523522</v>
      </c>
      <c r="N17" s="62">
        <v>1.66424198561213</v>
      </c>
      <c r="P17" s="62">
        <v>0.20630211953692801</v>
      </c>
      <c r="Q17" s="62">
        <v>0.13133679497197601</v>
      </c>
      <c r="R17" s="62">
        <v>1.51970003792345</v>
      </c>
      <c r="S17" s="62">
        <v>0.86210015719261801</v>
      </c>
      <c r="T17" s="62">
        <v>1.4340296368084999</v>
      </c>
      <c r="U17" s="62">
        <v>1.62702006203961</v>
      </c>
      <c r="W17" s="62">
        <v>0.18199743664119999</v>
      </c>
      <c r="X17" s="62">
        <v>0.14807558937101201</v>
      </c>
      <c r="Y17" s="62">
        <v>1.53001226496429</v>
      </c>
      <c r="Z17" s="62">
        <v>0.85277721891354696</v>
      </c>
      <c r="AA17" s="62">
        <v>1.4943328554988999</v>
      </c>
      <c r="AB17" s="62">
        <v>1.62900021736087</v>
      </c>
      <c r="AD17" s="62" t="b">
        <v>1</v>
      </c>
      <c r="AE17" s="62" t="b">
        <v>0</v>
      </c>
    </row>
    <row r="18" spans="1:31" hidden="1">
      <c r="B18" s="62">
        <v>0.21181747564706499</v>
      </c>
      <c r="C18" s="62">
        <v>0.129937351219964</v>
      </c>
      <c r="D18" s="62">
        <v>0.87992537122401304</v>
      </c>
      <c r="E18" s="62">
        <v>0.78828851734493699</v>
      </c>
      <c r="F18" s="62">
        <v>1.05277299873477</v>
      </c>
      <c r="G18" s="62">
        <v>1.26812886637567</v>
      </c>
      <c r="I18" s="62">
        <v>0.26077541333918602</v>
      </c>
      <c r="J18" s="62">
        <v>0.19105416785097001</v>
      </c>
      <c r="K18" s="62">
        <v>0.90935828358389603</v>
      </c>
      <c r="L18" s="62">
        <v>0.71440947691051904</v>
      </c>
      <c r="M18" s="62">
        <v>1.0822704916799699</v>
      </c>
      <c r="N18" s="62">
        <v>1.24596430089096</v>
      </c>
      <c r="P18" s="62">
        <v>0.23579372283772801</v>
      </c>
      <c r="Q18" s="62">
        <v>0.20863120324451301</v>
      </c>
      <c r="R18" s="62">
        <v>0.91566660551976198</v>
      </c>
      <c r="S18" s="62">
        <v>0.68009219621594896</v>
      </c>
      <c r="T18" s="62">
        <v>1.0575751642975</v>
      </c>
      <c r="U18" s="62">
        <v>1.2391218427241799</v>
      </c>
      <c r="W18" s="62">
        <v>0.237270451950819</v>
      </c>
      <c r="X18" s="62">
        <v>0.19462393538595399</v>
      </c>
      <c r="Y18" s="62">
        <v>0.96753947671089202</v>
      </c>
      <c r="Z18" s="62">
        <v>0.76160608433554</v>
      </c>
      <c r="AA18" s="62">
        <v>1.04702666468768</v>
      </c>
      <c r="AB18" s="62">
        <v>1.28771004564651</v>
      </c>
      <c r="AD18" s="62" t="b">
        <v>0</v>
      </c>
      <c r="AE18" s="62" t="b">
        <v>1</v>
      </c>
    </row>
    <row r="19" spans="1:31" hidden="1">
      <c r="B19" s="62">
        <v>3.7690922553395297E-2</v>
      </c>
      <c r="C19" s="62">
        <v>0.24133160919348601</v>
      </c>
      <c r="D19" s="62">
        <v>0.67018144942295999</v>
      </c>
      <c r="E19" s="62">
        <v>0.37295908132713801</v>
      </c>
      <c r="F19" s="62">
        <v>0.67625330512541804</v>
      </c>
      <c r="G19" s="62">
        <v>1.1269733954319201</v>
      </c>
      <c r="I19" s="62">
        <v>2.5427623726430901E-2</v>
      </c>
      <c r="J19" s="62">
        <v>0.25828268412586802</v>
      </c>
      <c r="K19" s="62">
        <v>0.61644076035224304</v>
      </c>
      <c r="L19" s="62">
        <v>0.42923291391433199</v>
      </c>
      <c r="M19" s="62">
        <v>0.66352134083907199</v>
      </c>
      <c r="N19" s="62">
        <v>1.09388362008267</v>
      </c>
      <c r="P19" s="62">
        <v>2.77124545411499E-2</v>
      </c>
      <c r="Q19" s="62">
        <v>0.22477813599917701</v>
      </c>
      <c r="R19" s="62">
        <v>0.60684764740645103</v>
      </c>
      <c r="S19" s="62">
        <v>0.34883877161759302</v>
      </c>
      <c r="T19" s="62">
        <v>0.674377175333157</v>
      </c>
      <c r="U19" s="62">
        <v>1.0912895488610399</v>
      </c>
      <c r="W19" s="62">
        <v>1.33705592590923E-2</v>
      </c>
      <c r="X19" s="62">
        <v>0.26327282543059599</v>
      </c>
      <c r="Y19" s="62">
        <v>0.64642783109431301</v>
      </c>
      <c r="Z19" s="62">
        <v>0.35390254471296001</v>
      </c>
      <c r="AA19" s="62">
        <v>0.68805432635072195</v>
      </c>
      <c r="AB19" s="62">
        <v>1.1196048035081401</v>
      </c>
      <c r="AD19" s="62" t="b">
        <v>0</v>
      </c>
      <c r="AE19" s="62" t="b">
        <v>0</v>
      </c>
    </row>
    <row r="20" spans="1:31" hidden="1">
      <c r="B20" s="62">
        <v>0.115306053060828</v>
      </c>
      <c r="C20" s="62">
        <v>0.127374630071623</v>
      </c>
      <c r="D20" s="62">
        <v>1.0125007985219101</v>
      </c>
      <c r="E20" s="62">
        <v>0.82091204694306397</v>
      </c>
      <c r="F20" s="62">
        <v>1.2302826144143</v>
      </c>
      <c r="G20" s="62">
        <v>1.54186757705628</v>
      </c>
      <c r="I20" s="62">
        <v>0.105374700155067</v>
      </c>
      <c r="J20" s="62">
        <v>0.156574471019786</v>
      </c>
      <c r="K20" s="62">
        <v>0.97752286837930202</v>
      </c>
      <c r="L20" s="62">
        <v>0.82957890034099002</v>
      </c>
      <c r="M20" s="62">
        <v>1.2320582302378</v>
      </c>
      <c r="N20" s="62">
        <v>1.47757675207869</v>
      </c>
      <c r="P20" s="62">
        <v>0.14173866654360701</v>
      </c>
      <c r="Q20" s="62">
        <v>0.14044766494171601</v>
      </c>
      <c r="R20" s="62">
        <v>1.0005410954868099</v>
      </c>
      <c r="S20" s="62">
        <v>0.81278578615830499</v>
      </c>
      <c r="T20" s="62">
        <v>1.2590879111334301</v>
      </c>
      <c r="U20" s="62">
        <v>1.5526647397928901</v>
      </c>
      <c r="W20" s="62">
        <v>0.14517501113505199</v>
      </c>
      <c r="X20" s="62">
        <v>0.18076750983954201</v>
      </c>
      <c r="Y20" s="62">
        <v>1.0332152091479101</v>
      </c>
      <c r="Z20" s="62">
        <v>0.85418215103331596</v>
      </c>
      <c r="AA20" s="62">
        <v>1.1917642328332501</v>
      </c>
      <c r="AB20" s="62">
        <v>1.4981393949922699</v>
      </c>
      <c r="AD20" s="62" t="b">
        <v>1</v>
      </c>
      <c r="AE20" s="62" t="b">
        <v>0</v>
      </c>
    </row>
    <row r="21" spans="1:31" hidden="1">
      <c r="B21" s="62">
        <v>0.254078889622735</v>
      </c>
      <c r="C21" s="62">
        <v>0.10548059866977</v>
      </c>
      <c r="D21" s="62">
        <v>0.79444306632440398</v>
      </c>
      <c r="E21" s="62">
        <v>1.3001584636199099</v>
      </c>
      <c r="F21" s="62">
        <v>1.11270652002323</v>
      </c>
      <c r="G21" s="62">
        <v>1.45277934543695</v>
      </c>
      <c r="I21" s="62">
        <v>0.26565837838850498</v>
      </c>
      <c r="J21" s="62">
        <v>0.121149991887628</v>
      </c>
      <c r="K21" s="62">
        <v>0.83368216912742499</v>
      </c>
      <c r="L21" s="62">
        <v>1.3394940149110099</v>
      </c>
      <c r="M21" s="62">
        <v>1.16074805800393</v>
      </c>
      <c r="N21" s="62">
        <v>1.4161755388038499</v>
      </c>
      <c r="P21" s="62">
        <v>0.30969597835627199</v>
      </c>
      <c r="Q21" s="62">
        <v>5.2790611559998799E-2</v>
      </c>
      <c r="R21" s="62">
        <v>0.84021734043091001</v>
      </c>
      <c r="S21" s="62">
        <v>1.32546347095378</v>
      </c>
      <c r="T21" s="62">
        <v>1.1388675430462201</v>
      </c>
      <c r="U21" s="62">
        <v>1.3085397587393901</v>
      </c>
      <c r="W21" s="62">
        <v>0.30046783466347798</v>
      </c>
      <c r="X21" s="62">
        <v>4.1839058085156401E-2</v>
      </c>
      <c r="Y21" s="62">
        <v>0.83105600362841803</v>
      </c>
      <c r="Z21" s="62">
        <v>1.3284970795405</v>
      </c>
      <c r="AA21" s="62">
        <v>1.12100288262005</v>
      </c>
      <c r="AB21" s="62">
        <v>1.32763812703443</v>
      </c>
      <c r="AD21" s="62" t="b">
        <v>0</v>
      </c>
      <c r="AE21" s="62" t="b">
        <v>0</v>
      </c>
    </row>
    <row r="22" spans="1:31" hidden="1">
      <c r="B22" s="62">
        <v>0.36732747205625899</v>
      </c>
      <c r="C22" s="62">
        <v>0.127138188177358</v>
      </c>
      <c r="D22" s="62">
        <v>1.2979189519230601</v>
      </c>
      <c r="E22" s="62">
        <v>1.2837526931443499</v>
      </c>
      <c r="F22" s="62">
        <v>1.65557939580276</v>
      </c>
      <c r="G22" s="62">
        <v>1.4329932707148001</v>
      </c>
      <c r="I22" s="62">
        <v>0.32396598075111299</v>
      </c>
      <c r="J22" s="62">
        <v>0.14651973264106599</v>
      </c>
      <c r="K22" s="62">
        <v>1.29089314584963</v>
      </c>
      <c r="L22" s="62">
        <v>1.2857494099540001</v>
      </c>
      <c r="M22" s="62">
        <v>1.64882436695718</v>
      </c>
      <c r="N22" s="62">
        <v>1.43264471414445</v>
      </c>
      <c r="P22" s="62">
        <v>0.29148894040411799</v>
      </c>
      <c r="Q22" s="62">
        <v>9.3441694201292905E-2</v>
      </c>
      <c r="R22" s="62">
        <v>1.30411157115833</v>
      </c>
      <c r="S22" s="62">
        <v>1.2663294441483499</v>
      </c>
      <c r="T22" s="62">
        <v>1.60159653417732</v>
      </c>
      <c r="U22" s="62">
        <v>1.33868494391274</v>
      </c>
      <c r="W22" s="62">
        <v>0.37917361331286198</v>
      </c>
      <c r="X22" s="62">
        <v>0.100627701625378</v>
      </c>
      <c r="Y22" s="62">
        <v>1.3330600593742701</v>
      </c>
      <c r="Z22" s="62">
        <v>1.3057655434227899</v>
      </c>
      <c r="AA22" s="62">
        <v>1.61266879729777</v>
      </c>
      <c r="AB22" s="62">
        <v>1.3325480130535501</v>
      </c>
      <c r="AD22" s="62" t="b">
        <v>1</v>
      </c>
      <c r="AE22" s="62" t="b">
        <v>0</v>
      </c>
    </row>
    <row r="23" spans="1:31" hidden="1">
      <c r="B23" s="62" t="s">
        <v>44</v>
      </c>
      <c r="C23" s="62" t="s">
        <v>44</v>
      </c>
      <c r="D23" s="62" t="s">
        <v>44</v>
      </c>
      <c r="E23" s="62" t="s">
        <v>44</v>
      </c>
      <c r="F23" s="62" t="s">
        <v>44</v>
      </c>
      <c r="G23" s="62" t="s">
        <v>44</v>
      </c>
      <c r="I23" s="62" t="s">
        <v>44</v>
      </c>
      <c r="J23" s="62" t="s">
        <v>44</v>
      </c>
      <c r="K23" s="62" t="s">
        <v>44</v>
      </c>
      <c r="L23" s="62" t="s">
        <v>44</v>
      </c>
      <c r="M23" s="62" t="s">
        <v>44</v>
      </c>
      <c r="N23" s="62" t="s">
        <v>44</v>
      </c>
      <c r="P23" s="62" t="s">
        <v>44</v>
      </c>
      <c r="Q23" s="62" t="s">
        <v>44</v>
      </c>
      <c r="R23" s="62" t="s">
        <v>44</v>
      </c>
      <c r="S23" s="62" t="s">
        <v>44</v>
      </c>
      <c r="T23" s="62" t="s">
        <v>44</v>
      </c>
      <c r="U23" s="62" t="s">
        <v>44</v>
      </c>
      <c r="W23" s="62" t="s">
        <v>44</v>
      </c>
      <c r="X23" s="62" t="s">
        <v>44</v>
      </c>
      <c r="Y23" s="62" t="s">
        <v>44</v>
      </c>
      <c r="Z23" s="62" t="s">
        <v>44</v>
      </c>
      <c r="AA23" s="62" t="s">
        <v>44</v>
      </c>
      <c r="AB23" s="62" t="s">
        <v>44</v>
      </c>
      <c r="AD23" s="62" t="b">
        <v>0</v>
      </c>
      <c r="AE23" s="62" t="b">
        <v>1</v>
      </c>
    </row>
    <row r="24" spans="1:31" hidden="1">
      <c r="B24" s="62">
        <v>0.144783795373295</v>
      </c>
      <c r="C24" s="62">
        <v>0.17855656378777601</v>
      </c>
      <c r="D24" s="62">
        <v>1.19265229077269</v>
      </c>
      <c r="E24" s="62">
        <v>1.0055859807638301</v>
      </c>
      <c r="F24" s="62">
        <v>1.14153557979753</v>
      </c>
      <c r="G24" s="62">
        <v>1.4194882533331501</v>
      </c>
      <c r="I24" s="62">
        <v>0.18638134254870301</v>
      </c>
      <c r="J24" s="62">
        <v>0.19953647280282</v>
      </c>
      <c r="K24" s="62">
        <v>1.2299596444771399</v>
      </c>
      <c r="L24" s="62">
        <v>1.0147530798751301</v>
      </c>
      <c r="M24" s="62">
        <v>1.1046068412013199</v>
      </c>
      <c r="N24" s="62">
        <v>1.4305019898714899</v>
      </c>
      <c r="P24" s="62">
        <v>0.186843362464788</v>
      </c>
      <c r="Q24" s="62">
        <v>0.198874680622429</v>
      </c>
      <c r="R24" s="62">
        <v>1.2393108319886501</v>
      </c>
      <c r="S24" s="62">
        <v>1.03258771698748</v>
      </c>
      <c r="T24" s="62">
        <v>1.13197389069657</v>
      </c>
      <c r="U24" s="62">
        <v>1.41789381787366</v>
      </c>
      <c r="W24" s="62">
        <v>0.17814886308061001</v>
      </c>
      <c r="X24" s="62">
        <v>0.16818088455573599</v>
      </c>
      <c r="Y24" s="62">
        <v>1.1986848989621901</v>
      </c>
      <c r="Z24" s="62">
        <v>1.02152775341024</v>
      </c>
      <c r="AA24" s="62">
        <v>1.0982168623943001</v>
      </c>
      <c r="AB24" s="62">
        <v>1.44099658486458</v>
      </c>
      <c r="AD24" s="62" t="b">
        <v>0</v>
      </c>
      <c r="AE24" s="62" t="b">
        <v>0</v>
      </c>
    </row>
    <row r="25" spans="1:31" hidden="1">
      <c r="B25" s="62">
        <v>8.5030361978006203E-2</v>
      </c>
      <c r="C25" s="62">
        <v>6.14439352157529E-2</v>
      </c>
      <c r="D25" s="62">
        <v>1.25945884593618</v>
      </c>
      <c r="E25" s="62">
        <v>1.1632173061932101</v>
      </c>
      <c r="F25" s="62">
        <v>1.5041770722738901</v>
      </c>
      <c r="G25" s="62">
        <v>1.7450661360679101</v>
      </c>
      <c r="I25" s="62">
        <v>6.8080964552097195E-2</v>
      </c>
      <c r="J25" s="62">
        <v>7.4207724869418401E-2</v>
      </c>
      <c r="K25" s="62">
        <v>1.2219015979474099</v>
      </c>
      <c r="L25" s="62">
        <v>1.18150277431083</v>
      </c>
      <c r="M25" s="62">
        <v>1.45271851838866</v>
      </c>
      <c r="N25" s="62">
        <v>1.7156020619574399</v>
      </c>
      <c r="P25" s="62">
        <v>6.3835584388476904E-2</v>
      </c>
      <c r="Q25" s="62">
        <v>8.2649025573350104E-2</v>
      </c>
      <c r="R25" s="62">
        <v>1.2244789852692901</v>
      </c>
      <c r="S25" s="62">
        <v>1.1804117422568401</v>
      </c>
      <c r="T25" s="62">
        <v>1.4413562094699699</v>
      </c>
      <c r="U25" s="62">
        <v>1.7147389221314999</v>
      </c>
      <c r="W25" s="62">
        <v>0.14319630279657899</v>
      </c>
      <c r="X25" s="62">
        <v>0.132436952060769</v>
      </c>
      <c r="Y25" s="62">
        <v>1.2248168911535899</v>
      </c>
      <c r="Z25" s="62">
        <v>1.15518997041492</v>
      </c>
      <c r="AA25" s="62">
        <v>1.41135355235843</v>
      </c>
      <c r="AB25" s="62">
        <v>1.6645715860210899</v>
      </c>
      <c r="AD25" s="62" t="b">
        <v>0</v>
      </c>
      <c r="AE25" s="62" t="b">
        <v>0</v>
      </c>
    </row>
    <row r="26" spans="1:31" hidden="1">
      <c r="B26" s="62">
        <v>0.29342085502863902</v>
      </c>
      <c r="C26" s="62">
        <v>0.13541118836744301</v>
      </c>
      <c r="D26" s="62">
        <v>1.4331245316969801</v>
      </c>
      <c r="E26" s="62">
        <v>1.25180026522077</v>
      </c>
      <c r="F26" s="62">
        <v>1.5240363803049299</v>
      </c>
      <c r="G26" s="62">
        <v>1.6464958948937201</v>
      </c>
      <c r="I26" s="62">
        <v>0.286646470378142</v>
      </c>
      <c r="J26" s="62">
        <v>0.16366168348132701</v>
      </c>
      <c r="K26" s="62">
        <v>1.3906315831015399</v>
      </c>
      <c r="L26" s="62">
        <v>1.2761347946361501</v>
      </c>
      <c r="M26" s="62">
        <v>1.52886837389497</v>
      </c>
      <c r="N26" s="62">
        <v>1.6428068823967199</v>
      </c>
      <c r="P26" s="62">
        <v>0.25391856522171502</v>
      </c>
      <c r="Q26" s="62">
        <v>0.15366032614320199</v>
      </c>
      <c r="R26" s="62">
        <v>1.3625486081953999</v>
      </c>
      <c r="S26" s="62">
        <v>1.2567067872916</v>
      </c>
      <c r="T26" s="62">
        <v>1.5220718343436701</v>
      </c>
      <c r="U26" s="62">
        <v>1.5908006814551501</v>
      </c>
      <c r="W26" s="62">
        <v>0.34676119248305498</v>
      </c>
      <c r="X26" s="62">
        <v>0.19633675111507101</v>
      </c>
      <c r="Y26" s="62">
        <v>1.38889917147651</v>
      </c>
      <c r="Z26" s="62">
        <v>1.2663597792040699</v>
      </c>
      <c r="AA26" s="62">
        <v>1.5298082997532201</v>
      </c>
      <c r="AB26" s="62">
        <v>1.59234963043</v>
      </c>
      <c r="AD26" s="62" t="b">
        <v>0</v>
      </c>
      <c r="AE26" s="62" t="b">
        <v>1</v>
      </c>
    </row>
    <row r="27" spans="1:31" hidden="1">
      <c r="B27" s="62">
        <v>0.30122988762609199</v>
      </c>
      <c r="C27" s="62">
        <v>0.299965874299011</v>
      </c>
      <c r="D27" s="62">
        <v>1.7842655745242699</v>
      </c>
      <c r="E27" s="62">
        <v>1.46597509098634</v>
      </c>
      <c r="F27" s="62">
        <v>1.6266380768106301</v>
      </c>
      <c r="G27" s="62">
        <v>1.68434153914091</v>
      </c>
      <c r="I27" s="62">
        <v>0.229685982152047</v>
      </c>
      <c r="J27" s="62">
        <v>0.250784969878662</v>
      </c>
      <c r="K27" s="62">
        <v>1.7816538551686401</v>
      </c>
      <c r="L27" s="62">
        <v>1.4729460728516901</v>
      </c>
      <c r="M27" s="62">
        <v>1.6216678343453199</v>
      </c>
      <c r="N27" s="62">
        <v>1.6481237352870299</v>
      </c>
      <c r="P27" s="62">
        <v>0.32855403028034602</v>
      </c>
      <c r="Q27" s="62">
        <v>0.27349142487011902</v>
      </c>
      <c r="R27" s="62">
        <v>1.8142399710208299</v>
      </c>
      <c r="S27" s="62">
        <v>1.4691078276718399</v>
      </c>
      <c r="T27" s="62">
        <v>1.66034699055289</v>
      </c>
      <c r="U27" s="62">
        <v>1.6637893347916199</v>
      </c>
      <c r="W27" s="62">
        <v>0.28307034270724701</v>
      </c>
      <c r="X27" s="62">
        <v>0.30211664727704601</v>
      </c>
      <c r="Y27" s="62">
        <v>1.7898841409353401</v>
      </c>
      <c r="Z27" s="62">
        <v>1.46305369103222</v>
      </c>
      <c r="AA27" s="62">
        <v>1.5997097503714199</v>
      </c>
      <c r="AB27" s="62">
        <v>1.6533164579308901</v>
      </c>
      <c r="AD27" s="62" t="b">
        <v>1</v>
      </c>
      <c r="AE27" s="62" t="b">
        <v>1</v>
      </c>
    </row>
    <row r="28" spans="1:31" hidden="1"/>
    <row r="29" spans="1:31" hidden="1">
      <c r="A29" s="62" t="s">
        <v>21</v>
      </c>
      <c r="B29" s="62">
        <f t="shared" ref="B29:AA29" si="0">AVERAGE(B4:B27)</f>
        <v>0.24061854908589081</v>
      </c>
      <c r="C29" s="62">
        <f t="shared" si="0"/>
        <v>0.19524913844808456</v>
      </c>
      <c r="D29" s="62">
        <f t="shared" si="0"/>
        <v>1.3441547851976337</v>
      </c>
      <c r="E29" s="62">
        <f t="shared" si="0"/>
        <v>1.1365620395376081</v>
      </c>
      <c r="F29" s="62">
        <f t="shared" si="0"/>
        <v>1.4774114552359818</v>
      </c>
      <c r="G29" s="62">
        <f t="shared" si="0"/>
        <v>1.572943923404502</v>
      </c>
      <c r="I29" s="62">
        <f t="shared" si="0"/>
        <v>0.23528685164883043</v>
      </c>
      <c r="J29" s="62">
        <f t="shared" si="0"/>
        <v>0.20342547409434494</v>
      </c>
      <c r="K29" s="62">
        <f t="shared" si="0"/>
        <v>1.3421001466815705</v>
      </c>
      <c r="L29" s="62">
        <f t="shared" si="0"/>
        <v>1.1381691321241325</v>
      </c>
      <c r="M29" s="62">
        <f t="shared" si="0"/>
        <v>1.4704310604281823</v>
      </c>
      <c r="N29" s="62">
        <f t="shared" si="0"/>
        <v>1.5626484933818248</v>
      </c>
      <c r="P29" s="62">
        <f t="shared" si="0"/>
        <v>0.24102205682408567</v>
      </c>
      <c r="Q29" s="62">
        <f t="shared" si="0"/>
        <v>0.19648737653804194</v>
      </c>
      <c r="R29" s="62">
        <f t="shared" si="0"/>
        <v>1.3450929854107843</v>
      </c>
      <c r="S29" s="62">
        <f t="shared" si="0"/>
        <v>1.1310053723865403</v>
      </c>
      <c r="T29" s="62">
        <f t="shared" si="0"/>
        <v>1.4797653719495913</v>
      </c>
      <c r="U29" s="62">
        <f t="shared" si="0"/>
        <v>1.556484358667902</v>
      </c>
      <c r="W29" s="62">
        <f t="shared" si="0"/>
        <v>0.25549293223735225</v>
      </c>
      <c r="X29" s="62">
        <f t="shared" si="0"/>
        <v>0.20978621833104449</v>
      </c>
      <c r="Y29" s="62">
        <f t="shared" si="0"/>
        <v>1.3472781444357722</v>
      </c>
      <c r="Z29" s="62">
        <f t="shared" si="0"/>
        <v>1.1332204341874292</v>
      </c>
      <c r="AA29" s="62">
        <f t="shared" si="0"/>
        <v>1.4563933169377956</v>
      </c>
      <c r="AB29" s="62">
        <f>AVERAGE(AB4:AB27)</f>
        <v>1.5524500500955356</v>
      </c>
    </row>
    <row r="31" spans="1:31"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</row>
    <row r="32" spans="1:31">
      <c r="A32" s="65" t="s">
        <v>131</v>
      </c>
      <c r="I32" s="101"/>
      <c r="J32" s="100"/>
      <c r="K32" s="100"/>
      <c r="L32" s="100"/>
      <c r="M32" s="100"/>
      <c r="N32" s="100"/>
      <c r="O32" s="100"/>
      <c r="P32" s="100"/>
      <c r="Q32" s="101"/>
      <c r="R32" s="100"/>
      <c r="S32" s="100"/>
      <c r="T32" s="100"/>
      <c r="U32" s="100"/>
      <c r="V32" s="100"/>
      <c r="W32" s="100"/>
    </row>
    <row r="33" spans="1:28">
      <c r="B33" s="4" t="s">
        <v>182</v>
      </c>
      <c r="C33" s="4" t="s">
        <v>183</v>
      </c>
      <c r="D33" s="2" t="s">
        <v>0</v>
      </c>
      <c r="E33" s="64" t="s">
        <v>1</v>
      </c>
      <c r="F33" s="64" t="s">
        <v>2</v>
      </c>
      <c r="G33" s="64" t="s">
        <v>16</v>
      </c>
      <c r="I33" s="100"/>
      <c r="J33" s="7"/>
      <c r="K33" s="7"/>
      <c r="L33" s="7"/>
      <c r="M33" s="102"/>
      <c r="N33" s="102"/>
      <c r="O33" s="102"/>
      <c r="P33" s="100"/>
      <c r="Q33" s="100"/>
      <c r="R33" s="7"/>
      <c r="S33" s="7"/>
      <c r="T33" s="7"/>
      <c r="U33" s="102"/>
      <c r="V33" s="102"/>
      <c r="W33" s="102"/>
    </row>
    <row r="34" spans="1:28">
      <c r="A34" s="4" t="s">
        <v>121</v>
      </c>
      <c r="I34" s="7"/>
      <c r="J34" s="100"/>
      <c r="K34" s="100"/>
      <c r="L34" s="100"/>
      <c r="M34" s="100"/>
      <c r="N34" s="100"/>
      <c r="O34" s="100"/>
      <c r="P34" s="100"/>
      <c r="Q34" s="7"/>
      <c r="R34" s="100"/>
      <c r="S34" s="100"/>
      <c r="T34" s="100"/>
      <c r="U34" s="100"/>
      <c r="V34" s="100"/>
      <c r="W34" s="100"/>
    </row>
    <row r="35" spans="1:28">
      <c r="A35" s="4" t="s">
        <v>123</v>
      </c>
      <c r="I35" s="7"/>
      <c r="J35" s="100"/>
      <c r="K35" s="100"/>
      <c r="L35" s="100"/>
      <c r="M35" s="100"/>
      <c r="N35" s="100"/>
      <c r="O35" s="100"/>
      <c r="P35" s="100"/>
      <c r="Q35" s="7"/>
      <c r="R35" s="100"/>
      <c r="S35" s="100"/>
      <c r="T35" s="100"/>
      <c r="U35" s="100"/>
      <c r="V35" s="100"/>
      <c r="W35" s="100"/>
    </row>
    <row r="36" spans="1:28">
      <c r="A36" s="4" t="s">
        <v>124</v>
      </c>
      <c r="I36" s="7"/>
      <c r="J36" s="100"/>
      <c r="K36" s="100"/>
      <c r="L36" s="100"/>
      <c r="M36" s="100"/>
      <c r="N36" s="100"/>
      <c r="O36" s="100"/>
      <c r="P36" s="100"/>
      <c r="Q36" s="7"/>
      <c r="R36" s="100"/>
      <c r="S36" s="100"/>
      <c r="T36" s="100"/>
      <c r="U36" s="100"/>
      <c r="V36" s="100"/>
      <c r="W36" s="100"/>
    </row>
    <row r="37" spans="1:28">
      <c r="A37" s="4" t="s">
        <v>125</v>
      </c>
      <c r="I37" s="7"/>
      <c r="J37" s="100"/>
      <c r="K37" s="100"/>
      <c r="L37" s="100"/>
      <c r="M37" s="100"/>
      <c r="N37" s="100"/>
      <c r="O37" s="100"/>
      <c r="P37" s="100"/>
      <c r="Q37" s="7"/>
      <c r="R37" s="100"/>
      <c r="S37" s="100"/>
      <c r="T37" s="100"/>
      <c r="U37" s="100"/>
      <c r="V37" s="100"/>
      <c r="W37" s="100"/>
    </row>
    <row r="38" spans="1:28"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</row>
    <row r="39" spans="1:28"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</row>
    <row r="40" spans="1:28"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</row>
    <row r="41" spans="1:28" hidden="1">
      <c r="A41" s="63" t="s">
        <v>97</v>
      </c>
      <c r="B41" s="61" t="s">
        <v>121</v>
      </c>
      <c r="I41" s="103"/>
      <c r="J41" s="100"/>
      <c r="K41" s="100"/>
      <c r="L41" s="100"/>
      <c r="M41" s="100"/>
      <c r="N41" s="100"/>
      <c r="O41" s="100"/>
      <c r="P41" s="103"/>
      <c r="Q41" s="100"/>
      <c r="R41" s="100"/>
      <c r="S41" s="100"/>
      <c r="T41" s="100"/>
      <c r="U41" s="100"/>
      <c r="V41" s="100"/>
      <c r="W41" s="103"/>
    </row>
    <row r="42" spans="1:28" hidden="1">
      <c r="B42" s="2" t="s">
        <v>8</v>
      </c>
      <c r="C42" s="2" t="s">
        <v>9</v>
      </c>
      <c r="D42" s="2" t="s">
        <v>0</v>
      </c>
      <c r="E42" s="64" t="s">
        <v>1</v>
      </c>
      <c r="F42" s="64" t="s">
        <v>2</v>
      </c>
      <c r="G42" s="64" t="s">
        <v>16</v>
      </c>
      <c r="I42" s="7"/>
      <c r="J42" s="7"/>
      <c r="K42" s="7"/>
      <c r="L42" s="102"/>
      <c r="M42" s="102"/>
      <c r="N42" s="102"/>
      <c r="O42" s="100"/>
      <c r="P42" s="7"/>
      <c r="Q42" s="7"/>
      <c r="R42" s="7"/>
      <c r="S42" s="102"/>
      <c r="T42" s="102"/>
      <c r="U42" s="102"/>
      <c r="V42" s="100"/>
      <c r="W42" s="7"/>
      <c r="X42" s="99" t="s">
        <v>9</v>
      </c>
      <c r="Y42" s="2" t="s">
        <v>0</v>
      </c>
      <c r="Z42" s="64" t="s">
        <v>1</v>
      </c>
      <c r="AA42" s="64" t="s">
        <v>2</v>
      </c>
      <c r="AB42" s="64" t="s">
        <v>16</v>
      </c>
    </row>
    <row r="43" spans="1:28" hidden="1">
      <c r="B43" s="62">
        <v>0.14076510047610799</v>
      </c>
      <c r="C43" s="62">
        <v>0.22023570227956399</v>
      </c>
      <c r="D43" s="62">
        <v>0.22822828241628801</v>
      </c>
      <c r="E43" s="62">
        <v>0.39858902811110702</v>
      </c>
      <c r="F43" s="62">
        <v>0.90709942993761905</v>
      </c>
      <c r="G43" s="62">
        <v>0.75075938673915399</v>
      </c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62">
        <v>0.24333395370400701</v>
      </c>
      <c r="Y43" s="62">
        <v>0.30110776396835498</v>
      </c>
      <c r="Z43" s="62">
        <v>0.38943863922423999</v>
      </c>
      <c r="AA43" s="62">
        <v>0.94844713581112605</v>
      </c>
      <c r="AB43" s="62">
        <v>0.76813798455635995</v>
      </c>
    </row>
    <row r="44" spans="1:28" hidden="1">
      <c r="B44" s="62">
        <v>0.170771025790803</v>
      </c>
      <c r="C44" s="62">
        <v>0.25627884998591699</v>
      </c>
      <c r="D44" s="62">
        <v>0.41874365338828901</v>
      </c>
      <c r="E44" s="62">
        <v>0.377525541128788</v>
      </c>
      <c r="F44" s="62">
        <v>0.36472012715220797</v>
      </c>
      <c r="G44" s="62">
        <v>0.734047840450053</v>
      </c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62">
        <v>0.22073618185677699</v>
      </c>
      <c r="Y44" s="62">
        <v>0.40159200403607498</v>
      </c>
      <c r="Z44" s="62">
        <v>0.40649300819089801</v>
      </c>
      <c r="AA44" s="62">
        <v>0.28493985295132601</v>
      </c>
      <c r="AB44" s="62">
        <v>0.79154145110283103</v>
      </c>
    </row>
    <row r="45" spans="1:28" hidden="1">
      <c r="B45" s="62">
        <v>0.20952682973765099</v>
      </c>
      <c r="C45" s="62">
        <v>0.276747473230883</v>
      </c>
      <c r="D45" s="62">
        <v>0.34904327908805399</v>
      </c>
      <c r="E45" s="62">
        <v>0.32912038884044298</v>
      </c>
      <c r="F45" s="62">
        <v>0.87472128169903196</v>
      </c>
      <c r="G45" s="62">
        <v>0.643001473437669</v>
      </c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62">
        <v>0.30414116791770601</v>
      </c>
      <c r="Y45" s="62">
        <v>0.35571266409881003</v>
      </c>
      <c r="Z45" s="62">
        <v>0.39155145068349401</v>
      </c>
      <c r="AA45" s="62">
        <v>0.89093082238444399</v>
      </c>
      <c r="AB45" s="62">
        <v>0.68464263631372801</v>
      </c>
    </row>
    <row r="46" spans="1:28" hidden="1">
      <c r="B46" s="62">
        <v>0.21881835670109301</v>
      </c>
      <c r="C46" s="62">
        <v>0.16925314271908801</v>
      </c>
      <c r="D46" s="62">
        <v>0.21624110564147001</v>
      </c>
      <c r="E46" s="62">
        <v>0.31127997080437297</v>
      </c>
      <c r="F46" s="62">
        <v>0.64937086332089</v>
      </c>
      <c r="G46" s="62">
        <v>1.2939214208329399</v>
      </c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62">
        <v>0.191213010679811</v>
      </c>
      <c r="Y46" s="62">
        <v>0.27473596093913699</v>
      </c>
      <c r="Z46" s="62">
        <v>0.29966718329512099</v>
      </c>
      <c r="AA46" s="62">
        <v>0.65288102783422197</v>
      </c>
      <c r="AB46" s="62">
        <v>1.2823161994238499</v>
      </c>
    </row>
    <row r="47" spans="1:28" hidden="1">
      <c r="B47" s="62">
        <v>0.263084475022966</v>
      </c>
      <c r="C47" s="62">
        <v>0.23028103102969599</v>
      </c>
      <c r="D47" s="62">
        <v>0.28218519320736901</v>
      </c>
      <c r="E47" s="62">
        <v>0.57052195891357904</v>
      </c>
      <c r="F47" s="62">
        <v>0.64775116492465801</v>
      </c>
      <c r="G47" s="62">
        <v>0.80317397313505201</v>
      </c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62">
        <v>0.23666938919984401</v>
      </c>
      <c r="Y47" s="62">
        <v>0.34795501888903002</v>
      </c>
      <c r="Z47" s="62">
        <v>0.530407767868323</v>
      </c>
      <c r="AA47" s="62">
        <v>0.68478686766707597</v>
      </c>
      <c r="AB47" s="62">
        <v>0.81408291688671397</v>
      </c>
    </row>
    <row r="48" spans="1:28" hidden="1">
      <c r="B48" s="62">
        <v>0.269364370612933</v>
      </c>
      <c r="C48" s="62">
        <v>0.2537722211772</v>
      </c>
      <c r="D48" s="62">
        <v>0.44508260913632802</v>
      </c>
      <c r="E48" s="62">
        <v>0.66253030474500896</v>
      </c>
      <c r="F48" s="62">
        <v>0.75011754487109605</v>
      </c>
      <c r="G48" s="62">
        <v>0.45634793896374398</v>
      </c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62">
        <v>0.26544591207240198</v>
      </c>
      <c r="Y48" s="62">
        <v>0.42761187550800001</v>
      </c>
      <c r="Z48" s="62">
        <v>0.70027318202697497</v>
      </c>
      <c r="AA48" s="62">
        <v>0.66449437335178196</v>
      </c>
      <c r="AB48" s="62">
        <v>0.50236073156250405</v>
      </c>
    </row>
    <row r="49" spans="2:28" hidden="1">
      <c r="B49" s="62">
        <v>0.31408357144002402</v>
      </c>
      <c r="C49" s="62">
        <v>0.323722856372891</v>
      </c>
      <c r="D49" s="62">
        <v>0.35750303001160699</v>
      </c>
      <c r="E49" s="62">
        <v>0.55116352576269201</v>
      </c>
      <c r="F49" s="62">
        <v>0.77539718802432001</v>
      </c>
      <c r="G49" s="62">
        <v>0.62835356666530395</v>
      </c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62">
        <v>0.32089795260007498</v>
      </c>
      <c r="Y49" s="62">
        <v>0.306623559928419</v>
      </c>
      <c r="Z49" s="62">
        <v>0.57686959978568497</v>
      </c>
      <c r="AA49" s="62">
        <v>0.81548238216560198</v>
      </c>
      <c r="AB49" s="62">
        <v>0.66524402486058998</v>
      </c>
    </row>
    <row r="50" spans="2:28" hidden="1">
      <c r="B50" s="62">
        <v>0.146742201848443</v>
      </c>
      <c r="C50" s="62">
        <v>0.20642512237295099</v>
      </c>
      <c r="D50" s="62">
        <v>0.48741560966113701</v>
      </c>
      <c r="E50" s="62">
        <v>0.43298455292552401</v>
      </c>
      <c r="F50" s="62">
        <v>0.39194675493438202</v>
      </c>
      <c r="G50" s="62">
        <v>0.68946869772154695</v>
      </c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62">
        <v>0.21963294860784099</v>
      </c>
      <c r="Y50" s="62">
        <v>0.39858740263978298</v>
      </c>
      <c r="Z50" s="62">
        <v>0.43301733630480699</v>
      </c>
      <c r="AA50" s="62">
        <v>0.34364386231125299</v>
      </c>
      <c r="AB50" s="62">
        <v>0.69641993978582595</v>
      </c>
    </row>
    <row r="51" spans="2:28" hidden="1">
      <c r="B51" s="62">
        <v>0.17578672389238101</v>
      </c>
      <c r="C51" s="62">
        <v>0.258111409262476</v>
      </c>
      <c r="D51" s="62">
        <v>0.21186980196039501</v>
      </c>
      <c r="E51" s="62">
        <v>0.36050472247452398</v>
      </c>
      <c r="F51" s="62">
        <v>0.40827478823402003</v>
      </c>
      <c r="G51" s="62">
        <v>0.50872512923286695</v>
      </c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62">
        <v>0.22172834539665401</v>
      </c>
      <c r="Y51" s="62">
        <v>0.28195740609932901</v>
      </c>
      <c r="Z51" s="62">
        <v>0.43867679875215299</v>
      </c>
      <c r="AA51" s="62">
        <v>0.46344414732134598</v>
      </c>
      <c r="AB51" s="62">
        <v>0.51161129175808795</v>
      </c>
    </row>
    <row r="52" spans="2:28" hidden="1">
      <c r="B52" s="62">
        <v>0.161366389639548</v>
      </c>
      <c r="C52" s="62">
        <v>0.23020727317720799</v>
      </c>
      <c r="D52" s="62">
        <v>0.27663543640448801</v>
      </c>
      <c r="E52" s="62">
        <v>0.36121242608899901</v>
      </c>
      <c r="F52" s="62">
        <v>0.52985313674083701</v>
      </c>
      <c r="G52" s="62">
        <v>0.531335568704567</v>
      </c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62">
        <v>0.16435613789968501</v>
      </c>
      <c r="Y52" s="62">
        <v>0.26795735510360102</v>
      </c>
      <c r="Z52" s="62">
        <v>0.38366664139687801</v>
      </c>
      <c r="AA52" s="62">
        <v>0.55488266842579703</v>
      </c>
      <c r="AB52" s="62">
        <v>0.60098340822027096</v>
      </c>
    </row>
    <row r="53" spans="2:28" hidden="1">
      <c r="B53" s="62">
        <v>0.20540213270164001</v>
      </c>
      <c r="C53" s="62">
        <v>0.29519932620931899</v>
      </c>
      <c r="D53" s="62">
        <v>0.393556773304434</v>
      </c>
      <c r="E53" s="62">
        <v>0.47098728021591002</v>
      </c>
      <c r="F53" s="62">
        <v>0.50167262289279302</v>
      </c>
      <c r="G53" s="62">
        <v>0.70316156222653103</v>
      </c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62">
        <v>0.32884730987632799</v>
      </c>
      <c r="Y53" s="62">
        <v>0.43173728607267597</v>
      </c>
      <c r="Z53" s="62">
        <v>0.51836259548471997</v>
      </c>
      <c r="AA53" s="62">
        <v>0.44142418875600498</v>
      </c>
      <c r="AB53" s="62">
        <v>0.68364699436960596</v>
      </c>
    </row>
    <row r="54" spans="2:28" hidden="1">
      <c r="B54" s="62">
        <v>0.162392009699523</v>
      </c>
      <c r="C54" s="62">
        <v>0.15251377988539</v>
      </c>
      <c r="D54" s="62">
        <v>0.186013367218334</v>
      </c>
      <c r="E54" s="62">
        <v>0.33757855350120702</v>
      </c>
      <c r="F54" s="62">
        <v>0.55744941975626106</v>
      </c>
      <c r="G54" s="62">
        <v>1.06720638979407</v>
      </c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62">
        <v>0.19872688012863801</v>
      </c>
      <c r="Y54" s="62">
        <v>0.28498709611112699</v>
      </c>
      <c r="Z54" s="62">
        <v>0.356102676965246</v>
      </c>
      <c r="AA54" s="62">
        <v>0.45836634743319898</v>
      </c>
      <c r="AB54" s="62">
        <v>1.01201605628501</v>
      </c>
    </row>
    <row r="55" spans="2:28" hidden="1">
      <c r="B55" s="62">
        <v>0.258526000505166</v>
      </c>
      <c r="C55" s="62">
        <v>0.222909362905991</v>
      </c>
      <c r="D55" s="62">
        <v>0.21315496158717601</v>
      </c>
      <c r="E55" s="62">
        <v>0.29275622269971302</v>
      </c>
      <c r="F55" s="62">
        <v>0.351233061590917</v>
      </c>
      <c r="G55" s="62">
        <v>0.82233771223807095</v>
      </c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62">
        <v>0.17160099682312699</v>
      </c>
      <c r="Y55" s="62">
        <v>0.190348168153506</v>
      </c>
      <c r="Z55" s="62">
        <v>0.25147091959482298</v>
      </c>
      <c r="AA55" s="62">
        <v>0.38308530292248699</v>
      </c>
      <c r="AB55" s="62">
        <v>0.84666032692887705</v>
      </c>
    </row>
    <row r="56" spans="2:28" hidden="1">
      <c r="B56" s="62">
        <v>0.251323162068529</v>
      </c>
      <c r="C56" s="62">
        <v>0.29798787482538103</v>
      </c>
      <c r="D56" s="62">
        <v>0.34250073159731798</v>
      </c>
      <c r="E56" s="62">
        <v>0.32142156996864701</v>
      </c>
      <c r="F56" s="62">
        <v>0.54675948343076297</v>
      </c>
      <c r="G56" s="62">
        <v>0.97792096693456998</v>
      </c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62">
        <v>0.33374112714885001</v>
      </c>
      <c r="Y56" s="62">
        <v>0.343420874828193</v>
      </c>
      <c r="Z56" s="62">
        <v>0.241306466245572</v>
      </c>
      <c r="AA56" s="62">
        <v>0.58176922421483002</v>
      </c>
      <c r="AB56" s="62">
        <v>1.0264495446066799</v>
      </c>
    </row>
    <row r="57" spans="2:28" hidden="1">
      <c r="B57" s="62">
        <v>0.33494065259830502</v>
      </c>
      <c r="C57" s="62">
        <v>0.15233758754152099</v>
      </c>
      <c r="D57" s="62">
        <v>0.41647675548190499</v>
      </c>
      <c r="E57" s="62">
        <v>0.97621631689733801</v>
      </c>
      <c r="F57" s="62">
        <v>0.75448162762102799</v>
      </c>
      <c r="G57" s="62">
        <v>0.597558210387648</v>
      </c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62">
        <v>0.142262932361018</v>
      </c>
      <c r="Y57" s="62">
        <v>0.41397826608934901</v>
      </c>
      <c r="Z57" s="62">
        <v>0.93253761965639304</v>
      </c>
      <c r="AA57" s="62">
        <v>0.76008088659665896</v>
      </c>
      <c r="AB57" s="62">
        <v>0.59531716412279101</v>
      </c>
    </row>
    <row r="58" spans="2:28" hidden="1">
      <c r="B58" s="62">
        <v>0.25345194119352599</v>
      </c>
      <c r="C58" s="62">
        <v>0.21348984816970101</v>
      </c>
      <c r="D58" s="62">
        <v>0.203134384788488</v>
      </c>
      <c r="E58" s="62">
        <v>0.22586438289388899</v>
      </c>
      <c r="F58" s="62">
        <v>0.22527686987530399</v>
      </c>
      <c r="G58" s="62">
        <v>0.278897737713379</v>
      </c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62">
        <v>0.18491518057487599</v>
      </c>
      <c r="Y58" s="62">
        <v>0.15503360589263601</v>
      </c>
      <c r="Z58" s="62">
        <v>0.256829197620421</v>
      </c>
      <c r="AA58" s="62">
        <v>0.21010498257170801</v>
      </c>
      <c r="AB58" s="62">
        <v>0.290227626591751</v>
      </c>
    </row>
    <row r="59" spans="2:28" hidden="1">
      <c r="B59" s="62">
        <v>0.189423032065731</v>
      </c>
      <c r="C59" s="62">
        <v>0.20439061340797801</v>
      </c>
      <c r="D59" s="62">
        <v>0.108111815860163</v>
      </c>
      <c r="E59" s="62">
        <v>0.35625939855150501</v>
      </c>
      <c r="F59" s="62">
        <v>0.43511373865053699</v>
      </c>
      <c r="G59" s="62">
        <v>0.53573523391184596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62">
        <v>0.15895527075063801</v>
      </c>
      <c r="Y59" s="62">
        <v>0.127600363799695</v>
      </c>
      <c r="Z59" s="62">
        <v>0.37529664588491601</v>
      </c>
      <c r="AA59" s="62">
        <v>0.48302254677731199</v>
      </c>
      <c r="AB59" s="62">
        <v>0.56677547368986303</v>
      </c>
    </row>
    <row r="60" spans="2:28" hidden="1">
      <c r="B60" s="62">
        <v>0.36527358986724301</v>
      </c>
      <c r="C60" s="62">
        <v>6.4958648046981496E-2</v>
      </c>
      <c r="D60" s="62">
        <v>0.29403666910166798</v>
      </c>
      <c r="E60" s="62">
        <v>0.264936991323176</v>
      </c>
      <c r="F60" s="62">
        <v>0.48450031447304998</v>
      </c>
      <c r="G60" s="62">
        <v>0.67336079669703697</v>
      </c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62">
        <v>9.7821273716083096E-2</v>
      </c>
      <c r="Y60" s="62">
        <v>0.31265476200184</v>
      </c>
      <c r="Z60" s="62">
        <v>0.25566987445983602</v>
      </c>
      <c r="AA60" s="62">
        <v>0.49464059956039602</v>
      </c>
      <c r="AB60" s="62">
        <v>0.68190374321718905</v>
      </c>
    </row>
    <row r="61" spans="2:28" hidden="1">
      <c r="B61" s="62">
        <v>0.16310659147745399</v>
      </c>
      <c r="C61" s="62">
        <v>0.19161156755549699</v>
      </c>
      <c r="D61" s="62">
        <v>0.40955509434466197</v>
      </c>
      <c r="E61" s="62">
        <v>0.523859975872356</v>
      </c>
      <c r="F61" s="62">
        <v>0.48633277784152501</v>
      </c>
      <c r="G61" s="62">
        <v>0.90405524224481204</v>
      </c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62">
        <v>0.25137272490697798</v>
      </c>
      <c r="Y61" s="62">
        <v>0.41408259775752199</v>
      </c>
      <c r="Z61" s="62">
        <v>0.54192769954712705</v>
      </c>
      <c r="AA61" s="62">
        <v>0.48063478373247198</v>
      </c>
      <c r="AB61" s="62">
        <v>0.96208999457708999</v>
      </c>
    </row>
    <row r="62" spans="2:28" hidden="1">
      <c r="B62" s="62">
        <v>0.37952557729968001</v>
      </c>
      <c r="C62" s="62">
        <v>0.22788674276488599</v>
      </c>
      <c r="D62" s="62">
        <v>0.46317332709995701</v>
      </c>
      <c r="E62" s="62">
        <v>0.37476028792588101</v>
      </c>
      <c r="F62" s="62">
        <v>0.324612844534241</v>
      </c>
      <c r="G62" s="62">
        <v>0.83684713574008995</v>
      </c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62">
        <v>0.26366167377757799</v>
      </c>
      <c r="Y62" s="62">
        <v>0.45609585755869703</v>
      </c>
      <c r="Z62" s="62">
        <v>0.38060481252871498</v>
      </c>
      <c r="AA62" s="62">
        <v>0.43121717639700702</v>
      </c>
      <c r="AB62" s="62">
        <v>0.89534376847349095</v>
      </c>
    </row>
    <row r="63" spans="2:28" hidden="1">
      <c r="B63" s="62">
        <v>0.157546206372357</v>
      </c>
      <c r="C63" s="62">
        <v>0.26910187053971302</v>
      </c>
      <c r="D63" s="62">
        <v>0.17841305736708199</v>
      </c>
      <c r="E63" s="62">
        <v>0.23463587285375301</v>
      </c>
      <c r="F63" s="62">
        <v>0.50153692856548604</v>
      </c>
      <c r="G63" s="62">
        <v>0.81151328167376702</v>
      </c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62">
        <v>0.32017733828030598</v>
      </c>
      <c r="Y63" s="62">
        <v>0.24286968547088</v>
      </c>
      <c r="Z63" s="62">
        <v>0.31424491180685299</v>
      </c>
      <c r="AA63" s="62">
        <v>0.47296775678520098</v>
      </c>
      <c r="AB63" s="62">
        <v>0.72012364727631195</v>
      </c>
    </row>
    <row r="64" spans="2:28" hidden="1">
      <c r="B64" s="62">
        <v>0.208152986547503</v>
      </c>
      <c r="C64" s="62">
        <v>0.21718133470364301</v>
      </c>
      <c r="D64" s="62">
        <v>0.325733295285556</v>
      </c>
      <c r="E64" s="62">
        <v>0.63974901715016297</v>
      </c>
      <c r="F64" s="62">
        <v>0.63665864975733699</v>
      </c>
      <c r="G64" s="62">
        <v>0.45672662247024698</v>
      </c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62">
        <v>0.213684445620373</v>
      </c>
      <c r="Y64" s="62">
        <v>0.294570777400043</v>
      </c>
      <c r="Z64" s="62">
        <v>0.62309281103151604</v>
      </c>
      <c r="AA64" s="62">
        <v>0.55579386902795302</v>
      </c>
      <c r="AB64" s="62">
        <v>0.35074046723483399</v>
      </c>
    </row>
    <row r="65" spans="1:28" hidden="1">
      <c r="B65" s="62">
        <v>0.16492169044451099</v>
      </c>
      <c r="C65" s="62">
        <v>0.17764175955379199</v>
      </c>
      <c r="D65" s="62">
        <v>0.25260376012564001</v>
      </c>
      <c r="E65" s="62">
        <v>0.31100760387991</v>
      </c>
      <c r="F65" s="62">
        <v>0.28878388745705902</v>
      </c>
      <c r="G65" s="62">
        <v>0.51014711567768101</v>
      </c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62">
        <v>0.18958468543620099</v>
      </c>
      <c r="Y65" s="62">
        <v>0.176626482000696</v>
      </c>
      <c r="Z65" s="62">
        <v>0.27752449394418499</v>
      </c>
      <c r="AA65" s="62">
        <v>0.312885707050789</v>
      </c>
      <c r="AB65" s="62">
        <v>0.52112279608552503</v>
      </c>
    </row>
    <row r="66" spans="1:28" hidden="1">
      <c r="B66" s="62">
        <v>0.25054025454189</v>
      </c>
      <c r="C66" s="62">
        <v>0.157896589122305</v>
      </c>
      <c r="D66" s="62">
        <v>0.59166737493751997</v>
      </c>
      <c r="E66" s="62">
        <v>0.56100230652888605</v>
      </c>
      <c r="F66" s="62">
        <v>0.61316300724528305</v>
      </c>
      <c r="G66" s="62">
        <v>0.69039666081639195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62">
        <v>0.17395431991363999</v>
      </c>
      <c r="Y66" s="62">
        <v>0.53814457141491701</v>
      </c>
      <c r="Z66" s="62">
        <v>0.55458963350666202</v>
      </c>
      <c r="AA66" s="62">
        <v>0.57063414638156096</v>
      </c>
      <c r="AB66" s="62">
        <v>0.68663508847071797</v>
      </c>
    </row>
    <row r="67" spans="1:28" hidden="1"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</row>
    <row r="68" spans="1:28" hidden="1">
      <c r="A68" s="62" t="s">
        <v>21</v>
      </c>
      <c r="B68" s="62">
        <f t="shared" ref="B68:G68" si="1">AVERAGE(B43:B66)</f>
        <v>0.22561811968937537</v>
      </c>
      <c r="C68" s="62">
        <f t="shared" si="1"/>
        <v>0.21958924945166547</v>
      </c>
      <c r="D68" s="62">
        <f t="shared" si="1"/>
        <v>0.31879497370897197</v>
      </c>
      <c r="E68" s="62">
        <f t="shared" si="1"/>
        <v>0.42693617500239039</v>
      </c>
      <c r="F68" s="62">
        <f t="shared" si="1"/>
        <v>0.54195114639711039</v>
      </c>
      <c r="G68" s="62">
        <f t="shared" si="1"/>
        <v>0.70437498601704329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62">
        <f>AVERAGE(X43:X66)</f>
        <v>0.22572754830205985</v>
      </c>
      <c r="Y68" s="62">
        <f>AVERAGE(Y43:Y66)</f>
        <v>0.3227496419067632</v>
      </c>
      <c r="Z68" s="62">
        <f>AVERAGE(Z43:Z66)</f>
        <v>0.43456758190856487</v>
      </c>
      <c r="AA68" s="62">
        <f>AVERAGE(AA43:AA66)</f>
        <v>0.53919002743464806</v>
      </c>
      <c r="AB68" s="62">
        <f>AVERAGE(AB43:AB66)</f>
        <v>0.71484971985002088</v>
      </c>
    </row>
    <row r="69" spans="1:28"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</row>
    <row r="70" spans="1:28"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1:28">
      <c r="A71" s="65" t="s">
        <v>132</v>
      </c>
      <c r="I71" s="101"/>
      <c r="J71" s="100"/>
      <c r="K71" s="100"/>
      <c r="L71" s="100"/>
      <c r="M71" s="100"/>
      <c r="N71" s="100"/>
      <c r="O71" s="100"/>
      <c r="P71" s="100"/>
      <c r="Q71" s="101"/>
      <c r="R71" s="100"/>
      <c r="S71" s="100"/>
      <c r="T71" s="100"/>
      <c r="U71" s="100"/>
      <c r="V71" s="100"/>
      <c r="W71" s="100"/>
    </row>
    <row r="72" spans="1:28">
      <c r="B72" s="4" t="s">
        <v>182</v>
      </c>
      <c r="C72" s="4" t="s">
        <v>183</v>
      </c>
      <c r="D72" s="2" t="s">
        <v>0</v>
      </c>
      <c r="E72" s="64" t="s">
        <v>1</v>
      </c>
      <c r="F72" s="64" t="s">
        <v>2</v>
      </c>
      <c r="G72" s="64" t="s">
        <v>16</v>
      </c>
      <c r="I72" s="100"/>
      <c r="J72" s="7"/>
      <c r="K72" s="7"/>
      <c r="L72" s="7"/>
      <c r="M72" s="102"/>
      <c r="N72" s="102"/>
      <c r="O72" s="102"/>
      <c r="P72" s="100"/>
      <c r="Q72" s="100"/>
      <c r="R72" s="7"/>
      <c r="S72" s="7"/>
      <c r="T72" s="7"/>
      <c r="U72" s="102"/>
      <c r="V72" s="102"/>
      <c r="W72" s="102"/>
    </row>
    <row r="73" spans="1:28">
      <c r="A73" s="4" t="s">
        <v>121</v>
      </c>
      <c r="I73" s="7"/>
      <c r="J73" s="100"/>
      <c r="K73" s="100"/>
      <c r="L73" s="100"/>
      <c r="M73" s="100"/>
      <c r="N73" s="100"/>
      <c r="O73" s="100"/>
      <c r="P73" s="100"/>
      <c r="Q73" s="7"/>
      <c r="R73" s="100"/>
      <c r="S73" s="100"/>
      <c r="T73" s="100"/>
      <c r="U73" s="100"/>
      <c r="V73" s="100"/>
      <c r="W73" s="100"/>
    </row>
    <row r="74" spans="1:28">
      <c r="A74" s="4" t="s">
        <v>123</v>
      </c>
      <c r="I74" s="7"/>
      <c r="J74" s="100"/>
      <c r="K74" s="100"/>
      <c r="L74" s="100"/>
      <c r="M74" s="100"/>
      <c r="N74" s="100"/>
      <c r="O74" s="100"/>
      <c r="P74" s="100"/>
      <c r="Q74" s="7"/>
      <c r="R74" s="100"/>
      <c r="S74" s="100"/>
      <c r="T74" s="100"/>
      <c r="U74" s="100"/>
      <c r="V74" s="100"/>
      <c r="W74" s="100"/>
    </row>
    <row r="75" spans="1:28">
      <c r="A75" s="4" t="s">
        <v>124</v>
      </c>
      <c r="I75" s="7"/>
      <c r="J75" s="100"/>
      <c r="K75" s="100"/>
      <c r="L75" s="100"/>
      <c r="M75" s="100"/>
      <c r="N75" s="100"/>
      <c r="O75" s="100"/>
      <c r="P75" s="100"/>
      <c r="Q75" s="7"/>
      <c r="R75" s="100"/>
      <c r="S75" s="100"/>
      <c r="T75" s="100"/>
      <c r="U75" s="100"/>
      <c r="V75" s="100"/>
      <c r="W75" s="100"/>
    </row>
    <row r="76" spans="1:28">
      <c r="A76" s="4" t="s">
        <v>125</v>
      </c>
      <c r="I76" s="7"/>
      <c r="J76" s="100"/>
      <c r="K76" s="100"/>
      <c r="L76" s="100"/>
      <c r="M76" s="100"/>
      <c r="N76" s="100"/>
      <c r="O76" s="100"/>
      <c r="P76" s="100"/>
      <c r="Q76" s="7"/>
      <c r="R76" s="100"/>
      <c r="S76" s="100"/>
      <c r="T76" s="100"/>
      <c r="U76" s="100"/>
      <c r="V76" s="100"/>
      <c r="W76" s="100"/>
    </row>
    <row r="77" spans="1:28"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</row>
    <row r="78" spans="1:28"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</row>
    <row r="79" spans="1:28"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</row>
    <row r="80" spans="1:28" hidden="1">
      <c r="A80" s="63" t="s">
        <v>122</v>
      </c>
      <c r="B80" s="61" t="s">
        <v>121</v>
      </c>
      <c r="I80" s="103"/>
      <c r="J80" s="100"/>
      <c r="K80" s="100"/>
      <c r="L80" s="100"/>
      <c r="M80" s="100"/>
      <c r="N80" s="100"/>
      <c r="O80" s="100"/>
      <c r="P80" s="103"/>
      <c r="Q80" s="100"/>
      <c r="R80" s="100"/>
      <c r="S80" s="100"/>
      <c r="T80" s="100"/>
      <c r="U80" s="100"/>
      <c r="V80" s="100"/>
      <c r="W80" s="103"/>
    </row>
    <row r="81" spans="2:28" hidden="1">
      <c r="B81" s="2" t="s">
        <v>8</v>
      </c>
      <c r="C81" s="2" t="s">
        <v>9</v>
      </c>
      <c r="D81" s="2" t="s">
        <v>0</v>
      </c>
      <c r="E81" s="64" t="s">
        <v>1</v>
      </c>
      <c r="F81" s="64" t="s">
        <v>2</v>
      </c>
      <c r="G81" s="64" t="s">
        <v>16</v>
      </c>
      <c r="I81" s="7"/>
      <c r="J81" s="7"/>
      <c r="K81" s="7"/>
      <c r="L81" s="102"/>
      <c r="M81" s="102"/>
      <c r="N81" s="102"/>
      <c r="O81" s="100"/>
      <c r="P81" s="7"/>
      <c r="Q81" s="7"/>
      <c r="R81" s="7"/>
      <c r="S81" s="102"/>
      <c r="T81" s="102"/>
      <c r="U81" s="102"/>
      <c r="V81" s="100"/>
      <c r="W81" s="7"/>
      <c r="X81" s="99" t="s">
        <v>9</v>
      </c>
      <c r="Y81" s="2" t="s">
        <v>0</v>
      </c>
      <c r="Z81" s="64" t="s">
        <v>1</v>
      </c>
      <c r="AA81" s="64" t="s">
        <v>2</v>
      </c>
      <c r="AB81" s="64" t="s">
        <v>16</v>
      </c>
    </row>
    <row r="82" spans="2:28" hidden="1">
      <c r="B82" s="62">
        <v>-0.100754192528224</v>
      </c>
      <c r="C82" s="62">
        <v>-2.4789002439483999E-2</v>
      </c>
      <c r="D82" s="62">
        <v>-3.6613565701638699E-2</v>
      </c>
      <c r="E82" s="62">
        <v>-6.2538778402310299E-2</v>
      </c>
      <c r="F82" s="62">
        <v>-9.2936616389183602E-2</v>
      </c>
      <c r="G82" s="62">
        <v>0.10665780609002</v>
      </c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62">
        <v>8.7210123494534698E-3</v>
      </c>
      <c r="Y82" s="62">
        <v>-1.5447308246930301E-2</v>
      </c>
      <c r="Z82" s="62">
        <v>-3.3037214918429002E-2</v>
      </c>
      <c r="AA82" s="62">
        <v>-5.75186429018383E-2</v>
      </c>
      <c r="AB82" s="62">
        <v>0.107027035226304</v>
      </c>
    </row>
    <row r="83" spans="2:28" hidden="1">
      <c r="B83" s="62">
        <v>-7.5963841807204696E-2</v>
      </c>
      <c r="C83" s="62">
        <v>0.12794760665573901</v>
      </c>
      <c r="D83" s="62">
        <v>2.0330327864536198E-3</v>
      </c>
      <c r="E83" s="62">
        <v>-0.13395340181352799</v>
      </c>
      <c r="F83" s="62">
        <v>-0.25935564939410699</v>
      </c>
      <c r="G83" s="62">
        <v>0.107042763981314</v>
      </c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62">
        <v>4.2191064927728797E-2</v>
      </c>
      <c r="Y83" s="62">
        <v>3.1265399999443E-2</v>
      </c>
      <c r="Z83" s="62">
        <v>-0.13619640991901799</v>
      </c>
      <c r="AA83" s="62">
        <v>-0.23952760132102499</v>
      </c>
      <c r="AB83" s="62">
        <v>0.10293791611153599</v>
      </c>
    </row>
    <row r="84" spans="2:28" hidden="1">
      <c r="B84" s="62">
        <v>-0.255640896683208</v>
      </c>
      <c r="C84" s="62">
        <v>2.6823392749373901E-2</v>
      </c>
      <c r="D84" s="62">
        <v>9.4391887977879799E-2</v>
      </c>
      <c r="E84" s="62">
        <v>-0.278259295622588</v>
      </c>
      <c r="F84" s="62">
        <v>-0.118712766857938</v>
      </c>
      <c r="G84" s="62">
        <v>-0.19287767137537401</v>
      </c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62">
        <v>4.5887015955454601E-2</v>
      </c>
      <c r="Y84" s="62">
        <v>0.130418807209573</v>
      </c>
      <c r="Z84" s="62">
        <v>-0.23674776035359599</v>
      </c>
      <c r="AA84" s="62">
        <v>-0.15856470674174999</v>
      </c>
      <c r="AB84" s="62">
        <v>-0.12852720067367901</v>
      </c>
    </row>
    <row r="85" spans="2:28" hidden="1">
      <c r="B85" s="62">
        <v>1.0584627925113801E-2</v>
      </c>
      <c r="C85" s="62">
        <v>-4.1125087682039402E-2</v>
      </c>
      <c r="D85" s="62">
        <v>6.5200833712280998E-2</v>
      </c>
      <c r="E85" s="62">
        <v>0.179545020114211</v>
      </c>
      <c r="F85" s="62">
        <v>0.17874846456235899</v>
      </c>
      <c r="G85" s="62">
        <v>0.38086948051640102</v>
      </c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62">
        <v>-7.0736147884756099E-4</v>
      </c>
      <c r="Y85" s="62">
        <v>0.108820578093726</v>
      </c>
      <c r="Z85" s="62">
        <v>0.16544948668171899</v>
      </c>
      <c r="AA85" s="62">
        <v>0.15198882722850801</v>
      </c>
      <c r="AB85" s="62">
        <v>0.38391062905756901</v>
      </c>
    </row>
    <row r="86" spans="2:28" hidden="1">
      <c r="B86" s="62">
        <v>-3.3313760878564101E-2</v>
      </c>
      <c r="C86" s="62">
        <v>8.3421726224677806E-2</v>
      </c>
      <c r="D86" s="62">
        <v>-0.19824008296287601</v>
      </c>
      <c r="E86" s="62">
        <v>-0.113761949691404</v>
      </c>
      <c r="F86" s="62">
        <v>-9.7780968758119105E-2</v>
      </c>
      <c r="G86" s="62">
        <v>8.0519305735044899E-2</v>
      </c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62">
        <v>8.3728902854481202E-2</v>
      </c>
      <c r="Y86" s="62">
        <v>-5.2122706178048803E-2</v>
      </c>
      <c r="Z86" s="62">
        <v>-0.129511783938946</v>
      </c>
      <c r="AA86" s="62">
        <v>-7.0380970124122505E-2</v>
      </c>
      <c r="AB86" s="62">
        <v>4.1415862197793203E-2</v>
      </c>
    </row>
    <row r="87" spans="2:28" hidden="1">
      <c r="B87" s="62">
        <v>-4.7302756686723402E-2</v>
      </c>
      <c r="C87" s="62">
        <v>-0.13752112511520401</v>
      </c>
      <c r="D87" s="62">
        <v>3.6571594733202699E-2</v>
      </c>
      <c r="E87" s="62">
        <v>0.181035193701024</v>
      </c>
      <c r="F87" s="62">
        <v>-9.8975109351804702E-2</v>
      </c>
      <c r="G87" s="62">
        <v>5.4790107667850802E-3</v>
      </c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62">
        <v>-7.7052067606975902E-2</v>
      </c>
      <c r="Y87" s="62">
        <v>2.63990199743127E-3</v>
      </c>
      <c r="Z87" s="62">
        <v>0.19797270337783601</v>
      </c>
      <c r="AA87" s="62">
        <v>-0.150299802359419</v>
      </c>
      <c r="AB87" s="62">
        <v>1.21657951433565E-2</v>
      </c>
    </row>
    <row r="88" spans="2:28" hidden="1">
      <c r="B88" s="62">
        <v>2.59583443855671E-2</v>
      </c>
      <c r="C88" s="62">
        <v>0.21523399703898399</v>
      </c>
      <c r="D88" s="62">
        <v>0.159179901141973</v>
      </c>
      <c r="E88" s="62">
        <v>0.13869556373447101</v>
      </c>
      <c r="F88" s="62">
        <v>0.17592478066766901</v>
      </c>
      <c r="G88" s="62">
        <v>-2.5529991206912E-2</v>
      </c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62">
        <v>0.198236529407849</v>
      </c>
      <c r="Y88" s="62">
        <v>0.20949766248423499</v>
      </c>
      <c r="Z88" s="62">
        <v>0.13608688659253701</v>
      </c>
      <c r="AA88" s="62">
        <v>0.29928748955490603</v>
      </c>
      <c r="AB88" s="62">
        <v>1.2752265322092299E-2</v>
      </c>
    </row>
    <row r="89" spans="2:28" hidden="1">
      <c r="B89" s="62">
        <v>7.08461235744451E-2</v>
      </c>
      <c r="C89" s="62">
        <v>0.12876996232302401</v>
      </c>
      <c r="D89" s="62">
        <v>0.46538258141058603</v>
      </c>
      <c r="E89" s="62">
        <v>0.27393604498755297</v>
      </c>
      <c r="F89" s="62">
        <v>4.3800788178534299E-2</v>
      </c>
      <c r="G89" s="62">
        <v>0.10388674468507</v>
      </c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62">
        <v>7.5828338383424995E-2</v>
      </c>
      <c r="Y89" s="62">
        <v>0.34746023880139199</v>
      </c>
      <c r="Z89" s="62">
        <v>0.27465608599297597</v>
      </c>
      <c r="AA89" s="62">
        <v>6.4441713776174803E-2</v>
      </c>
      <c r="AB89" s="62">
        <v>0.13616149836959801</v>
      </c>
    </row>
    <row r="90" spans="2:28" hidden="1">
      <c r="B90" s="62">
        <v>-6.3698497509843202E-2</v>
      </c>
      <c r="C90" s="62">
        <v>-5.0975818312096903E-2</v>
      </c>
      <c r="D90" s="62">
        <v>-1.03564868545039E-2</v>
      </c>
      <c r="E90" s="62">
        <v>1.9284597941246401E-2</v>
      </c>
      <c r="F90" s="62">
        <v>-0.39097581440538298</v>
      </c>
      <c r="G90" s="62">
        <v>-1.5885653946577101E-2</v>
      </c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62">
        <v>-7.4445164883183507E-2</v>
      </c>
      <c r="Y90" s="62">
        <v>6.0053058342695802E-2</v>
      </c>
      <c r="Z90" s="62">
        <v>7.9355456427155802E-2</v>
      </c>
      <c r="AA90" s="62">
        <v>-0.38511237185480302</v>
      </c>
      <c r="AB90" s="62">
        <v>-1.7752291038036799E-2</v>
      </c>
    </row>
    <row r="91" spans="2:28" hidden="1">
      <c r="B91" s="62">
        <v>2.9744632012651401E-2</v>
      </c>
      <c r="C91" s="62">
        <v>-1.1758542425184501E-2</v>
      </c>
      <c r="D91" s="62">
        <v>6.0935603293539899E-2</v>
      </c>
      <c r="E91" s="62">
        <v>1.5360763728715201E-2</v>
      </c>
      <c r="F91" s="62">
        <v>3.1574339031026598E-2</v>
      </c>
      <c r="G91" s="62">
        <v>-6.5483391015938697E-2</v>
      </c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62">
        <v>-0.106000875348327</v>
      </c>
      <c r="Y91" s="62">
        <v>1.5945842141456099E-2</v>
      </c>
      <c r="Z91" s="62">
        <v>-4.88728868885927E-3</v>
      </c>
      <c r="AA91" s="62">
        <v>7.2016082232631506E-2</v>
      </c>
      <c r="AB91" s="62">
        <v>-5.4525507694209101E-2</v>
      </c>
    </row>
    <row r="92" spans="2:28" hidden="1">
      <c r="B92" s="62">
        <v>-4.7928566878784502E-2</v>
      </c>
      <c r="C92" s="62">
        <v>7.3046236778579396E-2</v>
      </c>
      <c r="D92" s="62">
        <v>-3.72446125731744E-3</v>
      </c>
      <c r="E92" s="62">
        <v>-5.4001732772530599E-2</v>
      </c>
      <c r="F92" s="62">
        <v>-3.7781555688811801E-2</v>
      </c>
      <c r="G92" s="62">
        <v>-0.26453192283091398</v>
      </c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62">
        <v>0.16749233201218</v>
      </c>
      <c r="Y92" s="62">
        <v>2.2826158995223299E-3</v>
      </c>
      <c r="Z92" s="62">
        <v>-6.3452582501238697E-2</v>
      </c>
      <c r="AA92" s="62">
        <v>-0.115189209457004</v>
      </c>
      <c r="AB92" s="62">
        <v>-0.28565581860281702</v>
      </c>
    </row>
    <row r="93" spans="2:28" hidden="1">
      <c r="B93" s="62">
        <v>-0.104565955210042</v>
      </c>
      <c r="C93" s="62">
        <v>-5.5399322565584698E-3</v>
      </c>
      <c r="D93" s="62">
        <v>-3.6579135573554702E-2</v>
      </c>
      <c r="E93" s="62">
        <v>-1.8437148669029301E-2</v>
      </c>
      <c r="F93" s="62">
        <v>4.66316388884217E-2</v>
      </c>
      <c r="G93" s="62">
        <v>0.268272341328126</v>
      </c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62">
        <v>8.4529053014645902E-2</v>
      </c>
      <c r="Y93" s="62">
        <v>7.3131662575793996E-2</v>
      </c>
      <c r="Z93" s="62">
        <v>5.4114005660855398E-2</v>
      </c>
      <c r="AA93" s="62">
        <v>-3.34132022248314E-2</v>
      </c>
      <c r="AB93" s="62">
        <v>0.22080824276031399</v>
      </c>
    </row>
    <row r="94" spans="2:28" hidden="1">
      <c r="B94" s="62">
        <v>7.4226584582301899E-2</v>
      </c>
      <c r="C94" s="62">
        <v>8.4902733302561303E-2</v>
      </c>
      <c r="D94" s="62">
        <v>-7.2332660914583596E-2</v>
      </c>
      <c r="E94" s="62">
        <v>9.5914713093016496E-2</v>
      </c>
      <c r="F94" s="62">
        <v>-2.6690438867035999E-2</v>
      </c>
      <c r="G94" s="62">
        <v>0.19967925520930399</v>
      </c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62">
        <v>-1.9968056871205699E-2</v>
      </c>
      <c r="Y94" s="62">
        <v>-0.12560809569947801</v>
      </c>
      <c r="Z94" s="62">
        <v>3.7253848349398801E-2</v>
      </c>
      <c r="AA94" s="62">
        <v>-4.4332538362756198E-2</v>
      </c>
      <c r="AB94" s="62">
        <v>0.25785735617238198</v>
      </c>
    </row>
    <row r="95" spans="2:28" hidden="1">
      <c r="B95" s="62">
        <v>2.90160480119354E-2</v>
      </c>
      <c r="C95" s="62">
        <v>0.13547445011525899</v>
      </c>
      <c r="D95" s="62">
        <v>6.7252786774965503E-2</v>
      </c>
      <c r="E95" s="62">
        <v>-0.263006620395136</v>
      </c>
      <c r="F95" s="62">
        <v>-0.38056955941549903</v>
      </c>
      <c r="G95" s="62">
        <v>5.7770892998380598E-3</v>
      </c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62">
        <v>0.106913426253333</v>
      </c>
      <c r="Y95" s="62">
        <v>7.4958365921197603E-2</v>
      </c>
      <c r="Z95" s="62">
        <v>-0.32751298599073703</v>
      </c>
      <c r="AA95" s="62">
        <v>-0.31942238858826599</v>
      </c>
      <c r="AB95" s="62">
        <v>-1.5736750998332098E-2</v>
      </c>
    </row>
    <row r="96" spans="2:28" hidden="1">
      <c r="B96" s="62">
        <v>0.121539889482127</v>
      </c>
      <c r="C96" s="62">
        <v>-3.1657550906792702E-3</v>
      </c>
      <c r="D96" s="62">
        <v>0.14761962188008301</v>
      </c>
      <c r="E96" s="62">
        <v>-8.7276580096362494E-2</v>
      </c>
      <c r="F96" s="62">
        <v>0.27400156412162602</v>
      </c>
      <c r="G96" s="62">
        <v>-0.17122356403948499</v>
      </c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62">
        <v>-6.5262955804767098E-2</v>
      </c>
      <c r="Y96" s="62">
        <v>5.7010630688304698E-2</v>
      </c>
      <c r="Z96" s="62">
        <v>-0.16107466889392799</v>
      </c>
      <c r="AA96" s="62">
        <v>0.217885426954985</v>
      </c>
      <c r="AB96" s="62">
        <v>-0.17045747238547601</v>
      </c>
    </row>
    <row r="97" spans="1:28" hidden="1">
      <c r="B97" s="62">
        <v>5.5040278790636797E-2</v>
      </c>
      <c r="C97" s="62">
        <v>5.0195048004998202E-2</v>
      </c>
      <c r="D97" s="62">
        <v>7.5383882826698195E-2</v>
      </c>
      <c r="E97" s="62">
        <v>-0.13377795905961801</v>
      </c>
      <c r="F97" s="62">
        <v>-0.20242509753683399</v>
      </c>
      <c r="G97" s="62">
        <v>-0.20052857437959601</v>
      </c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62">
        <v>-4.45780355432097E-3</v>
      </c>
      <c r="Y97" s="62">
        <v>-2.0203769903995999E-2</v>
      </c>
      <c r="Z97" s="62">
        <v>-0.17274061988925199</v>
      </c>
      <c r="AA97" s="62">
        <v>-0.23954155783992701</v>
      </c>
      <c r="AB97" s="62">
        <v>-0.22704822050647999</v>
      </c>
    </row>
    <row r="98" spans="1:28" hidden="1">
      <c r="B98" s="62">
        <v>-0.18902192130676901</v>
      </c>
      <c r="C98" s="62">
        <v>-5.4080393931076699E-2</v>
      </c>
      <c r="D98" s="62">
        <v>-2.45840399999337E-2</v>
      </c>
      <c r="E98" s="62">
        <v>-0.38656664283477599</v>
      </c>
      <c r="F98" s="62">
        <v>-0.41176798220671701</v>
      </c>
      <c r="G98" s="62">
        <v>-0.33593188147019198</v>
      </c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62">
        <v>-0.14129925592828499</v>
      </c>
      <c r="Y98" s="62">
        <v>-2.42696656369293E-2</v>
      </c>
      <c r="Z98" s="62">
        <v>-0.34141510437343198</v>
      </c>
      <c r="AA98" s="62">
        <v>-0.35533314809523903</v>
      </c>
      <c r="AB98" s="62">
        <v>-0.27869468413610599</v>
      </c>
    </row>
    <row r="99" spans="1:28" hidden="1">
      <c r="B99" s="62">
        <v>0.17840041452454999</v>
      </c>
      <c r="C99" s="62">
        <v>-0.13714482701633601</v>
      </c>
      <c r="D99" s="62">
        <v>1.0538829553957201E-2</v>
      </c>
      <c r="E99" s="62">
        <v>-0.24699696075837599</v>
      </c>
      <c r="F99" s="62">
        <v>-0.26728017325549203</v>
      </c>
      <c r="G99" s="62">
        <v>-0.15826042962229001</v>
      </c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62">
        <v>-0.17056552753356399</v>
      </c>
      <c r="Y99" s="62">
        <v>9.3610886385830303E-2</v>
      </c>
      <c r="Z99" s="62">
        <v>-0.29158634015615198</v>
      </c>
      <c r="AA99" s="62">
        <v>-0.18641396682604899</v>
      </c>
      <c r="AB99" s="62">
        <v>-0.15467291069973599</v>
      </c>
    </row>
    <row r="100" spans="1:28" hidden="1">
      <c r="B100" s="62">
        <v>-0.13073360087699601</v>
      </c>
      <c r="C100" s="62">
        <v>0.14194180593164701</v>
      </c>
      <c r="D100" s="62">
        <v>-2.89840901742217E-2</v>
      </c>
      <c r="E100" s="62">
        <v>-0.209696686113718</v>
      </c>
      <c r="F100" s="62">
        <v>-0.31955289977034201</v>
      </c>
      <c r="G100" s="62">
        <v>-0.18270654624357199</v>
      </c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62">
        <v>9.72435421829283E-2</v>
      </c>
      <c r="Y100" s="62">
        <v>-1.4711115331289001E-4</v>
      </c>
      <c r="Z100" s="62">
        <v>-0.22007521257981599</v>
      </c>
      <c r="AA100" s="62">
        <v>-0.29265149029118998</v>
      </c>
      <c r="AB100" s="62">
        <v>-0.171338970199583</v>
      </c>
    </row>
    <row r="101" spans="1:28" hidden="1">
      <c r="B101" s="62">
        <v>7.4670248935353303E-2</v>
      </c>
      <c r="C101" s="62">
        <v>-5.7073343485841997E-2</v>
      </c>
      <c r="D101" s="62">
        <v>8.3822092464556103E-2</v>
      </c>
      <c r="E101" s="62">
        <v>-0.15163546184823001</v>
      </c>
      <c r="F101" s="62">
        <v>-0.274955145100237</v>
      </c>
      <c r="G101" s="62">
        <v>-7.4307449639545104E-3</v>
      </c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62">
        <v>6.6484220778524304E-3</v>
      </c>
      <c r="Y101" s="62">
        <v>9.04972759210185E-2</v>
      </c>
      <c r="Z101" s="62">
        <v>-0.118531096234737</v>
      </c>
      <c r="AA101" s="62">
        <v>-0.179735007819391</v>
      </c>
      <c r="AB101" s="62">
        <v>3.4415047376383401E-2</v>
      </c>
    </row>
    <row r="102" spans="1:28" hidden="1">
      <c r="B102" s="62">
        <v>-0.134269413152835</v>
      </c>
      <c r="C102" s="62">
        <v>-8.0204466569018001E-2</v>
      </c>
      <c r="D102" s="62">
        <v>-0.113856389430832</v>
      </c>
      <c r="E102" s="62">
        <v>-0.111661105988987</v>
      </c>
      <c r="F102" s="62">
        <v>-0.204668616682432</v>
      </c>
      <c r="G102" s="62">
        <v>2.3067946285787299E-2</v>
      </c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62">
        <v>-4.3997840732242097E-2</v>
      </c>
      <c r="Y102" s="62">
        <v>-8.6249312326676E-2</v>
      </c>
      <c r="Z102" s="62">
        <v>1.7562513670167301E-3</v>
      </c>
      <c r="AA102" s="62">
        <v>-0.19766676718437901</v>
      </c>
      <c r="AB102" s="62">
        <v>-7.4807384999094798E-2</v>
      </c>
    </row>
    <row r="103" spans="1:28" hidden="1">
      <c r="B103" s="62">
        <v>5.4366821087197099E-2</v>
      </c>
      <c r="C103" s="62">
        <v>2.2998448205878701E-2</v>
      </c>
      <c r="D103" s="62">
        <v>4.6570588636000599E-3</v>
      </c>
      <c r="E103" s="62">
        <v>-0.49086400246240602</v>
      </c>
      <c r="F103" s="62">
        <v>-0.32961174836501</v>
      </c>
      <c r="G103" s="62">
        <v>-0.47610981583811102</v>
      </c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62">
        <v>-2.5773363614826E-2</v>
      </c>
      <c r="Y103" s="62">
        <v>-5.9963292384493903E-2</v>
      </c>
      <c r="Z103" s="62">
        <v>-0.47695213923066898</v>
      </c>
      <c r="AA103" s="62">
        <v>-0.42096163945541398</v>
      </c>
      <c r="AB103" s="62">
        <v>-0.48970281898010798</v>
      </c>
    </row>
    <row r="104" spans="1:28" hidden="1">
      <c r="B104" s="62">
        <v>-1.2128640806084501E-2</v>
      </c>
      <c r="C104" s="62">
        <v>2.5500688588432501E-2</v>
      </c>
      <c r="D104" s="62">
        <v>-0.106001306411569</v>
      </c>
      <c r="E104" s="62">
        <v>-0.181221727548185</v>
      </c>
      <c r="F104" s="62">
        <v>-0.39295710033338299</v>
      </c>
      <c r="G104" s="62">
        <v>-0.16130677893877199</v>
      </c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62">
        <v>-9.2557249198385906E-3</v>
      </c>
      <c r="Y104" s="62">
        <v>-0.107038689635646</v>
      </c>
      <c r="Z104" s="62">
        <v>-0.235947420135867</v>
      </c>
      <c r="AA104" s="62">
        <v>-0.37955507709715702</v>
      </c>
      <c r="AB104" s="62">
        <v>-0.14921130600832</v>
      </c>
    </row>
    <row r="105" spans="1:28" hidden="1">
      <c r="B105" s="62">
        <v>-9.9337269488607299E-2</v>
      </c>
      <c r="C105" s="62">
        <v>-0.118888602166023</v>
      </c>
      <c r="D105" s="62">
        <v>0.17770859142391801</v>
      </c>
      <c r="E105" s="62">
        <v>0.179593823141599</v>
      </c>
      <c r="F105" s="62">
        <v>7.4052174273983203E-3</v>
      </c>
      <c r="G105" s="62">
        <v>-3.2073554273360803E-2</v>
      </c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62">
        <v>-0.116078324199388</v>
      </c>
      <c r="Y105" s="62">
        <v>8.1311684639278903E-2</v>
      </c>
      <c r="Z105" s="62">
        <v>0.113211685414394</v>
      </c>
      <c r="AA105" s="62">
        <v>-7.5370386981700205E-2</v>
      </c>
      <c r="AB105" s="62">
        <v>1.92561575872936E-3</v>
      </c>
    </row>
    <row r="106" spans="1:28" hidden="1"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</row>
    <row r="107" spans="1:28" hidden="1">
      <c r="A107" s="62" t="s">
        <v>21</v>
      </c>
      <c r="B107" s="62">
        <f t="shared" ref="B107:G107" si="2">AVERAGE(B82:B105)</f>
        <v>-2.3761054187583619E-2</v>
      </c>
      <c r="C107" s="62">
        <f t="shared" si="2"/>
        <v>1.6416216642900518E-2</v>
      </c>
      <c r="D107" s="62">
        <f t="shared" si="2"/>
        <v>3.4141919981777645E-2</v>
      </c>
      <c r="E107" s="62">
        <f t="shared" si="2"/>
        <v>-7.6678763901472866E-2</v>
      </c>
      <c r="F107" s="62">
        <f t="shared" si="2"/>
        <v>-0.13120460206255394</v>
      </c>
      <c r="G107" s="62">
        <f t="shared" si="2"/>
        <v>-4.2026199010306624E-2</v>
      </c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62">
        <f>AVERAGE(X82:X105)</f>
        <v>2.6064715393150136E-3</v>
      </c>
      <c r="Y107" s="62">
        <f>AVERAGE(Y82:Y105)</f>
        <v>3.6993944163974467E-2</v>
      </c>
      <c r="Z107" s="62">
        <f>AVERAGE(Z82:Z105)</f>
        <v>-7.8742175747532853E-2</v>
      </c>
      <c r="AA107" s="62">
        <f>AVERAGE(AA82:AA105)</f>
        <v>-0.12897378899079401</v>
      </c>
      <c r="AB107" s="62">
        <f>AVERAGE(AB82:AB105)</f>
        <v>-3.7781419726079998E-2</v>
      </c>
    </row>
    <row r="108" spans="1:28"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</row>
    <row r="109" spans="1:28"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</row>
    <row r="110" spans="1:28">
      <c r="A110" s="65" t="s">
        <v>249</v>
      </c>
      <c r="I110" s="101"/>
      <c r="J110" s="100"/>
      <c r="K110" s="100"/>
      <c r="L110" s="100"/>
      <c r="M110" s="100"/>
      <c r="N110" s="100"/>
      <c r="O110" s="100"/>
      <c r="P110" s="100"/>
      <c r="Q110" s="101"/>
      <c r="R110" s="100"/>
      <c r="S110" s="100"/>
      <c r="T110" s="100"/>
      <c r="U110" s="100"/>
      <c r="V110" s="100"/>
      <c r="W110" s="100"/>
    </row>
    <row r="111" spans="1:28">
      <c r="B111" s="4" t="s">
        <v>182</v>
      </c>
      <c r="C111" s="4" t="s">
        <v>183</v>
      </c>
      <c r="D111" s="2" t="s">
        <v>0</v>
      </c>
      <c r="E111" s="64" t="s">
        <v>1</v>
      </c>
      <c r="F111" s="64" t="s">
        <v>2</v>
      </c>
      <c r="G111" s="64" t="s">
        <v>16</v>
      </c>
      <c r="I111" s="100"/>
      <c r="J111" s="7"/>
      <c r="K111" s="7"/>
      <c r="L111" s="7"/>
      <c r="M111" s="102"/>
      <c r="N111" s="102"/>
      <c r="O111" s="102"/>
      <c r="P111" s="100"/>
      <c r="Q111" s="100"/>
      <c r="R111" s="7"/>
      <c r="S111" s="7"/>
      <c r="T111" s="7"/>
      <c r="U111" s="102"/>
      <c r="V111" s="102"/>
      <c r="W111" s="102"/>
    </row>
    <row r="112" spans="1:28">
      <c r="A112" s="4" t="s">
        <v>121</v>
      </c>
      <c r="I112" s="7"/>
      <c r="J112" s="100"/>
      <c r="K112" s="100"/>
      <c r="L112" s="100"/>
      <c r="M112" s="100"/>
      <c r="N112" s="100"/>
      <c r="O112" s="100"/>
      <c r="P112" s="100"/>
      <c r="Q112" s="7"/>
      <c r="R112" s="100"/>
      <c r="S112" s="100"/>
      <c r="T112" s="100"/>
      <c r="U112" s="100"/>
      <c r="V112" s="100"/>
      <c r="W112" s="100"/>
    </row>
    <row r="113" spans="1:17">
      <c r="A113" s="4" t="s">
        <v>123</v>
      </c>
      <c r="I113" s="4"/>
      <c r="Q113" s="4"/>
    </row>
    <row r="114" spans="1:17">
      <c r="A114" s="4" t="s">
        <v>124</v>
      </c>
      <c r="I114" s="4"/>
      <c r="Q114" s="4"/>
    </row>
    <row r="115" spans="1:17">
      <c r="A115" s="4" t="s">
        <v>125</v>
      </c>
      <c r="I115" s="4"/>
      <c r="Q1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C1B1-E8A8-2C43-8165-BF02BE206EDC}">
  <dimension ref="B1:AN184"/>
  <sheetViews>
    <sheetView zoomScale="30" zoomScaleNormal="30" workbookViewId="0">
      <selection activeCell="C34" sqref="C34"/>
    </sheetView>
  </sheetViews>
  <sheetFormatPr defaultColWidth="10.83203125" defaultRowHeight="15.5"/>
  <cols>
    <col min="1" max="16384" width="10.83203125" style="3"/>
  </cols>
  <sheetData>
    <row r="1" spans="3:40">
      <c r="C1" s="3" t="s">
        <v>112</v>
      </c>
      <c r="K1" s="3" t="s">
        <v>109</v>
      </c>
      <c r="S1" s="3" t="s">
        <v>142</v>
      </c>
      <c r="AA1" s="3" t="s">
        <v>110</v>
      </c>
      <c r="AI1" s="3" t="s">
        <v>211</v>
      </c>
    </row>
    <row r="2" spans="3:40">
      <c r="C2" s="5" t="s">
        <v>182</v>
      </c>
      <c r="D2" s="5" t="s">
        <v>183</v>
      </c>
      <c r="E2" s="5" t="s">
        <v>0</v>
      </c>
      <c r="F2" s="26" t="s">
        <v>1</v>
      </c>
      <c r="G2" s="26" t="s">
        <v>2</v>
      </c>
      <c r="H2" s="26" t="s">
        <v>16</v>
      </c>
      <c r="I2" s="57"/>
      <c r="K2" s="5" t="s">
        <v>182</v>
      </c>
      <c r="L2" s="5" t="s">
        <v>183</v>
      </c>
      <c r="M2" s="5" t="s">
        <v>0</v>
      </c>
      <c r="N2" s="26" t="s">
        <v>1</v>
      </c>
      <c r="O2" s="26" t="s">
        <v>2</v>
      </c>
      <c r="P2" s="26" t="s">
        <v>16</v>
      </c>
      <c r="S2" s="5" t="s">
        <v>182</v>
      </c>
      <c r="T2" s="5" t="s">
        <v>183</v>
      </c>
      <c r="U2" s="5" t="s">
        <v>0</v>
      </c>
      <c r="V2" s="26" t="s">
        <v>1</v>
      </c>
      <c r="W2" s="26" t="s">
        <v>2</v>
      </c>
      <c r="X2" s="26" t="s">
        <v>16</v>
      </c>
      <c r="AA2" s="5" t="s">
        <v>182</v>
      </c>
      <c r="AB2" s="5" t="s">
        <v>183</v>
      </c>
      <c r="AC2" s="5" t="s">
        <v>0</v>
      </c>
      <c r="AD2" s="26" t="s">
        <v>1</v>
      </c>
      <c r="AE2" s="26" t="s">
        <v>2</v>
      </c>
      <c r="AF2" s="26" t="s">
        <v>16</v>
      </c>
      <c r="AI2" s="5" t="s">
        <v>182</v>
      </c>
      <c r="AJ2" s="5" t="s">
        <v>183</v>
      </c>
      <c r="AK2" s="5" t="s">
        <v>0</v>
      </c>
      <c r="AL2" s="26" t="s">
        <v>1</v>
      </c>
      <c r="AM2" s="26" t="s">
        <v>2</v>
      </c>
      <c r="AN2" s="26" t="s">
        <v>16</v>
      </c>
    </row>
    <row r="3" spans="3:40">
      <c r="C3" s="4"/>
      <c r="D3" s="4"/>
      <c r="E3" s="4"/>
      <c r="F3" s="4"/>
      <c r="G3" s="4"/>
      <c r="H3" s="4"/>
      <c r="K3" s="4"/>
      <c r="L3" s="4"/>
      <c r="M3" s="4"/>
      <c r="N3" s="4"/>
      <c r="O3" s="4"/>
      <c r="P3" s="4"/>
      <c r="S3" s="4"/>
      <c r="T3" s="4"/>
      <c r="U3" s="4"/>
      <c r="V3" s="4"/>
      <c r="W3" s="4"/>
      <c r="X3" s="4"/>
      <c r="AA3" s="4"/>
      <c r="AB3" s="4"/>
      <c r="AC3" s="4"/>
      <c r="AD3" s="4"/>
      <c r="AE3" s="4"/>
      <c r="AF3" s="4"/>
      <c r="AI3" s="4"/>
      <c r="AJ3" s="4"/>
      <c r="AK3" s="4"/>
      <c r="AL3" s="4"/>
      <c r="AM3" s="4"/>
      <c r="AN3" s="4"/>
    </row>
    <row r="4" spans="3:40">
      <c r="C4" s="4"/>
      <c r="D4" s="4"/>
      <c r="E4" s="4"/>
      <c r="F4" s="4"/>
      <c r="G4" s="4"/>
      <c r="H4" s="4"/>
      <c r="K4" s="4"/>
      <c r="L4" s="4"/>
      <c r="M4" s="4"/>
      <c r="N4" s="4"/>
      <c r="O4" s="4"/>
      <c r="P4" s="4"/>
      <c r="S4" s="4"/>
      <c r="T4" s="4"/>
      <c r="U4" s="4"/>
      <c r="V4" s="4"/>
      <c r="W4" s="4"/>
      <c r="X4" s="4"/>
      <c r="AA4" s="4"/>
      <c r="AB4" s="4"/>
      <c r="AC4" s="4"/>
      <c r="AD4" s="4"/>
      <c r="AE4" s="4"/>
      <c r="AF4" s="4"/>
      <c r="AI4" s="4"/>
      <c r="AJ4" s="4"/>
      <c r="AK4" s="4"/>
      <c r="AL4" s="4"/>
      <c r="AM4" s="4"/>
      <c r="AN4" s="4"/>
    </row>
    <row r="5" spans="3:40">
      <c r="C5" s="4"/>
      <c r="D5" s="4"/>
      <c r="E5" s="4"/>
      <c r="F5" s="4"/>
      <c r="G5" s="4"/>
      <c r="H5" s="4"/>
      <c r="K5" s="4"/>
      <c r="L5" s="4"/>
      <c r="M5" s="4"/>
      <c r="N5" s="4"/>
      <c r="O5" s="4"/>
      <c r="P5" s="4"/>
      <c r="S5" s="4"/>
      <c r="T5" s="4"/>
      <c r="U5" s="4"/>
      <c r="V5" s="4"/>
      <c r="W5" s="4"/>
      <c r="X5" s="4"/>
      <c r="AA5" s="4"/>
      <c r="AB5" s="4"/>
      <c r="AC5" s="4"/>
      <c r="AD5" s="4"/>
      <c r="AE5" s="4"/>
      <c r="AF5" s="4"/>
      <c r="AI5" s="4"/>
      <c r="AJ5" s="4"/>
      <c r="AK5" s="4"/>
      <c r="AL5" s="4"/>
      <c r="AM5" s="4"/>
      <c r="AN5" s="4"/>
    </row>
    <row r="6" spans="3:40">
      <c r="C6" s="4"/>
      <c r="D6" s="4"/>
      <c r="E6" s="4"/>
      <c r="F6" s="4"/>
      <c r="G6" s="4"/>
      <c r="H6" s="4"/>
      <c r="K6" s="4"/>
      <c r="L6" s="4"/>
      <c r="M6" s="4"/>
      <c r="N6" s="4"/>
      <c r="O6" s="4"/>
      <c r="P6" s="4"/>
      <c r="S6" s="4"/>
      <c r="T6" s="4"/>
      <c r="U6" s="4"/>
      <c r="V6" s="4"/>
      <c r="W6" s="4"/>
      <c r="X6" s="4"/>
      <c r="AA6" s="4"/>
      <c r="AB6" s="4"/>
      <c r="AC6" s="4"/>
      <c r="AD6" s="4"/>
      <c r="AE6" s="4"/>
      <c r="AF6" s="4"/>
      <c r="AI6" s="4"/>
      <c r="AJ6" s="4"/>
      <c r="AK6" s="4"/>
      <c r="AL6" s="4"/>
      <c r="AM6" s="4"/>
      <c r="AN6" s="4"/>
    </row>
    <row r="7" spans="3:40">
      <c r="C7" s="4"/>
      <c r="D7" s="4"/>
      <c r="E7" s="4"/>
      <c r="F7" s="4"/>
      <c r="G7" s="4"/>
      <c r="H7" s="4"/>
      <c r="K7" s="4"/>
      <c r="L7" s="4"/>
      <c r="M7" s="4"/>
      <c r="N7" s="4"/>
      <c r="O7" s="4"/>
      <c r="P7" s="4"/>
      <c r="S7" s="4"/>
      <c r="T7" s="4"/>
      <c r="U7" s="4"/>
      <c r="V7" s="4"/>
      <c r="W7" s="4"/>
      <c r="X7" s="4"/>
      <c r="AA7" s="4"/>
      <c r="AB7" s="4"/>
      <c r="AC7" s="4"/>
      <c r="AD7" s="4"/>
      <c r="AE7" s="4"/>
      <c r="AF7" s="4"/>
      <c r="AI7" s="4"/>
      <c r="AJ7" s="4"/>
      <c r="AK7" s="4"/>
      <c r="AL7" s="4"/>
      <c r="AM7" s="4"/>
      <c r="AN7" s="4"/>
    </row>
    <row r="8" spans="3:40">
      <c r="C8" s="4"/>
      <c r="D8" s="4"/>
      <c r="E8" s="4"/>
      <c r="F8" s="4"/>
      <c r="G8" s="4"/>
      <c r="H8" s="4"/>
      <c r="K8" s="4"/>
      <c r="L8" s="4"/>
      <c r="M8" s="4"/>
      <c r="N8" s="4"/>
      <c r="O8" s="4"/>
      <c r="P8" s="4"/>
      <c r="S8" s="4"/>
      <c r="T8" s="4"/>
      <c r="U8" s="4"/>
      <c r="V8" s="4"/>
      <c r="W8" s="4"/>
      <c r="X8" s="4"/>
      <c r="AA8" s="4"/>
      <c r="AB8" s="4"/>
      <c r="AC8" s="4"/>
      <c r="AD8" s="4"/>
      <c r="AE8" s="4"/>
      <c r="AF8" s="4"/>
      <c r="AI8" s="4"/>
      <c r="AJ8" s="4"/>
      <c r="AK8" s="4"/>
      <c r="AL8" s="4"/>
      <c r="AM8" s="4"/>
      <c r="AN8" s="4"/>
    </row>
    <row r="9" spans="3:40">
      <c r="D9" s="4"/>
      <c r="E9" s="4"/>
      <c r="F9" s="4"/>
      <c r="G9" s="4"/>
      <c r="H9" s="4"/>
      <c r="K9" s="4"/>
      <c r="L9" s="4"/>
      <c r="M9" s="4"/>
      <c r="N9" s="4"/>
      <c r="O9" s="4"/>
      <c r="P9" s="4"/>
      <c r="S9" s="4"/>
      <c r="T9" s="4"/>
      <c r="U9" s="4"/>
      <c r="V9" s="4"/>
      <c r="W9" s="4"/>
      <c r="X9" s="4"/>
      <c r="AA9" s="4"/>
      <c r="AB9" s="4"/>
      <c r="AC9" s="4"/>
      <c r="AD9" s="4"/>
      <c r="AE9" s="4"/>
      <c r="AF9" s="4"/>
      <c r="AI9" s="4"/>
      <c r="AJ9" s="4"/>
      <c r="AK9" s="4"/>
      <c r="AL9" s="4"/>
      <c r="AM9" s="4"/>
      <c r="AN9" s="4"/>
    </row>
    <row r="10" spans="3:40">
      <c r="C10" s="4"/>
      <c r="D10" s="4"/>
      <c r="E10" s="4"/>
      <c r="F10" s="4"/>
      <c r="G10" s="4"/>
      <c r="H10" s="4"/>
      <c r="K10" s="4"/>
      <c r="L10" s="4"/>
      <c r="M10" s="4"/>
      <c r="N10" s="4"/>
      <c r="O10" s="4"/>
      <c r="P10" s="4"/>
      <c r="S10" s="4"/>
      <c r="T10" s="4"/>
      <c r="U10" s="4"/>
      <c r="V10" s="4"/>
      <c r="W10" s="4"/>
      <c r="X10" s="4"/>
      <c r="AA10" s="4"/>
      <c r="AB10" s="4"/>
      <c r="AC10" s="4"/>
      <c r="AD10" s="4"/>
      <c r="AE10" s="4"/>
      <c r="AF10" s="4"/>
      <c r="AI10" s="4"/>
      <c r="AJ10" s="4"/>
      <c r="AK10" s="4"/>
      <c r="AL10" s="4"/>
      <c r="AM10" s="4"/>
      <c r="AN10" s="4"/>
    </row>
    <row r="11" spans="3:40">
      <c r="C11" s="4"/>
      <c r="D11" s="4"/>
      <c r="E11" s="4"/>
      <c r="F11" s="4"/>
      <c r="G11" s="4"/>
      <c r="H11" s="4"/>
      <c r="K11" s="4"/>
      <c r="L11" s="4"/>
      <c r="M11" s="4"/>
      <c r="N11" s="4"/>
      <c r="O11" s="4"/>
      <c r="P11" s="4"/>
      <c r="S11" s="4"/>
      <c r="T11" s="4"/>
      <c r="U11" s="4"/>
      <c r="V11" s="4"/>
      <c r="W11" s="4"/>
      <c r="X11" s="4"/>
      <c r="AA11" s="4"/>
      <c r="AB11" s="4"/>
      <c r="AC11" s="4"/>
      <c r="AD11" s="4"/>
      <c r="AE11" s="4"/>
      <c r="AF11" s="4"/>
      <c r="AI11" s="4"/>
      <c r="AJ11" s="4"/>
      <c r="AK11" s="4"/>
      <c r="AL11" s="4"/>
      <c r="AM11" s="4"/>
      <c r="AN11" s="4"/>
    </row>
    <row r="12" spans="3:40">
      <c r="C12" s="4"/>
      <c r="D12" s="4"/>
      <c r="E12" s="4"/>
      <c r="F12" s="4"/>
      <c r="G12" s="4"/>
      <c r="H12" s="4"/>
      <c r="K12" s="4"/>
      <c r="L12" s="4"/>
      <c r="M12" s="4"/>
      <c r="N12" s="4"/>
      <c r="O12" s="4"/>
      <c r="P12" s="4"/>
      <c r="S12" s="4"/>
      <c r="T12" s="4"/>
      <c r="U12" s="4"/>
      <c r="V12" s="4"/>
      <c r="W12" s="4"/>
      <c r="X12" s="4"/>
      <c r="AA12" s="4"/>
      <c r="AB12" s="4"/>
      <c r="AC12" s="4"/>
      <c r="AD12" s="4"/>
      <c r="AE12" s="4"/>
      <c r="AF12" s="4"/>
      <c r="AI12" s="4"/>
      <c r="AJ12" s="4"/>
      <c r="AK12" s="4"/>
      <c r="AL12" s="4"/>
      <c r="AM12" s="4"/>
      <c r="AN12" s="4"/>
    </row>
    <row r="13" spans="3:40">
      <c r="C13" s="4"/>
      <c r="D13" s="4"/>
      <c r="E13" s="4"/>
      <c r="F13" s="4"/>
      <c r="G13" s="4"/>
      <c r="H13" s="4"/>
      <c r="K13" s="4"/>
      <c r="L13" s="4"/>
      <c r="M13" s="4"/>
      <c r="N13" s="4"/>
      <c r="O13" s="4"/>
      <c r="P13" s="4"/>
      <c r="S13" s="4"/>
      <c r="T13" s="4"/>
      <c r="U13" s="4"/>
      <c r="V13" s="4"/>
      <c r="W13" s="4"/>
      <c r="X13" s="4"/>
      <c r="AA13" s="4"/>
      <c r="AB13" s="4"/>
      <c r="AC13" s="4"/>
      <c r="AD13" s="4"/>
      <c r="AE13" s="4"/>
      <c r="AF13" s="4"/>
      <c r="AI13" s="4"/>
      <c r="AJ13" s="4"/>
      <c r="AK13" s="4"/>
      <c r="AL13" s="4"/>
      <c r="AM13" s="4"/>
      <c r="AN13" s="4"/>
    </row>
    <row r="14" spans="3:40">
      <c r="C14" s="4"/>
      <c r="D14" s="4"/>
      <c r="E14" s="4"/>
      <c r="F14" s="4"/>
      <c r="G14" s="4"/>
      <c r="H14" s="4"/>
      <c r="K14" s="4"/>
      <c r="L14" s="4"/>
      <c r="M14" s="4"/>
      <c r="N14" s="4"/>
      <c r="O14" s="4"/>
      <c r="P14" s="4"/>
      <c r="S14" s="4"/>
      <c r="T14" s="4"/>
      <c r="U14" s="4"/>
      <c r="V14" s="4"/>
      <c r="W14" s="4"/>
      <c r="X14" s="4"/>
      <c r="AA14" s="4"/>
      <c r="AB14" s="4"/>
      <c r="AC14" s="4"/>
      <c r="AD14" s="4"/>
      <c r="AE14" s="4"/>
      <c r="AF14" s="4"/>
      <c r="AI14" s="4"/>
      <c r="AJ14" s="4"/>
      <c r="AK14" s="4"/>
      <c r="AL14" s="4"/>
      <c r="AM14" s="4"/>
      <c r="AN14" s="4"/>
    </row>
    <row r="15" spans="3:40">
      <c r="C15" s="4"/>
      <c r="D15" s="4"/>
      <c r="E15" s="4"/>
      <c r="F15" s="4"/>
      <c r="G15" s="4"/>
      <c r="H15" s="4"/>
      <c r="K15" s="4"/>
      <c r="L15" s="4"/>
      <c r="M15" s="4"/>
      <c r="N15" s="4"/>
      <c r="O15" s="4"/>
      <c r="P15" s="4"/>
      <c r="S15" s="4"/>
      <c r="T15" s="4"/>
      <c r="U15" s="4"/>
      <c r="V15" s="4"/>
      <c r="W15" s="4"/>
      <c r="X15" s="4"/>
      <c r="AA15" s="4"/>
      <c r="AB15" s="4"/>
      <c r="AC15" s="4"/>
      <c r="AD15" s="4"/>
      <c r="AE15" s="4"/>
      <c r="AF15" s="4"/>
      <c r="AI15" s="4"/>
      <c r="AJ15" s="4"/>
      <c r="AK15" s="4"/>
      <c r="AL15" s="4"/>
      <c r="AM15" s="4"/>
      <c r="AN15" s="4"/>
    </row>
    <row r="16" spans="3:40">
      <c r="C16" s="4"/>
      <c r="D16" s="4"/>
      <c r="E16" s="4"/>
      <c r="F16" s="4"/>
      <c r="G16" s="4"/>
      <c r="H16" s="4"/>
      <c r="K16" s="4"/>
      <c r="L16" s="4"/>
      <c r="M16" s="4"/>
      <c r="N16" s="4"/>
      <c r="O16" s="4"/>
      <c r="P16" s="4"/>
      <c r="S16" s="4"/>
      <c r="T16" s="4"/>
      <c r="U16" s="4"/>
      <c r="V16" s="4"/>
      <c r="W16" s="4"/>
      <c r="X16" s="4"/>
      <c r="AA16" s="4"/>
      <c r="AB16" s="4"/>
      <c r="AC16" s="4"/>
      <c r="AD16" s="4"/>
      <c r="AE16" s="4"/>
      <c r="AF16" s="4"/>
      <c r="AI16" s="4"/>
      <c r="AJ16" s="4"/>
      <c r="AK16" s="4"/>
      <c r="AL16" s="4"/>
      <c r="AM16" s="4"/>
      <c r="AN16" s="4"/>
    </row>
    <row r="17" spans="2:40">
      <c r="C17" s="4"/>
      <c r="D17" s="4"/>
      <c r="E17" s="4"/>
      <c r="F17" s="4"/>
      <c r="G17" s="4"/>
      <c r="H17" s="4"/>
      <c r="K17" s="4"/>
      <c r="L17" s="4"/>
      <c r="M17" s="4"/>
      <c r="N17" s="4"/>
      <c r="O17" s="4"/>
      <c r="P17" s="4"/>
      <c r="S17" s="4"/>
      <c r="T17" s="4"/>
      <c r="U17" s="4"/>
      <c r="V17" s="4"/>
      <c r="W17" s="4"/>
      <c r="X17" s="4"/>
      <c r="AA17" s="4"/>
      <c r="AB17" s="4"/>
      <c r="AC17" s="4"/>
      <c r="AD17" s="4"/>
      <c r="AE17" s="4"/>
      <c r="AF17" s="4"/>
      <c r="AI17" s="4"/>
      <c r="AJ17" s="4"/>
      <c r="AK17" s="4"/>
      <c r="AL17" s="4"/>
      <c r="AM17" s="4"/>
      <c r="AN17" s="4"/>
    </row>
    <row r="18" spans="2:40">
      <c r="C18" s="4"/>
      <c r="D18" s="4"/>
      <c r="E18" s="4"/>
      <c r="F18" s="4"/>
      <c r="G18" s="4"/>
      <c r="H18" s="4"/>
      <c r="K18" s="4"/>
      <c r="L18" s="4"/>
      <c r="M18" s="4"/>
      <c r="N18" s="4"/>
      <c r="O18" s="4"/>
      <c r="P18" s="4"/>
      <c r="S18" s="4"/>
      <c r="T18" s="4"/>
      <c r="U18" s="4"/>
      <c r="V18" s="4"/>
      <c r="W18" s="4"/>
      <c r="X18" s="4"/>
      <c r="AA18" s="4"/>
      <c r="AB18" s="4"/>
      <c r="AC18" s="4"/>
      <c r="AD18" s="4"/>
      <c r="AE18" s="4"/>
      <c r="AF18" s="4"/>
      <c r="AI18" s="4"/>
      <c r="AJ18" s="4"/>
      <c r="AK18" s="4"/>
      <c r="AL18" s="4"/>
      <c r="AM18" s="4"/>
      <c r="AN18" s="4"/>
    </row>
    <row r="19" spans="2:40">
      <c r="C19" s="4"/>
      <c r="D19" s="4"/>
      <c r="E19" s="4"/>
      <c r="F19" s="4"/>
      <c r="G19" s="4"/>
      <c r="H19" s="4"/>
      <c r="K19" s="4"/>
      <c r="L19" s="4"/>
      <c r="M19" s="4"/>
      <c r="N19" s="4"/>
      <c r="O19" s="4"/>
      <c r="P19" s="4"/>
      <c r="S19" s="4"/>
      <c r="T19" s="4"/>
      <c r="U19" s="4"/>
      <c r="V19" s="4"/>
      <c r="W19" s="4"/>
      <c r="X19" s="4"/>
      <c r="AA19" s="4"/>
      <c r="AB19" s="4"/>
      <c r="AC19" s="4"/>
      <c r="AD19" s="4"/>
      <c r="AE19" s="4"/>
      <c r="AF19" s="4"/>
      <c r="AI19" s="4"/>
      <c r="AJ19" s="4"/>
      <c r="AK19" s="4"/>
      <c r="AL19" s="4"/>
      <c r="AM19" s="4"/>
      <c r="AN19" s="4"/>
    </row>
    <row r="20" spans="2:40">
      <c r="C20" s="4"/>
      <c r="D20" s="4"/>
      <c r="E20" s="4"/>
      <c r="F20" s="4"/>
      <c r="G20" s="4"/>
      <c r="H20" s="4"/>
      <c r="K20" s="4"/>
      <c r="L20" s="4"/>
      <c r="M20" s="4"/>
      <c r="N20" s="4"/>
      <c r="O20" s="4"/>
      <c r="P20" s="4"/>
      <c r="S20" s="4"/>
      <c r="T20" s="4"/>
      <c r="U20" s="4"/>
      <c r="V20" s="4"/>
      <c r="W20" s="4"/>
      <c r="X20" s="4"/>
      <c r="AA20" s="4"/>
      <c r="AB20" s="4"/>
      <c r="AC20" s="4"/>
      <c r="AD20" s="4"/>
      <c r="AE20" s="4"/>
      <c r="AF20" s="4"/>
      <c r="AI20" s="4"/>
      <c r="AJ20" s="4"/>
      <c r="AK20" s="4"/>
      <c r="AL20" s="4"/>
      <c r="AM20" s="4"/>
      <c r="AN20" s="4"/>
    </row>
    <row r="21" spans="2:40">
      <c r="C21" s="4"/>
      <c r="D21" s="4"/>
      <c r="E21" s="4"/>
      <c r="F21" s="4"/>
      <c r="G21" s="4"/>
      <c r="H21" s="4"/>
      <c r="K21" s="4"/>
      <c r="L21" s="4"/>
      <c r="M21" s="4"/>
      <c r="N21" s="4"/>
      <c r="O21" s="4"/>
      <c r="P21" s="4"/>
      <c r="S21" s="4"/>
      <c r="T21" s="4"/>
      <c r="U21" s="4"/>
      <c r="V21" s="4"/>
      <c r="W21" s="4"/>
      <c r="X21" s="4"/>
      <c r="AA21" s="4"/>
      <c r="AB21" s="4"/>
      <c r="AC21" s="4"/>
      <c r="AD21" s="4"/>
      <c r="AE21" s="4"/>
      <c r="AF21" s="4"/>
      <c r="AI21" s="4"/>
      <c r="AJ21" s="4"/>
      <c r="AK21" s="4"/>
      <c r="AL21" s="4"/>
      <c r="AM21" s="4"/>
      <c r="AN21" s="4"/>
    </row>
    <row r="22" spans="2:40">
      <c r="C22" s="4"/>
      <c r="D22" s="4"/>
      <c r="E22" s="4"/>
      <c r="F22" s="4"/>
      <c r="G22" s="4"/>
      <c r="H22" s="4"/>
      <c r="K22" s="4"/>
      <c r="L22" s="4"/>
      <c r="M22" s="4"/>
      <c r="N22" s="4"/>
      <c r="O22" s="4"/>
      <c r="P22" s="4"/>
      <c r="S22" s="4"/>
      <c r="T22" s="4"/>
      <c r="U22" s="4"/>
      <c r="V22" s="4"/>
      <c r="W22" s="4"/>
      <c r="X22" s="4"/>
      <c r="AA22" s="4"/>
      <c r="AB22" s="4"/>
      <c r="AC22" s="4"/>
      <c r="AD22" s="4"/>
      <c r="AE22" s="4"/>
      <c r="AF22" s="4"/>
      <c r="AI22" s="4"/>
      <c r="AJ22" s="4"/>
      <c r="AK22" s="4"/>
      <c r="AL22" s="4"/>
      <c r="AM22" s="4"/>
      <c r="AN22" s="4"/>
    </row>
    <row r="23" spans="2:40">
      <c r="C23" s="4"/>
      <c r="D23" s="4"/>
      <c r="E23" s="4"/>
      <c r="F23" s="4"/>
      <c r="G23" s="4"/>
      <c r="H23" s="4"/>
      <c r="K23" s="4"/>
      <c r="L23" s="4"/>
      <c r="M23" s="4"/>
      <c r="N23" s="4"/>
      <c r="O23" s="4"/>
      <c r="P23" s="4"/>
      <c r="S23" s="4"/>
      <c r="T23" s="4"/>
      <c r="U23" s="4"/>
      <c r="V23" s="4"/>
      <c r="W23" s="4"/>
      <c r="X23" s="4"/>
      <c r="AA23" s="4"/>
      <c r="AB23" s="4"/>
      <c r="AC23" s="4"/>
      <c r="AD23" s="4"/>
      <c r="AE23" s="4"/>
      <c r="AF23" s="4"/>
      <c r="AI23" s="4"/>
      <c r="AJ23" s="4"/>
      <c r="AK23" s="4"/>
      <c r="AL23" s="4"/>
      <c r="AM23" s="4"/>
      <c r="AN23" s="4"/>
    </row>
    <row r="24" spans="2:40">
      <c r="C24" s="4"/>
      <c r="D24" s="4"/>
      <c r="E24" s="4"/>
      <c r="F24" s="4"/>
      <c r="G24" s="4"/>
      <c r="H24" s="4"/>
      <c r="K24" s="4"/>
      <c r="L24" s="4"/>
      <c r="M24" s="4"/>
      <c r="N24" s="4"/>
      <c r="O24" s="4"/>
      <c r="P24" s="4"/>
      <c r="S24" s="4"/>
      <c r="T24" s="4"/>
      <c r="U24" s="4"/>
      <c r="V24" s="4"/>
      <c r="W24" s="4"/>
      <c r="X24" s="4"/>
      <c r="AA24" s="4"/>
      <c r="AB24" s="4"/>
      <c r="AC24" s="4"/>
      <c r="AD24" s="4"/>
      <c r="AE24" s="4"/>
      <c r="AF24" s="4"/>
      <c r="AI24" s="4"/>
      <c r="AJ24" s="4"/>
      <c r="AK24" s="4"/>
      <c r="AL24" s="4"/>
      <c r="AM24" s="4"/>
      <c r="AN24" s="4"/>
    </row>
    <row r="25" spans="2:40">
      <c r="C25" s="4"/>
      <c r="D25" s="4"/>
      <c r="E25" s="4"/>
      <c r="F25" s="4"/>
      <c r="G25" s="4"/>
      <c r="H25" s="4"/>
      <c r="K25" s="4"/>
      <c r="L25" s="4"/>
      <c r="M25" s="4"/>
      <c r="N25" s="4"/>
      <c r="O25" s="4"/>
      <c r="P25" s="4"/>
      <c r="S25" s="4"/>
      <c r="T25" s="4"/>
      <c r="U25" s="4"/>
      <c r="V25" s="4"/>
      <c r="W25" s="4"/>
      <c r="X25" s="4"/>
      <c r="AA25" s="4"/>
      <c r="AB25" s="4"/>
      <c r="AC25" s="4"/>
      <c r="AD25" s="4"/>
      <c r="AE25" s="4"/>
      <c r="AF25" s="4"/>
      <c r="AI25" s="4"/>
      <c r="AJ25" s="4"/>
      <c r="AK25" s="4"/>
      <c r="AL25" s="4"/>
      <c r="AM25" s="4"/>
      <c r="AN25" s="4"/>
    </row>
    <row r="26" spans="2:40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  <c r="P26" s="4"/>
      <c r="S26" s="4"/>
      <c r="T26" s="4"/>
      <c r="U26" s="4"/>
      <c r="V26" s="4"/>
      <c r="W26" s="4"/>
      <c r="X26" s="4"/>
      <c r="AA26" s="4"/>
      <c r="AB26" s="4"/>
      <c r="AC26" s="4"/>
      <c r="AD26" s="4"/>
      <c r="AE26" s="4"/>
      <c r="AF26" s="4"/>
      <c r="AI26" s="4"/>
      <c r="AJ26" s="4"/>
      <c r="AK26" s="4"/>
      <c r="AL26" s="4"/>
      <c r="AM26" s="4"/>
      <c r="AN26" s="4"/>
    </row>
    <row r="27" spans="2:40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  <c r="S27" s="4"/>
      <c r="T27" s="4"/>
      <c r="U27" s="4"/>
      <c r="V27" s="4"/>
      <c r="W27" s="4"/>
      <c r="X27" s="4"/>
      <c r="AA27" s="4"/>
      <c r="AB27" s="4"/>
      <c r="AC27" s="4"/>
      <c r="AD27" s="4"/>
      <c r="AE27" s="4"/>
      <c r="AF27" s="4"/>
      <c r="AI27" s="4"/>
      <c r="AJ27" s="4"/>
      <c r="AK27" s="4"/>
      <c r="AL27" s="4"/>
      <c r="AM27" s="4"/>
      <c r="AN27" s="4"/>
    </row>
    <row r="28" spans="2:40">
      <c r="B28" s="33" t="s">
        <v>21</v>
      </c>
      <c r="C28" s="4" t="e">
        <f t="shared" ref="C28:H28" si="0">AVERAGE(C3:C26)</f>
        <v>#DIV/0!</v>
      </c>
      <c r="D28" s="4" t="e">
        <f t="shared" si="0"/>
        <v>#DIV/0!</v>
      </c>
      <c r="E28" s="4" t="e">
        <f t="shared" si="0"/>
        <v>#DIV/0!</v>
      </c>
      <c r="F28" s="4" t="e">
        <f t="shared" si="0"/>
        <v>#DIV/0!</v>
      </c>
      <c r="G28" s="4" t="e">
        <f t="shared" si="0"/>
        <v>#DIV/0!</v>
      </c>
      <c r="H28" s="4" t="e">
        <f t="shared" si="0"/>
        <v>#DIV/0!</v>
      </c>
      <c r="I28" s="50"/>
      <c r="J28" s="33" t="s">
        <v>21</v>
      </c>
      <c r="K28" s="4" t="e">
        <f t="shared" ref="K28:P28" si="1">AVERAGE(K3:K26)</f>
        <v>#DIV/0!</v>
      </c>
      <c r="L28" s="4" t="e">
        <f t="shared" si="1"/>
        <v>#DIV/0!</v>
      </c>
      <c r="M28" s="4" t="e">
        <f t="shared" si="1"/>
        <v>#DIV/0!</v>
      </c>
      <c r="N28" s="4" t="e">
        <f t="shared" si="1"/>
        <v>#DIV/0!</v>
      </c>
      <c r="O28" s="4" t="e">
        <f t="shared" si="1"/>
        <v>#DIV/0!</v>
      </c>
      <c r="P28" s="4" t="e">
        <f t="shared" si="1"/>
        <v>#DIV/0!</v>
      </c>
      <c r="R28" s="33" t="s">
        <v>21</v>
      </c>
      <c r="S28" s="4" t="e">
        <f t="shared" ref="S28:X28" si="2">AVERAGE(S3:S26)</f>
        <v>#DIV/0!</v>
      </c>
      <c r="T28" s="4" t="e">
        <f t="shared" si="2"/>
        <v>#DIV/0!</v>
      </c>
      <c r="U28" s="4" t="e">
        <f t="shared" si="2"/>
        <v>#DIV/0!</v>
      </c>
      <c r="V28" s="4" t="e">
        <f t="shared" si="2"/>
        <v>#DIV/0!</v>
      </c>
      <c r="W28" s="4" t="e">
        <f t="shared" si="2"/>
        <v>#DIV/0!</v>
      </c>
      <c r="X28" s="4" t="e">
        <f t="shared" si="2"/>
        <v>#DIV/0!</v>
      </c>
      <c r="Z28" s="33" t="s">
        <v>21</v>
      </c>
      <c r="AA28" s="4" t="e">
        <f t="shared" ref="AA28:AF28" si="3">AVERAGE(AA3:AA26)</f>
        <v>#DIV/0!</v>
      </c>
      <c r="AB28" s="4" t="e">
        <f t="shared" si="3"/>
        <v>#DIV/0!</v>
      </c>
      <c r="AC28" s="4" t="e">
        <f t="shared" si="3"/>
        <v>#DIV/0!</v>
      </c>
      <c r="AD28" s="4" t="e">
        <f t="shared" si="3"/>
        <v>#DIV/0!</v>
      </c>
      <c r="AE28" s="4" t="e">
        <f t="shared" si="3"/>
        <v>#DIV/0!</v>
      </c>
      <c r="AF28" s="4" t="e">
        <f t="shared" si="3"/>
        <v>#DIV/0!</v>
      </c>
      <c r="AH28" s="33" t="s">
        <v>21</v>
      </c>
      <c r="AI28" s="4" t="e">
        <f t="shared" ref="AI28:AN28" si="4">AVERAGE(AI3:AI26)</f>
        <v>#DIV/0!</v>
      </c>
      <c r="AJ28" s="4" t="e">
        <f t="shared" si="4"/>
        <v>#DIV/0!</v>
      </c>
      <c r="AK28" s="4" t="e">
        <f t="shared" si="4"/>
        <v>#DIV/0!</v>
      </c>
      <c r="AL28" s="4" t="e">
        <f t="shared" si="4"/>
        <v>#DIV/0!</v>
      </c>
      <c r="AM28" s="4" t="e">
        <f t="shared" si="4"/>
        <v>#DIV/0!</v>
      </c>
      <c r="AN28" s="4" t="e">
        <f t="shared" si="4"/>
        <v>#DIV/0!</v>
      </c>
    </row>
    <row r="29" spans="2:40">
      <c r="B29" s="33" t="s">
        <v>106</v>
      </c>
      <c r="C29" s="4"/>
      <c r="D29" s="4"/>
      <c r="E29" s="4"/>
      <c r="F29" s="4"/>
      <c r="G29" s="19"/>
      <c r="H29" s="4"/>
      <c r="I29" s="4"/>
      <c r="J29" s="33"/>
      <c r="K29" s="4"/>
      <c r="L29" s="4"/>
      <c r="M29" s="4"/>
      <c r="N29" s="4"/>
      <c r="O29" s="4"/>
      <c r="P29" s="4"/>
      <c r="R29" s="33"/>
      <c r="S29" s="4"/>
      <c r="T29" s="4"/>
      <c r="U29" s="4"/>
      <c r="V29" s="4"/>
      <c r="W29" s="4"/>
      <c r="X29" s="4"/>
      <c r="Z29" s="33"/>
      <c r="AA29" s="58"/>
      <c r="AB29" s="4"/>
      <c r="AC29" s="58"/>
      <c r="AD29" s="4"/>
      <c r="AE29" s="4"/>
      <c r="AF29" s="4"/>
      <c r="AH29" s="33"/>
      <c r="AI29" s="4"/>
      <c r="AJ29" s="4"/>
      <c r="AK29" s="4"/>
      <c r="AL29" s="4"/>
      <c r="AM29" s="19"/>
      <c r="AN29" s="4"/>
    </row>
    <row r="32" spans="2:40">
      <c r="C32" s="3" t="s">
        <v>128</v>
      </c>
      <c r="K32" s="3" t="s">
        <v>129</v>
      </c>
      <c r="S32" s="3" t="s">
        <v>143</v>
      </c>
      <c r="AA32" s="3" t="s">
        <v>111</v>
      </c>
      <c r="AI32" s="3" t="s">
        <v>212</v>
      </c>
    </row>
    <row r="33" spans="3:40">
      <c r="C33" s="5" t="s">
        <v>182</v>
      </c>
      <c r="D33" s="5" t="s">
        <v>183</v>
      </c>
      <c r="E33" s="5" t="s">
        <v>0</v>
      </c>
      <c r="F33" s="26" t="s">
        <v>1</v>
      </c>
      <c r="G33" s="26" t="s">
        <v>2</v>
      </c>
      <c r="H33" s="26" t="s">
        <v>16</v>
      </c>
      <c r="I33" s="57"/>
      <c r="K33" s="5" t="s">
        <v>182</v>
      </c>
      <c r="L33" s="5" t="s">
        <v>183</v>
      </c>
      <c r="M33" s="5" t="s">
        <v>0</v>
      </c>
      <c r="N33" s="26" t="s">
        <v>1</v>
      </c>
      <c r="O33" s="26" t="s">
        <v>2</v>
      </c>
      <c r="P33" s="26" t="s">
        <v>16</v>
      </c>
      <c r="S33" s="5" t="s">
        <v>182</v>
      </c>
      <c r="T33" s="5" t="s">
        <v>183</v>
      </c>
      <c r="U33" s="5" t="s">
        <v>0</v>
      </c>
      <c r="V33" s="26" t="s">
        <v>1</v>
      </c>
      <c r="W33" s="26" t="s">
        <v>2</v>
      </c>
      <c r="X33" s="26" t="s">
        <v>16</v>
      </c>
      <c r="AA33" s="5" t="s">
        <v>182</v>
      </c>
      <c r="AB33" s="5" t="s">
        <v>183</v>
      </c>
      <c r="AC33" s="5" t="s">
        <v>0</v>
      </c>
      <c r="AD33" s="26" t="s">
        <v>1</v>
      </c>
      <c r="AE33" s="26" t="s">
        <v>2</v>
      </c>
      <c r="AF33" s="26" t="s">
        <v>16</v>
      </c>
      <c r="AI33" s="5" t="s">
        <v>182</v>
      </c>
      <c r="AJ33" s="5" t="s">
        <v>183</v>
      </c>
      <c r="AK33" s="5" t="s">
        <v>0</v>
      </c>
      <c r="AL33" s="26" t="s">
        <v>1</v>
      </c>
      <c r="AM33" s="26" t="s">
        <v>2</v>
      </c>
      <c r="AN33" s="26" t="s">
        <v>16</v>
      </c>
    </row>
    <row r="34" spans="3:40">
      <c r="C34" s="4"/>
      <c r="D34" s="4"/>
      <c r="E34" s="4"/>
      <c r="F34" s="4"/>
      <c r="G34" s="4"/>
      <c r="H34" s="4"/>
      <c r="K34" s="4"/>
      <c r="L34" s="4"/>
      <c r="M34" s="4"/>
      <c r="N34" s="4"/>
      <c r="O34" s="4"/>
      <c r="P34" s="4"/>
      <c r="S34" s="4"/>
      <c r="T34" s="4"/>
      <c r="U34" s="4"/>
      <c r="V34" s="4"/>
      <c r="W34" s="4"/>
      <c r="X34" s="4"/>
      <c r="AA34" s="4"/>
      <c r="AB34" s="4"/>
      <c r="AC34" s="4"/>
      <c r="AD34" s="4"/>
      <c r="AE34" s="4"/>
      <c r="AF34" s="4"/>
      <c r="AI34" s="4"/>
      <c r="AJ34" s="4"/>
      <c r="AK34" s="4"/>
      <c r="AL34" s="4"/>
      <c r="AM34" s="4"/>
      <c r="AN34" s="4"/>
    </row>
    <row r="35" spans="3:40">
      <c r="C35" s="4"/>
      <c r="D35" s="4"/>
      <c r="E35" s="4"/>
      <c r="F35" s="4"/>
      <c r="G35" s="4"/>
      <c r="H35" s="4"/>
      <c r="K35" s="4"/>
      <c r="L35" s="4"/>
      <c r="M35" s="4"/>
      <c r="N35" s="4"/>
      <c r="O35" s="4"/>
      <c r="P35" s="4"/>
      <c r="S35" s="4"/>
      <c r="T35" s="4"/>
      <c r="U35" s="4"/>
      <c r="V35" s="4"/>
      <c r="W35" s="4"/>
      <c r="X35" s="4"/>
      <c r="AA35" s="4"/>
      <c r="AB35" s="4"/>
      <c r="AC35" s="4"/>
      <c r="AD35" s="4"/>
      <c r="AE35" s="4"/>
      <c r="AF35" s="4"/>
      <c r="AI35" s="4"/>
      <c r="AJ35" s="4"/>
      <c r="AK35" s="4"/>
      <c r="AL35" s="4"/>
      <c r="AM35" s="4"/>
      <c r="AN35" s="4"/>
    </row>
    <row r="36" spans="3:40">
      <c r="C36" s="4"/>
      <c r="D36" s="4"/>
      <c r="E36" s="4"/>
      <c r="F36" s="4"/>
      <c r="G36" s="4"/>
      <c r="H36" s="4"/>
      <c r="K36" s="4"/>
      <c r="L36" s="4"/>
      <c r="M36" s="4"/>
      <c r="N36" s="4"/>
      <c r="O36" s="4"/>
      <c r="P36" s="4"/>
      <c r="S36" s="4"/>
      <c r="T36" s="4"/>
      <c r="U36" s="4"/>
      <c r="V36" s="4"/>
      <c r="W36" s="4"/>
      <c r="X36" s="4"/>
      <c r="AA36" s="4"/>
      <c r="AB36" s="4"/>
      <c r="AC36" s="4"/>
      <c r="AD36" s="4"/>
      <c r="AE36" s="4"/>
      <c r="AF36" s="4"/>
      <c r="AI36" s="4"/>
      <c r="AJ36" s="4"/>
      <c r="AK36" s="4"/>
      <c r="AL36" s="4"/>
      <c r="AM36" s="4"/>
      <c r="AN36" s="4"/>
    </row>
    <row r="37" spans="3:40">
      <c r="C37" s="4"/>
      <c r="D37" s="4"/>
      <c r="E37" s="4"/>
      <c r="F37" s="4"/>
      <c r="G37" s="4"/>
      <c r="H37" s="4"/>
      <c r="K37" s="4"/>
      <c r="L37" s="4"/>
      <c r="M37" s="4"/>
      <c r="N37" s="4"/>
      <c r="O37" s="4"/>
      <c r="P37" s="4"/>
      <c r="S37" s="4"/>
      <c r="T37" s="4"/>
      <c r="U37" s="4"/>
      <c r="V37" s="4"/>
      <c r="W37" s="4"/>
      <c r="X37" s="4"/>
      <c r="AA37" s="4"/>
      <c r="AB37" s="4"/>
      <c r="AC37" s="4"/>
      <c r="AD37" s="4"/>
      <c r="AE37" s="4"/>
      <c r="AF37" s="4"/>
      <c r="AI37" s="4"/>
      <c r="AJ37" s="4"/>
      <c r="AK37" s="4"/>
      <c r="AL37" s="4"/>
      <c r="AM37" s="4"/>
      <c r="AN37" s="4"/>
    </row>
    <row r="38" spans="3:40">
      <c r="C38" s="4"/>
      <c r="D38" s="4"/>
      <c r="E38" s="4"/>
      <c r="F38" s="4"/>
      <c r="G38" s="4"/>
      <c r="H38" s="4"/>
      <c r="K38" s="4"/>
      <c r="L38" s="4"/>
      <c r="M38" s="4"/>
      <c r="N38" s="4"/>
      <c r="O38" s="4"/>
      <c r="P38" s="4"/>
      <c r="S38" s="4"/>
      <c r="T38" s="4"/>
      <c r="U38" s="4"/>
      <c r="V38" s="4"/>
      <c r="W38" s="4"/>
      <c r="X38" s="4"/>
      <c r="AA38" s="4"/>
      <c r="AB38" s="4"/>
      <c r="AC38" s="4"/>
      <c r="AD38" s="4"/>
      <c r="AE38" s="4"/>
      <c r="AF38" s="4"/>
      <c r="AI38" s="4"/>
      <c r="AJ38" s="4"/>
      <c r="AK38" s="4"/>
      <c r="AL38" s="4"/>
      <c r="AM38" s="4"/>
      <c r="AN38" s="4"/>
    </row>
    <row r="39" spans="3:40">
      <c r="C39" s="4"/>
      <c r="D39" s="4"/>
      <c r="E39" s="4"/>
      <c r="F39" s="4"/>
      <c r="G39" s="4"/>
      <c r="H39" s="4"/>
      <c r="K39" s="4"/>
      <c r="L39" s="4"/>
      <c r="M39" s="4"/>
      <c r="N39" s="4"/>
      <c r="O39" s="4"/>
      <c r="P39" s="4"/>
      <c r="S39" s="4"/>
      <c r="T39" s="4"/>
      <c r="U39" s="4"/>
      <c r="V39" s="4"/>
      <c r="W39" s="4"/>
      <c r="X39" s="4"/>
      <c r="AA39" s="4"/>
      <c r="AB39" s="4"/>
      <c r="AC39" s="4"/>
      <c r="AD39" s="4"/>
      <c r="AE39" s="4"/>
      <c r="AF39" s="4"/>
      <c r="AI39" s="4"/>
      <c r="AJ39" s="4"/>
      <c r="AK39" s="4"/>
      <c r="AL39" s="4"/>
      <c r="AM39" s="4"/>
      <c r="AN39" s="4"/>
    </row>
    <row r="40" spans="3:40">
      <c r="C40" s="4"/>
      <c r="D40" s="4"/>
      <c r="E40" s="4"/>
      <c r="F40" s="4"/>
      <c r="G40" s="4"/>
      <c r="H40" s="4"/>
      <c r="K40" s="4"/>
      <c r="L40" s="4"/>
      <c r="M40" s="4"/>
      <c r="N40" s="4"/>
      <c r="O40" s="4"/>
      <c r="P40" s="4"/>
      <c r="S40" s="4"/>
      <c r="T40" s="4"/>
      <c r="U40" s="4"/>
      <c r="V40" s="4"/>
      <c r="W40" s="4"/>
      <c r="X40" s="4"/>
      <c r="AA40" s="4"/>
      <c r="AB40" s="4"/>
      <c r="AC40" s="4"/>
      <c r="AD40" s="4"/>
      <c r="AE40" s="4"/>
      <c r="AF40" s="4"/>
      <c r="AI40" s="4"/>
      <c r="AJ40" s="4"/>
      <c r="AK40" s="4"/>
      <c r="AL40" s="4"/>
      <c r="AM40" s="4"/>
      <c r="AN40" s="4"/>
    </row>
    <row r="41" spans="3:40">
      <c r="C41" s="4"/>
      <c r="D41" s="4"/>
      <c r="E41" s="4"/>
      <c r="F41" s="4"/>
      <c r="G41" s="4"/>
      <c r="H41" s="4"/>
      <c r="K41" s="4"/>
      <c r="L41" s="4"/>
      <c r="M41" s="4"/>
      <c r="N41" s="4"/>
      <c r="O41" s="4"/>
      <c r="P41" s="4"/>
      <c r="S41" s="4"/>
      <c r="T41" s="4"/>
      <c r="U41" s="4"/>
      <c r="V41" s="4"/>
      <c r="W41" s="4"/>
      <c r="X41" s="4"/>
      <c r="AA41" s="4"/>
      <c r="AB41" s="4"/>
      <c r="AC41" s="4"/>
      <c r="AD41" s="4"/>
      <c r="AE41" s="4"/>
      <c r="AF41" s="4"/>
      <c r="AI41" s="4"/>
      <c r="AJ41" s="4"/>
      <c r="AK41" s="4"/>
      <c r="AL41" s="4"/>
      <c r="AM41" s="4"/>
      <c r="AN41" s="4"/>
    </row>
    <row r="42" spans="3:40">
      <c r="C42" s="4"/>
      <c r="D42" s="4"/>
      <c r="E42" s="4"/>
      <c r="F42" s="4"/>
      <c r="G42" s="4"/>
      <c r="H42" s="4"/>
      <c r="K42" s="4"/>
      <c r="L42" s="4"/>
      <c r="M42" s="4"/>
      <c r="N42" s="4"/>
      <c r="O42" s="4"/>
      <c r="P42" s="4"/>
      <c r="S42" s="4"/>
      <c r="T42" s="4"/>
      <c r="U42" s="4"/>
      <c r="V42" s="4"/>
      <c r="W42" s="4"/>
      <c r="X42" s="4"/>
      <c r="AA42" s="4"/>
      <c r="AB42" s="4"/>
      <c r="AC42" s="4"/>
      <c r="AD42" s="4"/>
      <c r="AE42" s="4"/>
      <c r="AF42" s="4"/>
      <c r="AI42" s="4"/>
      <c r="AJ42" s="4"/>
      <c r="AK42" s="4"/>
      <c r="AL42" s="4"/>
      <c r="AM42" s="4"/>
      <c r="AN42" s="4"/>
    </row>
    <row r="43" spans="3:40">
      <c r="C43" s="4"/>
      <c r="D43" s="4"/>
      <c r="E43" s="4"/>
      <c r="F43" s="4"/>
      <c r="G43" s="4"/>
      <c r="H43" s="4"/>
      <c r="K43" s="4"/>
      <c r="L43" s="4"/>
      <c r="M43" s="4"/>
      <c r="N43" s="4"/>
      <c r="O43" s="4"/>
      <c r="P43" s="4"/>
      <c r="S43" s="4"/>
      <c r="T43" s="4"/>
      <c r="U43" s="4"/>
      <c r="V43" s="4"/>
      <c r="W43" s="4"/>
      <c r="X43" s="4"/>
      <c r="AA43" s="4"/>
      <c r="AB43" s="4"/>
      <c r="AC43" s="4"/>
      <c r="AD43" s="4"/>
      <c r="AE43" s="4"/>
      <c r="AF43" s="4"/>
      <c r="AI43" s="4"/>
      <c r="AJ43" s="4"/>
      <c r="AK43" s="4"/>
      <c r="AL43" s="4"/>
      <c r="AM43" s="4"/>
      <c r="AN43" s="4"/>
    </row>
    <row r="44" spans="3:40">
      <c r="C44" s="4"/>
      <c r="D44" s="4"/>
      <c r="E44" s="4"/>
      <c r="F44" s="4"/>
      <c r="G44" s="4"/>
      <c r="H44" s="4"/>
      <c r="K44" s="4"/>
      <c r="L44" s="4"/>
      <c r="M44" s="4"/>
      <c r="N44" s="4"/>
      <c r="O44" s="4"/>
      <c r="P44" s="4"/>
      <c r="S44" s="4"/>
      <c r="T44" s="4"/>
      <c r="U44" s="4"/>
      <c r="V44" s="4"/>
      <c r="W44" s="4"/>
      <c r="X44" s="4"/>
      <c r="AA44" s="4"/>
      <c r="AB44" s="4"/>
      <c r="AC44" s="4"/>
      <c r="AD44" s="4"/>
      <c r="AE44" s="4"/>
      <c r="AF44" s="4"/>
      <c r="AI44" s="4"/>
      <c r="AJ44" s="4"/>
      <c r="AK44" s="4"/>
      <c r="AL44" s="4"/>
      <c r="AM44" s="4"/>
      <c r="AN44" s="4"/>
    </row>
    <row r="45" spans="3:40">
      <c r="C45" s="4"/>
      <c r="D45" s="4"/>
      <c r="E45" s="4"/>
      <c r="F45" s="4"/>
      <c r="G45" s="4"/>
      <c r="H45" s="4"/>
      <c r="K45" s="4"/>
      <c r="L45" s="4"/>
      <c r="M45" s="4"/>
      <c r="N45" s="4"/>
      <c r="O45" s="4"/>
      <c r="P45" s="4"/>
      <c r="S45" s="4"/>
      <c r="T45" s="4"/>
      <c r="U45" s="4"/>
      <c r="V45" s="4"/>
      <c r="W45" s="4"/>
      <c r="X45" s="4"/>
      <c r="AA45" s="4"/>
      <c r="AB45" s="4"/>
      <c r="AC45" s="4"/>
      <c r="AD45" s="4"/>
      <c r="AE45" s="4"/>
      <c r="AF45" s="4"/>
      <c r="AI45" s="4"/>
      <c r="AJ45" s="4"/>
      <c r="AK45" s="4"/>
      <c r="AL45" s="4"/>
      <c r="AM45" s="4"/>
      <c r="AN45" s="4"/>
    </row>
    <row r="46" spans="3:40">
      <c r="C46" s="4"/>
      <c r="D46" s="4"/>
      <c r="E46" s="4"/>
      <c r="F46" s="4"/>
      <c r="G46" s="4"/>
      <c r="H46" s="4"/>
      <c r="K46" s="4"/>
      <c r="L46" s="4"/>
      <c r="M46" s="4"/>
      <c r="N46" s="4"/>
      <c r="O46" s="4"/>
      <c r="P46" s="4"/>
      <c r="S46" s="4"/>
      <c r="T46" s="4"/>
      <c r="U46" s="4"/>
      <c r="V46" s="4"/>
      <c r="W46" s="4"/>
      <c r="X46" s="4"/>
      <c r="AA46" s="4"/>
      <c r="AB46" s="4"/>
      <c r="AC46" s="4"/>
      <c r="AD46" s="4"/>
      <c r="AE46" s="4"/>
      <c r="AF46" s="4"/>
      <c r="AI46" s="4"/>
      <c r="AJ46" s="4"/>
      <c r="AK46" s="4"/>
      <c r="AL46" s="4"/>
      <c r="AM46" s="4"/>
      <c r="AN46" s="4"/>
    </row>
    <row r="47" spans="3:40">
      <c r="C47" s="4"/>
      <c r="D47" s="4"/>
      <c r="E47" s="4"/>
      <c r="F47" s="4"/>
      <c r="G47" s="4"/>
      <c r="H47" s="4"/>
      <c r="I47" s="32"/>
      <c r="K47" s="4"/>
      <c r="L47" s="4"/>
      <c r="M47" s="4"/>
      <c r="N47" s="4"/>
      <c r="O47" s="4"/>
      <c r="P47" s="4"/>
      <c r="S47" s="4"/>
      <c r="T47" s="4"/>
      <c r="U47" s="4"/>
      <c r="V47" s="4"/>
      <c r="W47" s="4"/>
      <c r="X47" s="4"/>
      <c r="AA47" s="4"/>
      <c r="AB47" s="4"/>
      <c r="AC47" s="4"/>
      <c r="AD47" s="4"/>
      <c r="AE47" s="4"/>
      <c r="AF47" s="4"/>
      <c r="AI47" s="4"/>
      <c r="AJ47" s="4"/>
      <c r="AK47" s="4"/>
      <c r="AL47" s="4"/>
      <c r="AM47" s="4"/>
      <c r="AN47" s="4"/>
    </row>
    <row r="48" spans="3:40">
      <c r="C48" s="4"/>
      <c r="D48" s="4"/>
      <c r="E48" s="4"/>
      <c r="F48" s="4"/>
      <c r="G48" s="4"/>
      <c r="H48" s="4"/>
      <c r="K48" s="4"/>
      <c r="L48" s="4"/>
      <c r="M48" s="4"/>
      <c r="N48" s="4"/>
      <c r="O48" s="4"/>
      <c r="P48" s="4"/>
      <c r="S48" s="4"/>
      <c r="T48" s="4"/>
      <c r="U48" s="4"/>
      <c r="V48" s="4"/>
      <c r="W48" s="4"/>
      <c r="X48" s="4"/>
      <c r="AA48" s="4"/>
      <c r="AB48" s="4"/>
      <c r="AC48" s="4"/>
      <c r="AD48" s="4"/>
      <c r="AE48" s="4"/>
      <c r="AF48" s="4"/>
      <c r="AI48" s="4"/>
      <c r="AJ48" s="4"/>
      <c r="AK48" s="4"/>
      <c r="AL48" s="4"/>
      <c r="AM48" s="4"/>
      <c r="AN48" s="4"/>
    </row>
    <row r="49" spans="2:40">
      <c r="C49" s="4"/>
      <c r="D49" s="4"/>
      <c r="E49" s="4"/>
      <c r="F49" s="4"/>
      <c r="G49" s="4"/>
      <c r="H49" s="4"/>
      <c r="K49" s="4"/>
      <c r="L49" s="4"/>
      <c r="M49" s="4"/>
      <c r="N49" s="4"/>
      <c r="O49" s="4"/>
      <c r="P49" s="4"/>
      <c r="S49" s="4"/>
      <c r="T49" s="4"/>
      <c r="U49" s="4"/>
      <c r="V49" s="4"/>
      <c r="W49" s="4"/>
      <c r="X49" s="4"/>
      <c r="AA49" s="4"/>
      <c r="AB49" s="4"/>
      <c r="AC49" s="4"/>
      <c r="AD49" s="4"/>
      <c r="AE49" s="4"/>
      <c r="AF49" s="4"/>
      <c r="AI49" s="4"/>
      <c r="AJ49" s="4"/>
      <c r="AK49" s="4"/>
      <c r="AL49" s="4"/>
      <c r="AM49" s="4"/>
      <c r="AN49" s="4"/>
    </row>
    <row r="50" spans="2:40">
      <c r="C50" s="4"/>
      <c r="D50" s="4"/>
      <c r="E50" s="4"/>
      <c r="F50" s="4"/>
      <c r="G50" s="4"/>
      <c r="H50" s="4"/>
      <c r="K50" s="4"/>
      <c r="L50" s="4"/>
      <c r="M50" s="4"/>
      <c r="N50" s="4"/>
      <c r="O50" s="4"/>
      <c r="P50" s="4"/>
      <c r="S50" s="4"/>
      <c r="T50" s="4"/>
      <c r="U50" s="4"/>
      <c r="V50" s="4"/>
      <c r="W50" s="4"/>
      <c r="X50" s="4"/>
      <c r="AA50" s="4"/>
      <c r="AB50" s="4"/>
      <c r="AC50" s="4"/>
      <c r="AD50" s="4"/>
      <c r="AE50" s="4"/>
      <c r="AF50" s="4"/>
      <c r="AI50" s="4"/>
      <c r="AJ50" s="4"/>
      <c r="AK50" s="4"/>
      <c r="AL50" s="4"/>
      <c r="AM50" s="4"/>
      <c r="AN50" s="4"/>
    </row>
    <row r="51" spans="2:40">
      <c r="C51" s="4"/>
      <c r="D51" s="4"/>
      <c r="E51" s="4"/>
      <c r="F51" s="4"/>
      <c r="G51" s="4"/>
      <c r="H51" s="4"/>
      <c r="K51" s="4"/>
      <c r="L51" s="4"/>
      <c r="M51" s="4"/>
      <c r="N51" s="4"/>
      <c r="O51" s="4"/>
      <c r="P51" s="4"/>
      <c r="S51" s="4"/>
      <c r="T51" s="4"/>
      <c r="U51" s="4"/>
      <c r="V51" s="4"/>
      <c r="W51" s="4"/>
      <c r="X51" s="4"/>
      <c r="AA51" s="4"/>
      <c r="AB51" s="4"/>
      <c r="AC51" s="4"/>
      <c r="AD51" s="4"/>
      <c r="AE51" s="4"/>
      <c r="AF51" s="4"/>
      <c r="AI51" s="4"/>
      <c r="AJ51" s="4"/>
      <c r="AK51" s="4"/>
      <c r="AL51" s="4"/>
      <c r="AM51" s="4"/>
      <c r="AN51" s="4"/>
    </row>
    <row r="52" spans="2:40">
      <c r="C52" s="4"/>
      <c r="D52" s="4"/>
      <c r="E52" s="4"/>
      <c r="F52" s="4"/>
      <c r="G52" s="4"/>
      <c r="H52" s="4"/>
      <c r="K52" s="4"/>
      <c r="L52" s="4"/>
      <c r="M52" s="4"/>
      <c r="N52" s="4"/>
      <c r="O52" s="4"/>
      <c r="P52" s="4"/>
      <c r="S52" s="4"/>
      <c r="T52" s="4"/>
      <c r="U52" s="4"/>
      <c r="V52" s="4"/>
      <c r="W52" s="4"/>
      <c r="X52" s="4"/>
      <c r="AA52" s="4"/>
      <c r="AB52" s="4"/>
      <c r="AC52" s="4"/>
      <c r="AD52" s="4"/>
      <c r="AE52" s="4"/>
      <c r="AF52" s="4"/>
      <c r="AI52" s="4"/>
      <c r="AJ52" s="4"/>
      <c r="AK52" s="4"/>
      <c r="AL52" s="4"/>
      <c r="AM52" s="4"/>
      <c r="AN52" s="4"/>
    </row>
    <row r="53" spans="2:40">
      <c r="C53" s="4"/>
      <c r="D53" s="4"/>
      <c r="E53" s="4"/>
      <c r="F53" s="4"/>
      <c r="G53" s="4"/>
      <c r="H53" s="4"/>
      <c r="K53" s="4"/>
      <c r="L53" s="4"/>
      <c r="M53" s="4"/>
      <c r="N53" s="4"/>
      <c r="O53" s="4"/>
      <c r="P53" s="4"/>
      <c r="S53" s="4"/>
      <c r="T53" s="4"/>
      <c r="U53" s="4"/>
      <c r="V53" s="4"/>
      <c r="W53" s="4"/>
      <c r="X53" s="4"/>
      <c r="AA53" s="4"/>
      <c r="AB53" s="4"/>
      <c r="AC53" s="4"/>
      <c r="AD53" s="4"/>
      <c r="AE53" s="4"/>
      <c r="AF53" s="4"/>
      <c r="AI53" s="4"/>
      <c r="AJ53" s="4"/>
      <c r="AK53" s="4"/>
      <c r="AL53" s="4"/>
      <c r="AM53" s="4"/>
      <c r="AN53" s="4"/>
    </row>
    <row r="54" spans="2:40">
      <c r="C54" s="4"/>
      <c r="D54" s="4"/>
      <c r="E54" s="4"/>
      <c r="F54" s="4"/>
      <c r="G54" s="4"/>
      <c r="H54" s="4"/>
      <c r="K54" s="4"/>
      <c r="L54" s="4"/>
      <c r="M54" s="4"/>
      <c r="N54" s="4"/>
      <c r="O54" s="4"/>
      <c r="P54" s="4"/>
      <c r="S54" s="4"/>
      <c r="T54" s="4"/>
      <c r="U54" s="4"/>
      <c r="V54" s="4"/>
      <c r="W54" s="4"/>
      <c r="X54" s="4"/>
      <c r="AA54" s="4"/>
      <c r="AB54" s="4"/>
      <c r="AC54" s="4"/>
      <c r="AD54" s="4"/>
      <c r="AE54" s="4"/>
      <c r="AF54" s="4"/>
      <c r="AI54" s="4"/>
      <c r="AJ54" s="4"/>
      <c r="AK54" s="4"/>
      <c r="AL54" s="4"/>
      <c r="AM54" s="4"/>
      <c r="AN54" s="4"/>
    </row>
    <row r="55" spans="2:40">
      <c r="C55" s="4"/>
      <c r="D55" s="4"/>
      <c r="E55" s="4"/>
      <c r="F55" s="4"/>
      <c r="G55" s="4"/>
      <c r="H55" s="4"/>
      <c r="K55" s="4"/>
      <c r="L55" s="4"/>
      <c r="M55" s="4"/>
      <c r="N55" s="4"/>
      <c r="O55" s="4"/>
      <c r="P55" s="4"/>
      <c r="S55" s="4"/>
      <c r="T55" s="4"/>
      <c r="U55" s="4"/>
      <c r="V55" s="4"/>
      <c r="W55" s="4"/>
      <c r="X55" s="4"/>
      <c r="AA55" s="4"/>
      <c r="AB55" s="4"/>
      <c r="AC55" s="4"/>
      <c r="AD55" s="4"/>
      <c r="AE55" s="4"/>
      <c r="AF55" s="4"/>
      <c r="AI55" s="4"/>
      <c r="AJ55" s="4"/>
      <c r="AK55" s="4"/>
      <c r="AL55" s="4"/>
      <c r="AM55" s="4"/>
      <c r="AN55" s="4"/>
    </row>
    <row r="56" spans="2:40">
      <c r="C56" s="4"/>
      <c r="D56" s="4"/>
      <c r="E56" s="4"/>
      <c r="F56" s="4"/>
      <c r="G56" s="4"/>
      <c r="H56" s="4"/>
      <c r="K56" s="4"/>
      <c r="L56" s="4"/>
      <c r="M56" s="4"/>
      <c r="N56" s="4"/>
      <c r="O56" s="4"/>
      <c r="P56" s="4"/>
      <c r="S56" s="4"/>
      <c r="T56" s="4"/>
      <c r="U56" s="4"/>
      <c r="V56" s="4"/>
      <c r="W56" s="4"/>
      <c r="X56" s="4"/>
      <c r="AA56" s="4"/>
      <c r="AB56" s="4"/>
      <c r="AC56" s="4"/>
      <c r="AD56" s="4"/>
      <c r="AE56" s="4"/>
      <c r="AF56" s="4"/>
      <c r="AI56" s="4"/>
      <c r="AJ56" s="4"/>
      <c r="AK56" s="4"/>
      <c r="AL56" s="4"/>
      <c r="AM56" s="4"/>
      <c r="AN56" s="4"/>
    </row>
    <row r="57" spans="2:40">
      <c r="C57" s="4"/>
      <c r="D57" s="4"/>
      <c r="E57" s="4"/>
      <c r="F57" s="4"/>
      <c r="G57" s="4"/>
      <c r="H57" s="4"/>
      <c r="K57" s="4"/>
      <c r="L57" s="4"/>
      <c r="M57" s="4"/>
      <c r="N57" s="4"/>
      <c r="O57" s="4"/>
      <c r="P57" s="4"/>
      <c r="S57" s="4"/>
      <c r="T57" s="4"/>
      <c r="U57" s="4"/>
      <c r="V57" s="4"/>
      <c r="W57" s="4"/>
      <c r="X57" s="4"/>
      <c r="AA57" s="4"/>
      <c r="AB57" s="4"/>
      <c r="AC57" s="4"/>
      <c r="AD57" s="4"/>
      <c r="AE57" s="4"/>
      <c r="AF57" s="4"/>
      <c r="AI57" s="4"/>
      <c r="AJ57" s="4"/>
      <c r="AK57" s="4"/>
      <c r="AL57" s="4"/>
      <c r="AM57" s="4"/>
      <c r="AN57" s="4"/>
    </row>
    <row r="58" spans="2:40">
      <c r="C58" s="4"/>
      <c r="D58" s="4"/>
      <c r="E58" s="4"/>
      <c r="F58" s="4"/>
      <c r="G58" s="4"/>
      <c r="H58" s="4"/>
      <c r="K58" s="4"/>
      <c r="L58" s="4"/>
      <c r="M58" s="4"/>
      <c r="N58" s="4"/>
      <c r="O58" s="4"/>
      <c r="P58" s="4"/>
      <c r="S58" s="4"/>
      <c r="T58" s="4"/>
      <c r="U58" s="4"/>
      <c r="V58" s="4"/>
      <c r="W58" s="4"/>
      <c r="X58" s="4"/>
      <c r="AA58" s="4"/>
      <c r="AB58" s="4"/>
      <c r="AC58" s="4"/>
      <c r="AD58" s="4"/>
      <c r="AE58" s="4"/>
      <c r="AF58" s="4"/>
      <c r="AI58" s="4"/>
      <c r="AJ58" s="4"/>
      <c r="AK58" s="4"/>
      <c r="AL58" s="4"/>
      <c r="AM58" s="4"/>
      <c r="AN58" s="4"/>
    </row>
    <row r="59" spans="2:40">
      <c r="B59" s="33" t="s">
        <v>21</v>
      </c>
      <c r="C59" s="4" t="e">
        <f t="shared" ref="C59:H59" si="5">AVERAGE(C34:C57)</f>
        <v>#DIV/0!</v>
      </c>
      <c r="D59" s="4" t="e">
        <f t="shared" si="5"/>
        <v>#DIV/0!</v>
      </c>
      <c r="E59" s="4" t="e">
        <f t="shared" si="5"/>
        <v>#DIV/0!</v>
      </c>
      <c r="F59" s="4" t="e">
        <f t="shared" si="5"/>
        <v>#DIV/0!</v>
      </c>
      <c r="G59" s="4" t="e">
        <f t="shared" si="5"/>
        <v>#DIV/0!</v>
      </c>
      <c r="H59" s="4" t="e">
        <f t="shared" si="5"/>
        <v>#DIV/0!</v>
      </c>
      <c r="I59" s="50"/>
      <c r="J59" s="33" t="s">
        <v>21</v>
      </c>
      <c r="K59" s="4" t="e">
        <f t="shared" ref="K59:P59" si="6">AVERAGE(K34:K57)</f>
        <v>#DIV/0!</v>
      </c>
      <c r="L59" s="4" t="e">
        <f t="shared" si="6"/>
        <v>#DIV/0!</v>
      </c>
      <c r="M59" s="4" t="e">
        <f t="shared" si="6"/>
        <v>#DIV/0!</v>
      </c>
      <c r="N59" s="4" t="e">
        <f t="shared" si="6"/>
        <v>#DIV/0!</v>
      </c>
      <c r="O59" s="4" t="e">
        <f t="shared" si="6"/>
        <v>#DIV/0!</v>
      </c>
      <c r="P59" s="4" t="e">
        <f t="shared" si="6"/>
        <v>#DIV/0!</v>
      </c>
      <c r="R59" s="33" t="s">
        <v>21</v>
      </c>
      <c r="S59" s="4" t="e">
        <f t="shared" ref="S59:X59" si="7">AVERAGE(S34:S57)</f>
        <v>#DIV/0!</v>
      </c>
      <c r="T59" s="4" t="e">
        <f t="shared" si="7"/>
        <v>#DIV/0!</v>
      </c>
      <c r="U59" s="4" t="e">
        <f t="shared" si="7"/>
        <v>#DIV/0!</v>
      </c>
      <c r="V59" s="4" t="e">
        <f t="shared" si="7"/>
        <v>#DIV/0!</v>
      </c>
      <c r="W59" s="4" t="e">
        <f t="shared" si="7"/>
        <v>#DIV/0!</v>
      </c>
      <c r="X59" s="4" t="e">
        <f t="shared" si="7"/>
        <v>#DIV/0!</v>
      </c>
      <c r="Z59" s="33" t="s">
        <v>21</v>
      </c>
      <c r="AA59" s="4" t="e">
        <f t="shared" ref="AA59:AF59" si="8">AVERAGE(AA34:AA57)</f>
        <v>#DIV/0!</v>
      </c>
      <c r="AB59" s="4" t="e">
        <f t="shared" si="8"/>
        <v>#DIV/0!</v>
      </c>
      <c r="AC59" s="4" t="e">
        <f t="shared" si="8"/>
        <v>#DIV/0!</v>
      </c>
      <c r="AD59" s="4" t="e">
        <f t="shared" si="8"/>
        <v>#DIV/0!</v>
      </c>
      <c r="AE59" s="4" t="e">
        <f t="shared" si="8"/>
        <v>#DIV/0!</v>
      </c>
      <c r="AF59" s="4" t="e">
        <f t="shared" si="8"/>
        <v>#DIV/0!</v>
      </c>
      <c r="AH59" s="33" t="s">
        <v>21</v>
      </c>
      <c r="AI59" s="4" t="e">
        <f t="shared" ref="AI59:AN59" si="9">AVERAGE(AI34:AI57)</f>
        <v>#DIV/0!</v>
      </c>
      <c r="AJ59" s="4" t="e">
        <f t="shared" si="9"/>
        <v>#DIV/0!</v>
      </c>
      <c r="AK59" s="4" t="e">
        <f t="shared" si="9"/>
        <v>#DIV/0!</v>
      </c>
      <c r="AL59" s="4" t="e">
        <f t="shared" si="9"/>
        <v>#DIV/0!</v>
      </c>
      <c r="AM59" s="4" t="e">
        <f t="shared" si="9"/>
        <v>#DIV/0!</v>
      </c>
      <c r="AN59" s="4" t="e">
        <f t="shared" si="9"/>
        <v>#DIV/0!</v>
      </c>
    </row>
    <row r="60" spans="2:40">
      <c r="B60" s="33" t="s">
        <v>106</v>
      </c>
      <c r="C60" s="4"/>
      <c r="D60" s="4"/>
      <c r="E60" s="4"/>
      <c r="F60" s="4"/>
      <c r="G60" s="4"/>
      <c r="H60" s="4"/>
      <c r="I60" s="4"/>
      <c r="J60" s="33"/>
      <c r="K60" s="56"/>
      <c r="L60" s="4"/>
      <c r="M60" s="4"/>
      <c r="N60" s="4"/>
      <c r="O60" s="4"/>
      <c r="P60" s="4"/>
      <c r="R60" s="33"/>
      <c r="S60" s="4"/>
      <c r="T60" s="4"/>
      <c r="U60" s="4"/>
      <c r="V60" s="4"/>
      <c r="W60" s="4"/>
      <c r="X60" s="4"/>
      <c r="Z60" s="33"/>
      <c r="AA60" s="4"/>
      <c r="AB60" s="4"/>
      <c r="AC60" s="4"/>
      <c r="AD60" s="4"/>
      <c r="AE60" s="4"/>
      <c r="AF60" s="4"/>
      <c r="AH60" s="33"/>
      <c r="AI60" s="4"/>
      <c r="AJ60" s="4"/>
      <c r="AK60" s="4"/>
      <c r="AL60" s="4"/>
      <c r="AM60" s="4"/>
      <c r="AN60" s="4"/>
    </row>
    <row r="63" spans="2:40">
      <c r="K63" s="3" t="s">
        <v>137</v>
      </c>
      <c r="S63" s="3" t="s">
        <v>144</v>
      </c>
      <c r="AA63" s="3" t="s">
        <v>141</v>
      </c>
    </row>
    <row r="64" spans="2:40">
      <c r="K64" s="5" t="s">
        <v>182</v>
      </c>
      <c r="L64" s="5" t="s">
        <v>183</v>
      </c>
      <c r="M64" s="5" t="s">
        <v>0</v>
      </c>
      <c r="N64" s="26" t="s">
        <v>1</v>
      </c>
      <c r="O64" s="26" t="s">
        <v>2</v>
      </c>
      <c r="P64" s="26" t="s">
        <v>16</v>
      </c>
      <c r="S64" s="5" t="s">
        <v>182</v>
      </c>
      <c r="T64" s="5" t="s">
        <v>183</v>
      </c>
      <c r="U64" s="5" t="s">
        <v>0</v>
      </c>
      <c r="V64" s="26" t="s">
        <v>1</v>
      </c>
      <c r="W64" s="26" t="s">
        <v>2</v>
      </c>
      <c r="X64" s="26" t="s">
        <v>16</v>
      </c>
      <c r="AA64" s="5" t="s">
        <v>182</v>
      </c>
      <c r="AB64" s="5" t="s">
        <v>183</v>
      </c>
      <c r="AC64" s="5" t="s">
        <v>0</v>
      </c>
      <c r="AD64" s="26" t="s">
        <v>1</v>
      </c>
      <c r="AE64" s="26" t="s">
        <v>2</v>
      </c>
      <c r="AF64" s="26" t="s">
        <v>16</v>
      </c>
    </row>
    <row r="65" spans="3:32">
      <c r="K65" s="4"/>
      <c r="L65" s="4"/>
      <c r="M65" s="4"/>
      <c r="N65" s="4"/>
      <c r="O65" s="4"/>
      <c r="P65" s="4"/>
      <c r="S65" s="4"/>
      <c r="T65" s="4"/>
      <c r="U65" s="4"/>
      <c r="V65" s="4"/>
      <c r="W65" s="4"/>
      <c r="X65" s="4"/>
      <c r="AA65" s="4"/>
      <c r="AB65" s="4"/>
      <c r="AC65" s="4"/>
      <c r="AD65" s="4"/>
      <c r="AE65" s="4"/>
      <c r="AF65" s="4"/>
    </row>
    <row r="66" spans="3:32">
      <c r="K66" s="4"/>
      <c r="L66" s="4"/>
      <c r="M66" s="4"/>
      <c r="N66" s="4"/>
      <c r="O66" s="4"/>
      <c r="P66" s="4"/>
      <c r="S66" s="4"/>
      <c r="T66" s="4"/>
      <c r="U66" s="4"/>
      <c r="V66" s="4"/>
      <c r="W66" s="4"/>
      <c r="X66" s="4"/>
      <c r="AA66" s="4"/>
      <c r="AB66" s="4"/>
      <c r="AC66" s="4"/>
      <c r="AD66" s="4"/>
      <c r="AE66" s="4"/>
      <c r="AF66" s="4"/>
    </row>
    <row r="67" spans="3:32">
      <c r="K67" s="4"/>
      <c r="L67" s="4"/>
      <c r="M67" s="4"/>
      <c r="N67" s="4"/>
      <c r="O67" s="4"/>
      <c r="P67" s="4"/>
      <c r="S67" s="4"/>
      <c r="T67" s="4"/>
      <c r="U67" s="4"/>
      <c r="V67" s="4"/>
      <c r="W67" s="4"/>
      <c r="X67" s="4"/>
      <c r="AA67" s="4"/>
      <c r="AB67" s="4"/>
      <c r="AC67" s="4"/>
      <c r="AD67" s="4"/>
      <c r="AE67" s="4"/>
      <c r="AF67" s="4"/>
    </row>
    <row r="68" spans="3:32">
      <c r="K68" s="4"/>
      <c r="L68" s="4"/>
      <c r="M68" s="4"/>
      <c r="N68" s="4"/>
      <c r="O68" s="4"/>
      <c r="P68" s="4"/>
      <c r="S68" s="4"/>
      <c r="T68" s="4"/>
      <c r="U68" s="4"/>
      <c r="V68" s="4"/>
      <c r="W68" s="4"/>
      <c r="X68" s="4"/>
      <c r="AA68" s="4"/>
      <c r="AB68" s="4"/>
      <c r="AC68" s="4"/>
      <c r="AD68" s="4"/>
      <c r="AE68" s="4"/>
      <c r="AF68" s="4"/>
    </row>
    <row r="69" spans="3:32">
      <c r="K69" s="4"/>
      <c r="L69" s="4"/>
      <c r="M69" s="4"/>
      <c r="N69" s="4"/>
      <c r="O69" s="4"/>
      <c r="P69" s="4"/>
      <c r="S69" s="4"/>
      <c r="T69" s="4"/>
      <c r="U69" s="4"/>
      <c r="V69" s="4"/>
      <c r="W69" s="4"/>
      <c r="X69" s="4"/>
      <c r="AA69" s="4"/>
      <c r="AB69" s="4"/>
      <c r="AC69" s="4"/>
      <c r="AD69" s="4"/>
      <c r="AE69" s="4"/>
      <c r="AF69" s="4"/>
    </row>
    <row r="70" spans="3:32">
      <c r="C70" s="4"/>
      <c r="D70" s="4"/>
      <c r="E70" s="4"/>
      <c r="F70" s="4"/>
      <c r="G70" s="4"/>
      <c r="H70" s="4"/>
      <c r="K70" s="4"/>
      <c r="L70" s="4"/>
      <c r="M70" s="4"/>
      <c r="N70" s="4"/>
      <c r="O70" s="4"/>
      <c r="P70" s="4"/>
      <c r="S70" s="4"/>
      <c r="T70" s="4"/>
      <c r="U70" s="4"/>
      <c r="V70" s="4"/>
      <c r="W70" s="4"/>
      <c r="X70" s="4"/>
      <c r="AA70" s="4"/>
      <c r="AB70" s="4"/>
      <c r="AC70" s="4"/>
      <c r="AD70" s="4"/>
      <c r="AE70" s="4"/>
      <c r="AF70" s="4"/>
    </row>
    <row r="71" spans="3:32">
      <c r="C71" s="4"/>
      <c r="D71" s="4"/>
      <c r="E71" s="4"/>
      <c r="F71" s="4"/>
      <c r="G71" s="4"/>
      <c r="H71" s="4"/>
      <c r="K71" s="4"/>
      <c r="L71" s="4"/>
      <c r="M71" s="4"/>
      <c r="N71" s="4"/>
      <c r="O71" s="4"/>
      <c r="P71" s="4"/>
      <c r="S71" s="4"/>
      <c r="T71" s="4"/>
      <c r="U71" s="4"/>
      <c r="V71" s="4"/>
      <c r="W71" s="4"/>
      <c r="X71" s="4"/>
      <c r="AA71" s="4"/>
      <c r="AB71" s="4"/>
      <c r="AC71" s="4"/>
      <c r="AD71" s="4"/>
      <c r="AE71" s="4"/>
      <c r="AF71" s="4"/>
    </row>
    <row r="72" spans="3:32">
      <c r="C72" s="4"/>
      <c r="D72" s="4"/>
      <c r="E72" s="4"/>
      <c r="F72" s="4"/>
      <c r="G72" s="4"/>
      <c r="H72" s="4"/>
      <c r="K72" s="4"/>
      <c r="L72" s="4"/>
      <c r="M72" s="4"/>
      <c r="N72" s="4"/>
      <c r="O72" s="4"/>
      <c r="P72" s="4"/>
      <c r="S72" s="4"/>
      <c r="T72" s="4"/>
      <c r="U72" s="4"/>
      <c r="V72" s="4"/>
      <c r="W72" s="4"/>
      <c r="X72" s="4"/>
      <c r="AA72" s="4"/>
      <c r="AB72" s="4"/>
      <c r="AC72" s="4"/>
      <c r="AD72" s="4"/>
      <c r="AE72" s="4"/>
      <c r="AF72" s="4"/>
    </row>
    <row r="73" spans="3:32">
      <c r="C73" s="4"/>
      <c r="D73" s="4"/>
      <c r="E73" s="4"/>
      <c r="F73" s="4"/>
      <c r="G73" s="4"/>
      <c r="H73" s="4"/>
      <c r="K73" s="4"/>
      <c r="L73" s="4"/>
      <c r="M73" s="4"/>
      <c r="N73" s="4"/>
      <c r="O73" s="4"/>
      <c r="P73" s="4"/>
      <c r="S73" s="4"/>
      <c r="T73" s="4"/>
      <c r="U73" s="4"/>
      <c r="V73" s="4"/>
      <c r="W73" s="4"/>
      <c r="X73" s="4"/>
      <c r="AA73" s="4"/>
      <c r="AB73" s="4"/>
      <c r="AC73" s="4"/>
      <c r="AD73" s="4"/>
      <c r="AE73" s="4"/>
      <c r="AF73" s="4"/>
    </row>
    <row r="74" spans="3:32">
      <c r="C74" s="4"/>
      <c r="D74" s="4"/>
      <c r="E74" s="4"/>
      <c r="F74" s="4"/>
      <c r="G74" s="4"/>
      <c r="H74" s="4"/>
      <c r="K74" s="4"/>
      <c r="L74" s="4"/>
      <c r="M74" s="4"/>
      <c r="N74" s="4"/>
      <c r="O74" s="4"/>
      <c r="P74" s="4"/>
      <c r="S74" s="4"/>
      <c r="T74" s="4"/>
      <c r="U74" s="4"/>
      <c r="V74" s="4"/>
      <c r="W74" s="4"/>
      <c r="X74" s="4"/>
      <c r="AA74" s="4"/>
      <c r="AB74" s="4"/>
      <c r="AC74" s="4"/>
      <c r="AD74" s="4"/>
      <c r="AE74" s="4"/>
      <c r="AF74" s="4"/>
    </row>
    <row r="75" spans="3:32">
      <c r="C75" s="4"/>
      <c r="D75" s="4"/>
      <c r="E75" s="4"/>
      <c r="F75" s="4"/>
      <c r="G75" s="4"/>
      <c r="H75" s="4"/>
      <c r="K75" s="4"/>
      <c r="L75" s="4"/>
      <c r="M75" s="4"/>
      <c r="N75" s="4"/>
      <c r="O75" s="4"/>
      <c r="P75" s="4"/>
      <c r="S75" s="4"/>
      <c r="T75" s="4"/>
      <c r="U75" s="4"/>
      <c r="V75" s="4"/>
      <c r="W75" s="4"/>
      <c r="X75" s="4"/>
      <c r="AA75" s="4"/>
      <c r="AB75" s="4"/>
      <c r="AC75" s="4"/>
      <c r="AD75" s="4"/>
      <c r="AE75" s="4"/>
      <c r="AF75" s="4"/>
    </row>
    <row r="76" spans="3:32">
      <c r="C76" s="4"/>
      <c r="D76" s="4"/>
      <c r="E76" s="4"/>
      <c r="F76" s="4"/>
      <c r="G76" s="4"/>
      <c r="H76" s="4"/>
      <c r="K76" s="4"/>
      <c r="L76" s="4"/>
      <c r="M76" s="4"/>
      <c r="N76" s="4"/>
      <c r="O76" s="4"/>
      <c r="P76" s="4"/>
      <c r="S76" s="4"/>
      <c r="T76" s="4"/>
      <c r="U76" s="4"/>
      <c r="V76" s="4"/>
      <c r="W76" s="4"/>
      <c r="X76" s="4"/>
      <c r="AA76" s="4"/>
      <c r="AB76" s="4"/>
      <c r="AC76" s="4"/>
      <c r="AD76" s="4"/>
      <c r="AE76" s="4"/>
      <c r="AF76" s="4"/>
    </row>
    <row r="77" spans="3:32">
      <c r="C77" s="4"/>
      <c r="D77" s="4"/>
      <c r="E77" s="4"/>
      <c r="F77" s="4"/>
      <c r="G77" s="4"/>
      <c r="H77" s="4"/>
      <c r="K77" s="4"/>
      <c r="L77" s="4"/>
      <c r="M77" s="4"/>
      <c r="N77" s="4"/>
      <c r="O77" s="4"/>
      <c r="P77" s="4"/>
      <c r="S77" s="4"/>
      <c r="T77" s="4"/>
      <c r="U77" s="4"/>
      <c r="V77" s="4"/>
      <c r="W77" s="4"/>
      <c r="X77" s="4"/>
      <c r="AA77" s="4"/>
      <c r="AB77" s="4"/>
      <c r="AC77" s="4"/>
      <c r="AD77" s="4"/>
      <c r="AE77" s="4"/>
      <c r="AF77" s="4"/>
    </row>
    <row r="78" spans="3:32">
      <c r="C78" s="4"/>
      <c r="D78" s="4"/>
      <c r="E78" s="4"/>
      <c r="F78" s="4"/>
      <c r="G78" s="4"/>
      <c r="H78" s="4"/>
      <c r="K78" s="4"/>
      <c r="L78" s="4"/>
      <c r="M78" s="4"/>
      <c r="N78" s="4"/>
      <c r="O78" s="4"/>
      <c r="P78" s="4"/>
      <c r="S78" s="4"/>
      <c r="T78" s="4"/>
      <c r="U78" s="4"/>
      <c r="V78" s="4"/>
      <c r="W78" s="4"/>
      <c r="X78" s="4"/>
      <c r="AA78" s="4"/>
      <c r="AB78" s="4"/>
      <c r="AC78" s="4"/>
      <c r="AD78" s="4"/>
      <c r="AE78" s="4"/>
      <c r="AF78" s="4"/>
    </row>
    <row r="79" spans="3:32">
      <c r="C79" s="4"/>
      <c r="D79" s="4"/>
      <c r="E79" s="4"/>
      <c r="F79" s="4"/>
      <c r="G79" s="4"/>
      <c r="H79" s="4"/>
      <c r="K79" s="4"/>
      <c r="L79" s="4"/>
      <c r="M79" s="4"/>
      <c r="N79" s="4"/>
      <c r="O79" s="4"/>
      <c r="P79" s="4"/>
      <c r="S79" s="4"/>
      <c r="T79" s="4"/>
      <c r="U79" s="4"/>
      <c r="V79" s="4"/>
      <c r="W79" s="4"/>
      <c r="X79" s="4"/>
      <c r="AA79" s="4"/>
      <c r="AB79" s="4"/>
      <c r="AC79" s="4"/>
      <c r="AD79" s="4"/>
      <c r="AE79" s="4"/>
      <c r="AF79" s="4"/>
    </row>
    <row r="80" spans="3:32">
      <c r="C80" s="4"/>
      <c r="D80" s="4"/>
      <c r="E80" s="4"/>
      <c r="F80" s="4"/>
      <c r="G80" s="4"/>
      <c r="H80" s="4"/>
      <c r="K80" s="4"/>
      <c r="L80" s="4"/>
      <c r="M80" s="4"/>
      <c r="N80" s="4"/>
      <c r="O80" s="4"/>
      <c r="P80" s="4"/>
      <c r="S80" s="4"/>
      <c r="T80" s="4"/>
      <c r="U80" s="4"/>
      <c r="V80" s="4"/>
      <c r="W80" s="4"/>
      <c r="X80" s="4"/>
      <c r="AA80" s="4"/>
      <c r="AB80" s="4"/>
      <c r="AC80" s="4"/>
      <c r="AD80" s="4"/>
      <c r="AE80" s="4"/>
      <c r="AF80" s="4"/>
    </row>
    <row r="81" spans="2:32">
      <c r="C81" s="4"/>
      <c r="D81" s="4"/>
      <c r="E81" s="4"/>
      <c r="F81" s="4"/>
      <c r="G81" s="4"/>
      <c r="H81" s="4"/>
      <c r="K81" s="4"/>
      <c r="L81" s="4"/>
      <c r="M81" s="4"/>
      <c r="N81" s="4"/>
      <c r="O81" s="4"/>
      <c r="P81" s="4"/>
      <c r="S81" s="4"/>
      <c r="T81" s="4"/>
      <c r="U81" s="4"/>
      <c r="V81" s="4"/>
      <c r="W81" s="4"/>
      <c r="X81" s="4"/>
      <c r="AA81" s="4"/>
      <c r="AB81" s="4"/>
      <c r="AC81" s="4"/>
      <c r="AD81" s="4"/>
      <c r="AE81" s="4"/>
      <c r="AF81" s="4"/>
    </row>
    <row r="82" spans="2:32">
      <c r="C82" s="4"/>
      <c r="D82" s="4"/>
      <c r="E82" s="4"/>
      <c r="F82" s="4"/>
      <c r="G82" s="4"/>
      <c r="H82" s="4"/>
      <c r="K82" s="4"/>
      <c r="L82" s="4"/>
      <c r="M82" s="4"/>
      <c r="N82" s="4"/>
      <c r="O82" s="4"/>
      <c r="P82" s="4"/>
      <c r="S82" s="4"/>
      <c r="T82" s="4"/>
      <c r="U82" s="4"/>
      <c r="V82" s="4"/>
      <c r="W82" s="4"/>
      <c r="X82" s="4"/>
      <c r="AA82" s="4"/>
      <c r="AB82" s="4"/>
      <c r="AC82" s="4"/>
      <c r="AD82" s="4"/>
      <c r="AE82" s="4"/>
      <c r="AF82" s="4"/>
    </row>
    <row r="83" spans="2:32">
      <c r="C83" s="4"/>
      <c r="D83" s="4"/>
      <c r="E83" s="4"/>
      <c r="F83" s="4"/>
      <c r="G83" s="4"/>
      <c r="H83" s="4"/>
      <c r="K83" s="4"/>
      <c r="L83" s="4"/>
      <c r="M83" s="4"/>
      <c r="N83" s="4"/>
      <c r="O83" s="4"/>
      <c r="P83" s="4"/>
      <c r="S83" s="4"/>
      <c r="T83" s="4"/>
      <c r="U83" s="4"/>
      <c r="V83" s="4"/>
      <c r="W83" s="4"/>
      <c r="X83" s="4"/>
      <c r="AA83" s="4"/>
      <c r="AB83" s="4"/>
      <c r="AC83" s="4"/>
      <c r="AD83" s="4"/>
      <c r="AE83" s="4"/>
      <c r="AF83" s="4"/>
    </row>
    <row r="84" spans="2:32">
      <c r="C84" s="4"/>
      <c r="D84" s="4"/>
      <c r="E84" s="4"/>
      <c r="F84" s="4"/>
      <c r="G84" s="4"/>
      <c r="H84" s="4"/>
      <c r="K84" s="4"/>
      <c r="L84" s="4"/>
      <c r="M84" s="4"/>
      <c r="N84" s="4"/>
      <c r="O84" s="4"/>
      <c r="P84" s="4"/>
      <c r="S84" s="4"/>
      <c r="T84" s="4"/>
      <c r="U84" s="4"/>
      <c r="V84" s="4"/>
      <c r="W84" s="4"/>
      <c r="X84" s="4"/>
      <c r="AA84" s="4"/>
      <c r="AB84" s="4"/>
      <c r="AC84" s="4"/>
      <c r="AD84" s="4"/>
      <c r="AE84" s="4"/>
      <c r="AF84" s="4"/>
    </row>
    <row r="85" spans="2:32">
      <c r="C85" s="4"/>
      <c r="D85" s="4"/>
      <c r="E85" s="4"/>
      <c r="F85" s="4"/>
      <c r="G85" s="4"/>
      <c r="H85" s="4"/>
      <c r="K85" s="4"/>
      <c r="L85" s="4"/>
      <c r="M85" s="4"/>
      <c r="N85" s="4"/>
      <c r="O85" s="4"/>
      <c r="P85" s="4"/>
      <c r="S85" s="4"/>
      <c r="T85" s="4"/>
      <c r="U85" s="4"/>
      <c r="V85" s="4"/>
      <c r="W85" s="4"/>
      <c r="X85" s="4"/>
      <c r="AA85" s="4"/>
      <c r="AB85" s="4"/>
      <c r="AC85" s="4"/>
      <c r="AD85" s="4"/>
      <c r="AE85" s="4"/>
      <c r="AF85" s="4"/>
    </row>
    <row r="86" spans="2:32">
      <c r="C86" s="4"/>
      <c r="D86" s="4"/>
      <c r="E86" s="4"/>
      <c r="F86" s="4"/>
      <c r="G86" s="4"/>
      <c r="H86" s="4"/>
      <c r="K86" s="4"/>
      <c r="L86" s="4"/>
      <c r="M86" s="4"/>
      <c r="N86" s="4"/>
      <c r="O86" s="4"/>
      <c r="P86" s="4"/>
      <c r="S86" s="4"/>
      <c r="T86" s="4"/>
      <c r="U86" s="4"/>
      <c r="V86" s="4"/>
      <c r="W86" s="4"/>
      <c r="X86" s="4"/>
      <c r="AA86" s="4"/>
      <c r="AB86" s="4"/>
      <c r="AC86" s="4"/>
      <c r="AD86" s="4"/>
      <c r="AE86" s="4"/>
      <c r="AF86" s="4"/>
    </row>
    <row r="87" spans="2:32">
      <c r="C87" s="4"/>
      <c r="D87" s="4"/>
      <c r="E87" s="4"/>
      <c r="F87" s="4"/>
      <c r="G87" s="4"/>
      <c r="H87" s="4"/>
      <c r="K87" s="4"/>
      <c r="L87" s="4"/>
      <c r="M87" s="4"/>
      <c r="N87" s="4"/>
      <c r="O87" s="4"/>
      <c r="P87" s="4"/>
      <c r="S87" s="4"/>
      <c r="T87" s="4"/>
      <c r="U87" s="4"/>
      <c r="V87" s="4"/>
      <c r="W87" s="4"/>
      <c r="X87" s="4"/>
      <c r="AA87" s="4"/>
      <c r="AB87" s="4"/>
      <c r="AC87" s="4"/>
      <c r="AD87" s="4"/>
      <c r="AE87" s="4"/>
      <c r="AF87" s="4"/>
    </row>
    <row r="88" spans="2:32">
      <c r="C88" s="4"/>
      <c r="D88" s="4"/>
      <c r="E88" s="4"/>
      <c r="F88" s="4"/>
      <c r="G88" s="4"/>
      <c r="H88" s="4"/>
      <c r="K88" s="4"/>
      <c r="L88" s="4"/>
      <c r="M88" s="4"/>
      <c r="N88" s="4"/>
      <c r="O88" s="4"/>
      <c r="P88" s="4"/>
      <c r="S88" s="4"/>
      <c r="T88" s="4"/>
      <c r="U88" s="4"/>
      <c r="V88" s="4"/>
      <c r="W88" s="4"/>
      <c r="X88" s="4"/>
      <c r="AA88" s="4"/>
      <c r="AB88" s="4"/>
      <c r="AC88" s="4"/>
      <c r="AD88" s="4"/>
      <c r="AE88" s="4"/>
      <c r="AF88" s="4"/>
    </row>
    <row r="89" spans="2:32">
      <c r="C89" s="4"/>
      <c r="D89" s="4"/>
      <c r="E89" s="4"/>
      <c r="F89" s="4"/>
      <c r="G89" s="4"/>
      <c r="H89" s="4"/>
      <c r="K89" s="4"/>
      <c r="L89" s="4"/>
      <c r="M89" s="4"/>
      <c r="N89" s="4"/>
      <c r="O89" s="4"/>
      <c r="P89" s="4"/>
      <c r="S89" s="4"/>
      <c r="T89" s="4"/>
      <c r="U89" s="4"/>
      <c r="V89" s="4"/>
      <c r="W89" s="4"/>
      <c r="X89" s="4"/>
      <c r="AA89" s="4"/>
      <c r="AB89" s="4"/>
      <c r="AC89" s="4"/>
      <c r="AD89" s="4"/>
      <c r="AE89" s="4"/>
      <c r="AF89" s="4"/>
    </row>
    <row r="90" spans="2:32">
      <c r="B90" s="33"/>
      <c r="C90" s="4"/>
      <c r="D90" s="4"/>
      <c r="E90" s="4"/>
      <c r="F90" s="4"/>
      <c r="G90" s="4"/>
      <c r="H90" s="4"/>
      <c r="J90" s="33" t="s">
        <v>21</v>
      </c>
      <c r="K90" s="4" t="e">
        <f t="shared" ref="K90:P90" si="10">AVERAGE(K65:K88)</f>
        <v>#DIV/0!</v>
      </c>
      <c r="L90" s="4" t="e">
        <f t="shared" si="10"/>
        <v>#DIV/0!</v>
      </c>
      <c r="M90" s="4" t="e">
        <f t="shared" si="10"/>
        <v>#DIV/0!</v>
      </c>
      <c r="N90" s="4" t="e">
        <f t="shared" si="10"/>
        <v>#DIV/0!</v>
      </c>
      <c r="O90" s="4" t="e">
        <f t="shared" si="10"/>
        <v>#DIV/0!</v>
      </c>
      <c r="P90" s="4" t="e">
        <f t="shared" si="10"/>
        <v>#DIV/0!</v>
      </c>
      <c r="R90" s="33" t="s">
        <v>21</v>
      </c>
      <c r="S90" s="4" t="e">
        <f t="shared" ref="S90:X90" si="11">AVERAGE(S65:S88)</f>
        <v>#DIV/0!</v>
      </c>
      <c r="T90" s="4" t="e">
        <f t="shared" si="11"/>
        <v>#DIV/0!</v>
      </c>
      <c r="U90" s="4" t="e">
        <f t="shared" si="11"/>
        <v>#DIV/0!</v>
      </c>
      <c r="V90" s="4" t="e">
        <f t="shared" si="11"/>
        <v>#DIV/0!</v>
      </c>
      <c r="W90" s="4" t="e">
        <f t="shared" si="11"/>
        <v>#DIV/0!</v>
      </c>
      <c r="X90" s="4" t="e">
        <f t="shared" si="11"/>
        <v>#DIV/0!</v>
      </c>
      <c r="Z90" s="33" t="s">
        <v>21</v>
      </c>
      <c r="AA90" s="4" t="e">
        <f t="shared" ref="AA90:AF90" si="12">AVERAGE(AA65:AA88)</f>
        <v>#DIV/0!</v>
      </c>
      <c r="AB90" s="4" t="e">
        <f t="shared" si="12"/>
        <v>#DIV/0!</v>
      </c>
      <c r="AC90" s="4" t="e">
        <f t="shared" si="12"/>
        <v>#DIV/0!</v>
      </c>
      <c r="AD90" s="4" t="e">
        <f t="shared" si="12"/>
        <v>#DIV/0!</v>
      </c>
      <c r="AE90" s="4" t="e">
        <f t="shared" si="12"/>
        <v>#DIV/0!</v>
      </c>
      <c r="AF90" s="4" t="e">
        <f t="shared" si="12"/>
        <v>#DIV/0!</v>
      </c>
    </row>
    <row r="91" spans="2:32">
      <c r="B91" s="33"/>
      <c r="C91" s="4"/>
      <c r="D91" s="4"/>
      <c r="E91" s="4"/>
      <c r="F91" s="4"/>
      <c r="G91" s="4"/>
      <c r="H91" s="4"/>
      <c r="J91" s="33" t="s">
        <v>106</v>
      </c>
      <c r="K91" s="19"/>
      <c r="L91" s="4"/>
      <c r="M91" s="4"/>
      <c r="N91" s="4"/>
      <c r="O91" s="4"/>
      <c r="P91" s="4"/>
      <c r="R91" s="33"/>
      <c r="S91" s="4"/>
      <c r="T91" s="4"/>
      <c r="U91" s="4"/>
      <c r="V91" s="4"/>
      <c r="W91" s="4"/>
      <c r="X91" s="4"/>
      <c r="Z91" s="33"/>
      <c r="AA91" s="4"/>
      <c r="AB91" s="4"/>
      <c r="AC91" s="19"/>
      <c r="AD91" s="4"/>
      <c r="AE91" s="19"/>
      <c r="AF91" s="4"/>
    </row>
    <row r="94" spans="2:32">
      <c r="K94" s="3" t="s">
        <v>138</v>
      </c>
    </row>
    <row r="95" spans="2:32">
      <c r="K95" s="5" t="s">
        <v>182</v>
      </c>
      <c r="L95" s="5" t="s">
        <v>183</v>
      </c>
      <c r="M95" s="5" t="s">
        <v>0</v>
      </c>
      <c r="N95" s="26" t="s">
        <v>1</v>
      </c>
      <c r="O95" s="26" t="s">
        <v>2</v>
      </c>
      <c r="P95" s="26" t="s">
        <v>16</v>
      </c>
    </row>
    <row r="96" spans="2:32">
      <c r="K96" s="4"/>
      <c r="L96" s="4"/>
      <c r="M96" s="4"/>
      <c r="N96" s="4"/>
      <c r="O96" s="4"/>
      <c r="P96" s="4"/>
    </row>
    <row r="97" spans="11:16">
      <c r="K97" s="4"/>
      <c r="L97" s="4"/>
      <c r="M97" s="4"/>
      <c r="N97" s="4"/>
      <c r="O97" s="4"/>
      <c r="P97" s="4"/>
    </row>
    <row r="98" spans="11:16">
      <c r="K98" s="4"/>
      <c r="L98" s="4"/>
      <c r="M98" s="4"/>
      <c r="N98" s="4"/>
      <c r="O98" s="4"/>
      <c r="P98" s="4"/>
    </row>
    <row r="99" spans="11:16">
      <c r="K99" s="4"/>
      <c r="L99" s="4"/>
      <c r="M99" s="4"/>
      <c r="N99" s="4"/>
      <c r="O99" s="4"/>
      <c r="P99" s="4"/>
    </row>
    <row r="100" spans="11:16">
      <c r="K100" s="4"/>
      <c r="L100" s="4"/>
      <c r="M100" s="4"/>
      <c r="N100" s="4"/>
      <c r="O100" s="4"/>
      <c r="P100" s="4"/>
    </row>
    <row r="101" spans="11:16">
      <c r="K101" s="4"/>
      <c r="L101" s="4"/>
      <c r="M101" s="4"/>
      <c r="N101" s="4"/>
      <c r="O101" s="4"/>
      <c r="P101" s="4"/>
    </row>
    <row r="102" spans="11:16">
      <c r="K102" s="4"/>
      <c r="L102" s="4"/>
      <c r="M102" s="4"/>
      <c r="N102" s="4"/>
      <c r="O102" s="4"/>
      <c r="P102" s="4"/>
    </row>
    <row r="103" spans="11:16">
      <c r="K103" s="4"/>
      <c r="L103" s="4"/>
      <c r="M103" s="4"/>
      <c r="N103" s="4"/>
      <c r="O103" s="4"/>
      <c r="P103" s="4"/>
    </row>
    <row r="104" spans="11:16">
      <c r="K104" s="4"/>
      <c r="L104" s="4"/>
      <c r="M104" s="4"/>
      <c r="N104" s="4"/>
      <c r="O104" s="4"/>
      <c r="P104" s="4"/>
    </row>
    <row r="105" spans="11:16">
      <c r="K105" s="4"/>
      <c r="L105" s="4"/>
      <c r="M105" s="4"/>
      <c r="N105" s="4"/>
      <c r="O105" s="4"/>
      <c r="P105" s="4"/>
    </row>
    <row r="106" spans="11:16">
      <c r="K106" s="4"/>
      <c r="L106" s="4"/>
      <c r="M106" s="4"/>
      <c r="N106" s="4"/>
      <c r="O106" s="4"/>
      <c r="P106" s="4"/>
    </row>
    <row r="107" spans="11:16">
      <c r="K107" s="4"/>
      <c r="L107" s="4"/>
      <c r="M107" s="4"/>
      <c r="N107" s="4"/>
      <c r="O107" s="4"/>
      <c r="P107" s="4"/>
    </row>
    <row r="108" spans="11:16">
      <c r="K108" s="4"/>
      <c r="L108" s="4"/>
      <c r="M108" s="4"/>
      <c r="N108" s="4"/>
      <c r="O108" s="4"/>
      <c r="P108" s="4"/>
    </row>
    <row r="109" spans="11:16">
      <c r="K109" s="4"/>
      <c r="L109" s="4"/>
      <c r="M109" s="4"/>
      <c r="N109" s="4"/>
      <c r="O109" s="4"/>
      <c r="P109" s="4"/>
    </row>
    <row r="110" spans="11:16">
      <c r="K110" s="4"/>
      <c r="L110" s="4"/>
      <c r="M110" s="4"/>
      <c r="N110" s="4"/>
      <c r="O110" s="4"/>
      <c r="P110" s="4"/>
    </row>
    <row r="111" spans="11:16">
      <c r="K111" s="4"/>
      <c r="L111" s="4"/>
      <c r="M111" s="4"/>
      <c r="N111" s="4"/>
      <c r="O111" s="4"/>
      <c r="P111" s="4"/>
    </row>
    <row r="112" spans="11:16">
      <c r="K112" s="4"/>
      <c r="L112" s="4"/>
      <c r="M112" s="4"/>
      <c r="N112" s="4"/>
      <c r="O112" s="4"/>
      <c r="P112" s="4"/>
    </row>
    <row r="113" spans="10:16">
      <c r="K113" s="4"/>
      <c r="L113" s="4"/>
      <c r="M113" s="4"/>
      <c r="N113" s="4"/>
      <c r="O113" s="4"/>
      <c r="P113" s="4"/>
    </row>
    <row r="114" spans="10:16">
      <c r="K114" s="4"/>
      <c r="L114" s="4"/>
      <c r="M114" s="4"/>
      <c r="N114" s="4"/>
      <c r="O114" s="4"/>
      <c r="P114" s="4"/>
    </row>
    <row r="115" spans="10:16">
      <c r="K115" s="4"/>
      <c r="L115" s="4"/>
      <c r="M115" s="4"/>
      <c r="N115" s="4"/>
      <c r="O115" s="4"/>
      <c r="P115" s="4"/>
    </row>
    <row r="116" spans="10:16">
      <c r="K116" s="4"/>
      <c r="L116" s="4"/>
      <c r="M116" s="4"/>
      <c r="N116" s="4"/>
      <c r="O116" s="4"/>
      <c r="P116" s="4"/>
    </row>
    <row r="117" spans="10:16">
      <c r="K117" s="4"/>
      <c r="L117" s="4"/>
      <c r="M117" s="4"/>
      <c r="N117" s="4"/>
      <c r="O117" s="4"/>
      <c r="P117" s="4"/>
    </row>
    <row r="118" spans="10:16">
      <c r="K118" s="4"/>
      <c r="L118" s="4"/>
      <c r="M118" s="4"/>
      <c r="N118" s="4"/>
      <c r="O118" s="4"/>
      <c r="P118" s="4"/>
    </row>
    <row r="119" spans="10:16">
      <c r="K119" s="4"/>
      <c r="L119" s="4"/>
      <c r="M119" s="4"/>
      <c r="N119" s="4"/>
      <c r="O119" s="4"/>
      <c r="P119" s="4"/>
    </row>
    <row r="120" spans="10:16">
      <c r="K120" s="4"/>
      <c r="L120" s="4"/>
      <c r="M120" s="4"/>
      <c r="N120" s="4"/>
      <c r="O120" s="4"/>
      <c r="P120" s="4"/>
    </row>
    <row r="121" spans="10:16">
      <c r="J121" s="33" t="s">
        <v>21</v>
      </c>
      <c r="K121" s="4" t="e">
        <f t="shared" ref="K121:P121" si="13">AVERAGE(K96:K119)</f>
        <v>#DIV/0!</v>
      </c>
      <c r="L121" s="4" t="e">
        <f t="shared" si="13"/>
        <v>#DIV/0!</v>
      </c>
      <c r="M121" s="4" t="e">
        <f t="shared" si="13"/>
        <v>#DIV/0!</v>
      </c>
      <c r="N121" s="4" t="e">
        <f t="shared" si="13"/>
        <v>#DIV/0!</v>
      </c>
      <c r="O121" s="4" t="e">
        <f t="shared" si="13"/>
        <v>#DIV/0!</v>
      </c>
      <c r="P121" s="4" t="e">
        <f t="shared" si="13"/>
        <v>#DIV/0!</v>
      </c>
    </row>
    <row r="122" spans="10:16">
      <c r="J122" s="33" t="s">
        <v>106</v>
      </c>
      <c r="K122" s="4"/>
      <c r="L122" s="4"/>
      <c r="M122" s="4"/>
      <c r="N122" s="4"/>
      <c r="O122" s="4"/>
      <c r="P122" s="4"/>
    </row>
    <row r="125" spans="10:16">
      <c r="K125" s="3" t="s">
        <v>139</v>
      </c>
    </row>
    <row r="126" spans="10:16">
      <c r="K126" s="5" t="s">
        <v>182</v>
      </c>
      <c r="L126" s="5" t="s">
        <v>183</v>
      </c>
      <c r="M126" s="5" t="s">
        <v>0</v>
      </c>
      <c r="N126" s="26" t="s">
        <v>1</v>
      </c>
      <c r="O126" s="26" t="s">
        <v>2</v>
      </c>
      <c r="P126" s="26" t="s">
        <v>16</v>
      </c>
    </row>
    <row r="127" spans="10:16">
      <c r="K127" s="4"/>
      <c r="L127" s="4"/>
      <c r="M127" s="4"/>
      <c r="N127" s="4"/>
      <c r="O127" s="4"/>
      <c r="P127" s="4"/>
    </row>
    <row r="128" spans="10:16">
      <c r="K128" s="4"/>
      <c r="L128" s="4"/>
      <c r="M128" s="4"/>
      <c r="N128" s="4"/>
      <c r="O128" s="4"/>
      <c r="P128" s="4"/>
    </row>
    <row r="129" spans="11:16">
      <c r="K129" s="4"/>
      <c r="L129" s="4"/>
      <c r="M129" s="4"/>
      <c r="N129" s="4"/>
      <c r="O129" s="4"/>
      <c r="P129" s="4"/>
    </row>
    <row r="130" spans="11:16">
      <c r="K130" s="4"/>
      <c r="L130" s="4"/>
      <c r="M130" s="4"/>
      <c r="N130" s="4"/>
      <c r="O130" s="4"/>
      <c r="P130" s="4"/>
    </row>
    <row r="131" spans="11:16">
      <c r="K131" s="4"/>
      <c r="L131" s="4"/>
      <c r="M131" s="4"/>
      <c r="N131" s="4"/>
      <c r="O131" s="4"/>
      <c r="P131" s="4"/>
    </row>
    <row r="132" spans="11:16">
      <c r="K132" s="4"/>
      <c r="L132" s="4"/>
      <c r="M132" s="4"/>
      <c r="N132" s="4"/>
      <c r="O132" s="4"/>
      <c r="P132" s="4"/>
    </row>
    <row r="133" spans="11:16">
      <c r="K133" s="4"/>
      <c r="L133" s="4"/>
      <c r="M133" s="4"/>
      <c r="N133" s="4"/>
      <c r="O133" s="4"/>
      <c r="P133" s="4"/>
    </row>
    <row r="134" spans="11:16">
      <c r="K134" s="4"/>
      <c r="L134" s="4"/>
      <c r="M134" s="4"/>
      <c r="N134" s="4"/>
      <c r="O134" s="4"/>
      <c r="P134" s="4"/>
    </row>
    <row r="135" spans="11:16">
      <c r="K135" s="4"/>
      <c r="L135" s="4"/>
      <c r="M135" s="4"/>
      <c r="N135" s="4"/>
      <c r="O135" s="4"/>
      <c r="P135" s="4"/>
    </row>
    <row r="136" spans="11:16">
      <c r="K136" s="4"/>
      <c r="L136" s="4"/>
      <c r="M136" s="4"/>
      <c r="N136" s="4"/>
      <c r="O136" s="4"/>
      <c r="P136" s="4"/>
    </row>
    <row r="137" spans="11:16">
      <c r="K137" s="4"/>
      <c r="L137" s="4"/>
      <c r="M137" s="4"/>
      <c r="N137" s="4"/>
      <c r="O137" s="4"/>
      <c r="P137" s="4"/>
    </row>
    <row r="138" spans="11:16">
      <c r="K138" s="4"/>
      <c r="L138" s="4"/>
      <c r="M138" s="4"/>
      <c r="N138" s="4"/>
      <c r="O138" s="4"/>
      <c r="P138" s="4"/>
    </row>
    <row r="139" spans="11:16">
      <c r="K139" s="4"/>
      <c r="L139" s="4"/>
      <c r="M139" s="4"/>
      <c r="N139" s="4"/>
      <c r="O139" s="4"/>
      <c r="P139" s="4"/>
    </row>
    <row r="140" spans="11:16">
      <c r="K140" s="4"/>
      <c r="L140" s="4"/>
      <c r="M140" s="4"/>
      <c r="N140" s="4"/>
      <c r="O140" s="4"/>
      <c r="P140" s="4"/>
    </row>
    <row r="141" spans="11:16">
      <c r="K141" s="4"/>
      <c r="L141" s="4"/>
      <c r="M141" s="4"/>
      <c r="N141" s="4"/>
      <c r="O141" s="4"/>
      <c r="P141" s="4"/>
    </row>
    <row r="142" spans="11:16">
      <c r="K142" s="4"/>
      <c r="L142" s="4"/>
      <c r="M142" s="4"/>
      <c r="N142" s="4"/>
      <c r="O142" s="4"/>
      <c r="P142" s="4"/>
    </row>
    <row r="143" spans="11:16">
      <c r="K143" s="4"/>
      <c r="L143" s="4"/>
      <c r="M143" s="4"/>
      <c r="N143" s="4"/>
      <c r="O143" s="4"/>
      <c r="P143" s="4"/>
    </row>
    <row r="144" spans="11:16">
      <c r="K144" s="4"/>
      <c r="L144" s="4"/>
      <c r="M144" s="4"/>
      <c r="N144" s="4"/>
      <c r="O144" s="4"/>
      <c r="P144" s="4"/>
    </row>
    <row r="145" spans="10:16">
      <c r="K145" s="4"/>
      <c r="L145" s="4"/>
      <c r="M145" s="4"/>
      <c r="N145" s="4"/>
      <c r="O145" s="4"/>
      <c r="P145" s="4"/>
    </row>
    <row r="146" spans="10:16">
      <c r="K146" s="4"/>
      <c r="L146" s="4"/>
      <c r="M146" s="4"/>
      <c r="N146" s="4"/>
      <c r="O146" s="4"/>
      <c r="P146" s="4"/>
    </row>
    <row r="147" spans="10:16">
      <c r="K147" s="4"/>
      <c r="L147" s="4"/>
      <c r="M147" s="4"/>
      <c r="N147" s="4"/>
      <c r="O147" s="4"/>
      <c r="P147" s="4"/>
    </row>
    <row r="148" spans="10:16">
      <c r="K148" s="4"/>
      <c r="L148" s="4"/>
      <c r="M148" s="4"/>
      <c r="N148" s="4"/>
      <c r="O148" s="4"/>
      <c r="P148" s="4"/>
    </row>
    <row r="149" spans="10:16">
      <c r="K149" s="4"/>
      <c r="L149" s="4"/>
      <c r="M149" s="4"/>
      <c r="N149" s="4"/>
      <c r="O149" s="4"/>
      <c r="P149" s="4"/>
    </row>
    <row r="150" spans="10:16">
      <c r="K150" s="4"/>
      <c r="L150" s="4"/>
      <c r="M150" s="4"/>
      <c r="N150" s="4"/>
      <c r="O150" s="4"/>
      <c r="P150" s="4"/>
    </row>
    <row r="151" spans="10:16">
      <c r="K151" s="4"/>
      <c r="L151" s="4"/>
      <c r="M151" s="4"/>
      <c r="N151" s="4"/>
      <c r="O151" s="4"/>
      <c r="P151" s="4"/>
    </row>
    <row r="152" spans="10:16">
      <c r="J152" s="33" t="s">
        <v>21</v>
      </c>
      <c r="K152" s="4" t="e">
        <f t="shared" ref="K152:P152" si="14">AVERAGE(K127:K150)</f>
        <v>#DIV/0!</v>
      </c>
      <c r="L152" s="4" t="e">
        <f t="shared" si="14"/>
        <v>#DIV/0!</v>
      </c>
      <c r="M152" s="4" t="e">
        <f t="shared" si="14"/>
        <v>#DIV/0!</v>
      </c>
      <c r="N152" s="4" t="e">
        <f t="shared" si="14"/>
        <v>#DIV/0!</v>
      </c>
      <c r="O152" s="4" t="e">
        <f t="shared" si="14"/>
        <v>#DIV/0!</v>
      </c>
      <c r="P152" s="4" t="e">
        <f t="shared" si="14"/>
        <v>#DIV/0!</v>
      </c>
    </row>
    <row r="153" spans="10:16">
      <c r="J153" s="33" t="s">
        <v>106</v>
      </c>
      <c r="K153" s="4"/>
      <c r="L153" s="4"/>
      <c r="M153" s="58"/>
      <c r="N153" s="4"/>
      <c r="O153" s="58"/>
      <c r="P153" s="4"/>
    </row>
    <row r="156" spans="10:16">
      <c r="K156" s="3" t="s">
        <v>140</v>
      </c>
    </row>
    <row r="157" spans="10:16">
      <c r="K157" s="5" t="s">
        <v>182</v>
      </c>
      <c r="L157" s="5" t="s">
        <v>183</v>
      </c>
      <c r="M157" s="5" t="s">
        <v>0</v>
      </c>
      <c r="N157" s="26" t="s">
        <v>1</v>
      </c>
      <c r="O157" s="26" t="s">
        <v>2</v>
      </c>
      <c r="P157" s="26" t="s">
        <v>16</v>
      </c>
    </row>
    <row r="158" spans="10:16">
      <c r="K158" s="4"/>
      <c r="L158" s="4"/>
      <c r="M158" s="4"/>
      <c r="N158" s="4"/>
      <c r="O158" s="4"/>
      <c r="P158" s="4"/>
    </row>
    <row r="159" spans="10:16">
      <c r="K159" s="4"/>
      <c r="L159" s="4"/>
      <c r="M159" s="4"/>
      <c r="N159" s="4"/>
      <c r="O159" s="4"/>
      <c r="P159" s="4"/>
    </row>
    <row r="160" spans="10:16">
      <c r="K160" s="4"/>
      <c r="L160" s="4"/>
      <c r="M160" s="4"/>
      <c r="N160" s="4"/>
      <c r="O160" s="4"/>
      <c r="P160" s="4"/>
    </row>
    <row r="161" spans="11:16">
      <c r="K161" s="4"/>
      <c r="L161" s="4"/>
      <c r="M161" s="4"/>
      <c r="N161" s="4"/>
      <c r="O161" s="4"/>
      <c r="P161" s="4"/>
    </row>
    <row r="162" spans="11:16">
      <c r="K162" s="4"/>
      <c r="L162" s="4"/>
      <c r="M162" s="4"/>
      <c r="N162" s="4"/>
      <c r="O162" s="4"/>
      <c r="P162" s="4"/>
    </row>
    <row r="163" spans="11:16">
      <c r="K163" s="4"/>
      <c r="L163" s="4"/>
      <c r="M163" s="4"/>
      <c r="N163" s="4"/>
      <c r="O163" s="4"/>
      <c r="P163" s="4"/>
    </row>
    <row r="164" spans="11:16">
      <c r="K164" s="4"/>
      <c r="L164" s="4"/>
      <c r="M164" s="4"/>
      <c r="N164" s="4"/>
      <c r="O164" s="4"/>
      <c r="P164" s="4"/>
    </row>
    <row r="165" spans="11:16">
      <c r="K165" s="4"/>
      <c r="L165" s="4"/>
      <c r="M165" s="4"/>
      <c r="N165" s="4"/>
      <c r="O165" s="4"/>
      <c r="P165" s="4"/>
    </row>
    <row r="166" spans="11:16">
      <c r="K166" s="4"/>
      <c r="L166" s="4"/>
      <c r="M166" s="4"/>
      <c r="N166" s="4"/>
      <c r="O166" s="4"/>
      <c r="P166" s="4"/>
    </row>
    <row r="167" spans="11:16">
      <c r="K167" s="4"/>
      <c r="L167" s="4"/>
      <c r="M167" s="4"/>
      <c r="N167" s="4"/>
      <c r="O167" s="4"/>
      <c r="P167" s="4"/>
    </row>
    <row r="168" spans="11:16">
      <c r="K168" s="4"/>
      <c r="L168" s="4"/>
      <c r="M168" s="4"/>
      <c r="N168" s="4"/>
      <c r="O168" s="4"/>
      <c r="P168" s="4"/>
    </row>
    <row r="169" spans="11:16">
      <c r="K169" s="4"/>
      <c r="L169" s="4"/>
      <c r="M169" s="4"/>
      <c r="N169" s="4"/>
      <c r="O169" s="4"/>
      <c r="P169" s="4"/>
    </row>
    <row r="170" spans="11:16">
      <c r="K170" s="4"/>
      <c r="L170" s="4"/>
      <c r="M170" s="4"/>
      <c r="N170" s="4"/>
      <c r="O170" s="4"/>
      <c r="P170" s="4"/>
    </row>
    <row r="171" spans="11:16">
      <c r="K171" s="4"/>
      <c r="L171" s="4"/>
      <c r="M171" s="4"/>
      <c r="N171" s="4"/>
      <c r="O171" s="4"/>
      <c r="P171" s="4"/>
    </row>
    <row r="172" spans="11:16">
      <c r="K172" s="4"/>
      <c r="L172" s="4"/>
      <c r="M172" s="4"/>
      <c r="N172" s="4"/>
      <c r="O172" s="4"/>
      <c r="P172" s="4"/>
    </row>
    <row r="173" spans="11:16">
      <c r="K173" s="4"/>
      <c r="L173" s="4"/>
      <c r="M173" s="4"/>
      <c r="N173" s="4"/>
      <c r="O173" s="4"/>
      <c r="P173" s="4"/>
    </row>
    <row r="174" spans="11:16">
      <c r="K174" s="4"/>
      <c r="L174" s="4"/>
      <c r="M174" s="4"/>
      <c r="N174" s="4"/>
      <c r="O174" s="4"/>
      <c r="P174" s="4"/>
    </row>
    <row r="175" spans="11:16">
      <c r="K175" s="4"/>
      <c r="L175" s="4"/>
      <c r="M175" s="4"/>
      <c r="N175" s="4"/>
      <c r="O175" s="4"/>
      <c r="P175" s="4"/>
    </row>
    <row r="176" spans="11:16">
      <c r="K176" s="4"/>
      <c r="L176" s="4"/>
      <c r="M176" s="4"/>
      <c r="N176" s="4"/>
      <c r="O176" s="4"/>
      <c r="P176" s="4"/>
    </row>
    <row r="177" spans="10:16">
      <c r="K177" s="4"/>
      <c r="L177" s="4"/>
      <c r="M177" s="4"/>
      <c r="N177" s="4"/>
      <c r="O177" s="4"/>
      <c r="P177" s="4"/>
    </row>
    <row r="178" spans="10:16">
      <c r="K178" s="4"/>
      <c r="L178" s="4"/>
      <c r="M178" s="4"/>
      <c r="N178" s="4"/>
      <c r="O178" s="4"/>
      <c r="P178" s="4"/>
    </row>
    <row r="179" spans="10:16">
      <c r="K179" s="4"/>
      <c r="L179" s="4"/>
      <c r="M179" s="4"/>
      <c r="N179" s="4"/>
      <c r="O179" s="4"/>
      <c r="P179" s="4"/>
    </row>
    <row r="180" spans="10:16">
      <c r="K180" s="4"/>
      <c r="L180" s="4"/>
      <c r="M180" s="4"/>
      <c r="N180" s="4"/>
      <c r="O180" s="4"/>
      <c r="P180" s="4"/>
    </row>
    <row r="181" spans="10:16">
      <c r="K181" s="4"/>
      <c r="L181" s="4"/>
      <c r="M181" s="4"/>
      <c r="N181" s="4"/>
      <c r="O181" s="4"/>
      <c r="P181" s="4"/>
    </row>
    <row r="182" spans="10:16">
      <c r="K182" s="4"/>
      <c r="L182" s="4"/>
      <c r="M182" s="4"/>
      <c r="N182" s="4"/>
      <c r="O182" s="4"/>
      <c r="P182" s="4"/>
    </row>
    <row r="183" spans="10:16">
      <c r="J183" s="33" t="s">
        <v>21</v>
      </c>
      <c r="K183" s="4" t="e">
        <f t="shared" ref="K183:P183" si="15">AVERAGE(K158:K181)</f>
        <v>#DIV/0!</v>
      </c>
      <c r="L183" s="4" t="e">
        <f t="shared" si="15"/>
        <v>#DIV/0!</v>
      </c>
      <c r="M183" s="4" t="e">
        <f t="shared" si="15"/>
        <v>#DIV/0!</v>
      </c>
      <c r="N183" s="4" t="e">
        <f t="shared" si="15"/>
        <v>#DIV/0!</v>
      </c>
      <c r="O183" s="4" t="e">
        <f t="shared" si="15"/>
        <v>#DIV/0!</v>
      </c>
      <c r="P183" s="4" t="e">
        <f t="shared" si="15"/>
        <v>#DIV/0!</v>
      </c>
    </row>
    <row r="184" spans="10:16">
      <c r="J184" s="33" t="s">
        <v>106</v>
      </c>
      <c r="K184" s="4"/>
      <c r="L184" s="4"/>
      <c r="M184" s="4"/>
      <c r="N184" s="4"/>
      <c r="O184" s="4"/>
      <c r="P18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3852-FF03-8A45-A338-57F2F6EE1424}">
  <dimension ref="A1:CI65"/>
  <sheetViews>
    <sheetView zoomScale="44" zoomScaleNormal="98" workbookViewId="0">
      <selection activeCell="Q40" sqref="Q40"/>
    </sheetView>
  </sheetViews>
  <sheetFormatPr defaultColWidth="10.6640625" defaultRowHeight="15.5"/>
  <cols>
    <col min="1" max="1" width="30.5" bestFit="1" customWidth="1"/>
    <col min="3" max="3" width="13.6640625" bestFit="1" customWidth="1"/>
    <col min="4" max="4" width="17.5" bestFit="1" customWidth="1"/>
    <col min="14" max="14" width="22.6640625" bestFit="1" customWidth="1"/>
    <col min="15" max="15" width="13.83203125" bestFit="1" customWidth="1"/>
    <col min="16" max="16" width="21.6640625" bestFit="1" customWidth="1"/>
    <col min="70" max="70" width="14.33203125" customWidth="1"/>
  </cols>
  <sheetData>
    <row r="1" spans="1:87">
      <c r="A1" s="18" t="s">
        <v>69</v>
      </c>
      <c r="H1" s="33" t="s">
        <v>83</v>
      </c>
    </row>
    <row r="2" spans="1:87">
      <c r="B2" s="33" t="s">
        <v>72</v>
      </c>
      <c r="D2" s="41"/>
      <c r="E2" s="33" t="s">
        <v>78</v>
      </c>
      <c r="G2" s="47"/>
      <c r="H2" s="33" t="s">
        <v>72</v>
      </c>
      <c r="J2" s="41"/>
      <c r="K2" s="33" t="s">
        <v>78</v>
      </c>
      <c r="M2" s="41"/>
      <c r="N2" s="33" t="s">
        <v>84</v>
      </c>
      <c r="R2" s="3"/>
      <c r="S2" s="3"/>
      <c r="T2" s="3"/>
      <c r="U2" s="3"/>
      <c r="V2" s="3"/>
      <c r="W2" s="3"/>
      <c r="X2" s="3"/>
    </row>
    <row r="3" spans="1:87">
      <c r="A3" t="s">
        <v>70</v>
      </c>
      <c r="B3" t="s">
        <v>20</v>
      </c>
      <c r="C3" t="s">
        <v>74</v>
      </c>
      <c r="D3" s="41" t="s">
        <v>73</v>
      </c>
      <c r="E3" t="s">
        <v>20</v>
      </c>
      <c r="F3" t="s">
        <v>71</v>
      </c>
      <c r="G3" s="47" t="s">
        <v>81</v>
      </c>
      <c r="H3" t="s">
        <v>20</v>
      </c>
      <c r="I3" t="s">
        <v>74</v>
      </c>
      <c r="J3" s="41" t="s">
        <v>73</v>
      </c>
      <c r="K3" t="s">
        <v>20</v>
      </c>
      <c r="L3" t="s">
        <v>71</v>
      </c>
      <c r="M3" s="41" t="s">
        <v>81</v>
      </c>
      <c r="R3" s="3" t="s">
        <v>89</v>
      </c>
      <c r="S3" s="3"/>
      <c r="T3" s="3"/>
      <c r="U3" s="3"/>
      <c r="V3" s="3"/>
      <c r="W3" s="3"/>
      <c r="X3" s="3"/>
      <c r="Y3" s="3" t="s">
        <v>90</v>
      </c>
      <c r="Z3" s="3"/>
      <c r="AA3" s="3"/>
      <c r="AB3" s="3"/>
      <c r="AC3" s="3"/>
      <c r="AD3" s="3"/>
      <c r="AE3" s="3"/>
      <c r="AF3" s="3" t="s">
        <v>91</v>
      </c>
      <c r="AG3" s="3"/>
      <c r="AH3" s="3"/>
      <c r="AI3" s="3"/>
      <c r="AJ3" s="3"/>
      <c r="AK3" s="3"/>
      <c r="AL3" s="3"/>
      <c r="AM3" s="3" t="s">
        <v>92</v>
      </c>
      <c r="AN3" s="3"/>
      <c r="AO3" s="3"/>
      <c r="AP3" s="3"/>
      <c r="AQ3" s="3"/>
      <c r="AR3" s="3"/>
      <c r="AS3" s="3"/>
      <c r="AT3" s="3" t="s">
        <v>93</v>
      </c>
      <c r="AU3" s="3"/>
      <c r="AV3" s="3"/>
      <c r="AW3" s="3"/>
      <c r="AX3" s="3"/>
      <c r="AY3" s="3"/>
      <c r="AZ3" s="3"/>
      <c r="BA3" s="3" t="s">
        <v>94</v>
      </c>
      <c r="BB3" s="3"/>
      <c r="BC3" s="3"/>
      <c r="BD3" s="3"/>
      <c r="BE3" s="3"/>
      <c r="BF3" s="3"/>
      <c r="BG3" s="3"/>
      <c r="BH3" s="4" t="s">
        <v>221</v>
      </c>
      <c r="BI3" s="4"/>
      <c r="BJ3" s="4"/>
      <c r="BK3" s="4"/>
      <c r="BL3" s="4"/>
      <c r="BM3" s="4"/>
      <c r="BN3" s="4"/>
      <c r="BO3" s="4" t="s">
        <v>222</v>
      </c>
      <c r="BP3" s="4"/>
      <c r="BQ3" s="4"/>
      <c r="BR3" s="4"/>
      <c r="BS3" s="4"/>
      <c r="BT3" s="4"/>
      <c r="BU3" s="4"/>
      <c r="BW3" s="4" t="s">
        <v>223</v>
      </c>
      <c r="BX3" s="4"/>
      <c r="BY3" s="4"/>
      <c r="BZ3" s="4"/>
      <c r="CA3" s="4"/>
      <c r="CB3" s="4"/>
      <c r="CC3" s="4" t="s">
        <v>224</v>
      </c>
    </row>
    <row r="4" spans="1:87">
      <c r="B4" t="s">
        <v>76</v>
      </c>
      <c r="C4" t="s">
        <v>75</v>
      </c>
      <c r="D4" s="41" t="s">
        <v>77</v>
      </c>
      <c r="E4" t="s">
        <v>79</v>
      </c>
      <c r="F4" t="s">
        <v>80</v>
      </c>
      <c r="G4" s="47" t="s">
        <v>82</v>
      </c>
      <c r="H4" t="s">
        <v>76</v>
      </c>
      <c r="I4" t="s">
        <v>75</v>
      </c>
      <c r="J4" s="41" t="s">
        <v>77</v>
      </c>
      <c r="K4" t="s">
        <v>79</v>
      </c>
      <c r="L4" t="s">
        <v>80</v>
      </c>
      <c r="M4" s="41" t="s">
        <v>87</v>
      </c>
      <c r="N4" s="49" t="s">
        <v>85</v>
      </c>
      <c r="O4" s="49" t="s">
        <v>86</v>
      </c>
      <c r="P4" s="49" t="s">
        <v>88</v>
      </c>
      <c r="R4" s="5"/>
      <c r="S4" s="5" t="s">
        <v>182</v>
      </c>
      <c r="T4" s="5" t="s">
        <v>183</v>
      </c>
      <c r="U4" s="5" t="s">
        <v>114</v>
      </c>
      <c r="V4" s="5" t="s">
        <v>115</v>
      </c>
      <c r="W4" s="5" t="s">
        <v>116</v>
      </c>
      <c r="X4" s="5" t="s">
        <v>117</v>
      </c>
      <c r="Y4" s="5"/>
      <c r="Z4" s="5" t="s">
        <v>182</v>
      </c>
      <c r="AA4" s="5" t="s">
        <v>183</v>
      </c>
      <c r="AB4" s="5" t="s">
        <v>114</v>
      </c>
      <c r="AC4" s="5" t="s">
        <v>115</v>
      </c>
      <c r="AD4" s="5" t="s">
        <v>116</v>
      </c>
      <c r="AE4" s="5" t="s">
        <v>117</v>
      </c>
      <c r="AF4" s="5"/>
      <c r="AG4" s="5" t="s">
        <v>182</v>
      </c>
      <c r="AH4" s="5" t="s">
        <v>183</v>
      </c>
      <c r="AI4" s="5" t="s">
        <v>114</v>
      </c>
      <c r="AJ4" s="5" t="s">
        <v>115</v>
      </c>
      <c r="AK4" s="5" t="s">
        <v>116</v>
      </c>
      <c r="AL4" s="5" t="s">
        <v>117</v>
      </c>
      <c r="AM4" s="5"/>
      <c r="AN4" s="5" t="s">
        <v>182</v>
      </c>
      <c r="AO4" s="5" t="s">
        <v>183</v>
      </c>
      <c r="AP4" s="5" t="s">
        <v>114</v>
      </c>
      <c r="AQ4" s="5" t="s">
        <v>115</v>
      </c>
      <c r="AR4" s="5" t="s">
        <v>116</v>
      </c>
      <c r="AS4" s="5" t="s">
        <v>117</v>
      </c>
      <c r="AT4" s="5"/>
      <c r="AU4" s="5" t="s">
        <v>182</v>
      </c>
      <c r="AV4" s="5" t="s">
        <v>183</v>
      </c>
      <c r="AW4" s="5" t="s">
        <v>114</v>
      </c>
      <c r="AX4" s="5" t="s">
        <v>115</v>
      </c>
      <c r="AY4" s="5" t="s">
        <v>116</v>
      </c>
      <c r="AZ4" s="5" t="s">
        <v>117</v>
      </c>
      <c r="BA4" s="5"/>
      <c r="BB4" s="5" t="s">
        <v>182</v>
      </c>
      <c r="BC4" s="5" t="s">
        <v>183</v>
      </c>
      <c r="BD4" s="5" t="s">
        <v>114</v>
      </c>
      <c r="BE4" s="5" t="s">
        <v>115</v>
      </c>
      <c r="BF4" s="5" t="s">
        <v>116</v>
      </c>
      <c r="BG4" s="5" t="s">
        <v>117</v>
      </c>
      <c r="BH4" s="5"/>
      <c r="BI4" s="5" t="s">
        <v>182</v>
      </c>
      <c r="BJ4" s="5" t="s">
        <v>183</v>
      </c>
      <c r="BK4" s="5" t="s">
        <v>114</v>
      </c>
      <c r="BL4" s="5" t="s">
        <v>115</v>
      </c>
      <c r="BM4" s="5" t="s">
        <v>116</v>
      </c>
      <c r="BN4" s="5" t="s">
        <v>117</v>
      </c>
      <c r="BO4" s="5"/>
      <c r="BP4" s="5" t="s">
        <v>182</v>
      </c>
      <c r="BQ4" s="5" t="s">
        <v>183</v>
      </c>
      <c r="BR4" s="5" t="s">
        <v>114</v>
      </c>
      <c r="BS4" s="5" t="s">
        <v>115</v>
      </c>
      <c r="BT4" s="5" t="s">
        <v>116</v>
      </c>
      <c r="BU4" s="5" t="s">
        <v>117</v>
      </c>
      <c r="BV4" s="5"/>
      <c r="BW4" s="5" t="s">
        <v>182</v>
      </c>
      <c r="BX4" s="5" t="s">
        <v>183</v>
      </c>
      <c r="BY4" s="5" t="s">
        <v>114</v>
      </c>
      <c r="BZ4" s="5" t="s">
        <v>115</v>
      </c>
      <c r="CA4" s="5" t="s">
        <v>116</v>
      </c>
      <c r="CB4" s="5" t="s">
        <v>117</v>
      </c>
      <c r="CC4" s="5"/>
      <c r="CD4" s="5" t="s">
        <v>182</v>
      </c>
      <c r="CE4" s="5" t="s">
        <v>183</v>
      </c>
      <c r="CF4" s="5" t="s">
        <v>114</v>
      </c>
      <c r="CG4" s="5" t="s">
        <v>115</v>
      </c>
      <c r="CH4" s="5" t="s">
        <v>116</v>
      </c>
      <c r="CI4" s="5" t="s">
        <v>117</v>
      </c>
    </row>
    <row r="5" spans="1:87" s="40" customFormat="1">
      <c r="A5" s="30" t="s">
        <v>23</v>
      </c>
      <c r="B5" s="34">
        <v>0.63888888888888884</v>
      </c>
      <c r="C5" s="37">
        <v>0.75515571582126795</v>
      </c>
      <c r="D5" s="42">
        <v>0.90625</v>
      </c>
      <c r="E5" s="40">
        <v>-6</v>
      </c>
      <c r="F5" s="40">
        <v>3.3464357011004919E-2</v>
      </c>
      <c r="G5" s="48">
        <v>0.125</v>
      </c>
      <c r="H5" s="46">
        <f>(B5-MIN(B$5:B$28))/(MAX(B$5:B$28)-MIN(B$5:B$28))</f>
        <v>0.5679012345679012</v>
      </c>
      <c r="I5" s="46">
        <f t="shared" ref="I5:J20" si="0">(C5-MIN(C$5:C$28))/(MAX(C$5:C$28)-MIN(C$5:C$28))</f>
        <v>0.87445742826170925</v>
      </c>
      <c r="J5" s="43">
        <f t="shared" si="0"/>
        <v>0.88</v>
      </c>
      <c r="K5" s="46">
        <f t="shared" ref="K5:K28" si="1">(E5-MIN(E$5:E$28))/(MAX(E$5:E$28)-MIN(E$5:E$28))</f>
        <v>0.16</v>
      </c>
      <c r="L5" s="46">
        <f t="shared" ref="L5:L28" si="2">(F5-MIN(F$5:F$28))/(MAX(F$5:F$28)-MIN(F$5:F$28))</f>
        <v>0.29519884199744911</v>
      </c>
      <c r="M5" s="43">
        <f t="shared" ref="M5:M28" si="3">(G5-MIN(G$5:G$28))/(MAX(G$5:G$28)-MIN(G$5:G$28))</f>
        <v>0.5</v>
      </c>
      <c r="N5" s="40">
        <f>AVERAGE(H5:J5)</f>
        <v>0.77411955427653678</v>
      </c>
      <c r="O5" s="40">
        <f>AVERAGE(K5:M5)</f>
        <v>0.31839961399914968</v>
      </c>
      <c r="P5" s="40">
        <f>AVERAGE(L5:M5)</f>
        <v>0.39759942099872458</v>
      </c>
      <c r="R5" s="30" t="s">
        <v>23</v>
      </c>
      <c r="S5" s="50">
        <f>Different_matrices!C114</f>
        <v>0</v>
      </c>
      <c r="T5" s="50">
        <f>Different_matrices!D114</f>
        <v>0</v>
      </c>
      <c r="U5" s="50">
        <f>Different_matrices!E114</f>
        <v>0</v>
      </c>
      <c r="V5" s="50">
        <f>Different_matrices!F114</f>
        <v>0</v>
      </c>
      <c r="W5" s="50">
        <f>Different_matrices!G114</f>
        <v>0</v>
      </c>
      <c r="X5" s="50">
        <f>Different_matrices!T114</f>
        <v>0</v>
      </c>
      <c r="Y5" s="50">
        <f>Different_matrices!AG113</f>
        <v>0</v>
      </c>
      <c r="Z5" s="50">
        <f>Different_matrices!AH113</f>
        <v>0</v>
      </c>
      <c r="AA5" s="50">
        <f>Different_matrices!AI113</f>
        <v>0</v>
      </c>
      <c r="AB5" s="50">
        <f>Different_matrices!AJ113</f>
        <v>0</v>
      </c>
      <c r="AC5" s="50" t="e">
        <f>Different_matrices!#REF!</f>
        <v>#REF!</v>
      </c>
      <c r="AD5" s="50" t="e">
        <f>Different_matrices!#REF!</f>
        <v>#REF!</v>
      </c>
      <c r="AE5" s="50" t="e">
        <f>Different_matrices!#REF!</f>
        <v>#REF!</v>
      </c>
      <c r="AF5" s="50">
        <f>Different_matrices!AN113</f>
        <v>0</v>
      </c>
      <c r="AG5" s="50">
        <f>Different_matrices!AO113</f>
        <v>0</v>
      </c>
      <c r="AH5" s="50">
        <f>Different_matrices!AP113</f>
        <v>0</v>
      </c>
      <c r="AI5" s="50">
        <f>Different_matrices!AQ113</f>
        <v>0</v>
      </c>
      <c r="AJ5" s="50">
        <f>Different_matrices!AR113</f>
        <v>0</v>
      </c>
      <c r="AK5" s="50">
        <f>Different_matrices!AS113</f>
        <v>0</v>
      </c>
      <c r="AL5" s="50">
        <f>Different_matrices!AT113</f>
        <v>0</v>
      </c>
      <c r="AM5" s="50">
        <f>Different_matrices!AU113</f>
        <v>0</v>
      </c>
      <c r="AN5" s="50">
        <f>Different_matrices!AV113</f>
        <v>0</v>
      </c>
      <c r="AO5" s="50">
        <f>Different_matrices!AW113</f>
        <v>0</v>
      </c>
      <c r="AP5" s="50">
        <f>Different_matrices!AX113</f>
        <v>0</v>
      </c>
      <c r="AQ5" s="50">
        <f>Different_matrices!AY113</f>
        <v>0</v>
      </c>
      <c r="AR5" s="50">
        <f>Different_matrices!AZ113</f>
        <v>0</v>
      </c>
      <c r="AS5" s="50">
        <f>Different_matrices!BA113</f>
        <v>0</v>
      </c>
      <c r="AT5" s="50">
        <f>Different_matrices!BB113</f>
        <v>0</v>
      </c>
      <c r="AU5" s="50">
        <f>Different_matrices!BC113</f>
        <v>0</v>
      </c>
      <c r="AV5" s="50">
        <f>Different_matrices!BD113</f>
        <v>0</v>
      </c>
      <c r="AW5" s="50">
        <f>Different_matrices!BE113</f>
        <v>0</v>
      </c>
      <c r="AX5" s="50">
        <f>Different_matrices!BF113</f>
        <v>0</v>
      </c>
      <c r="AY5" s="50">
        <f>Different_matrices!BG113</f>
        <v>0</v>
      </c>
      <c r="AZ5" s="50">
        <f>Different_matrices!BH113</f>
        <v>0</v>
      </c>
      <c r="BA5" s="50">
        <f>Different_matrices!BI113</f>
        <v>0</v>
      </c>
      <c r="BB5" s="50">
        <f>Different_matrices!BJ113</f>
        <v>0</v>
      </c>
      <c r="BC5" s="50">
        <f>Different_matrices!BK113</f>
        <v>0</v>
      </c>
      <c r="BD5" s="50">
        <f>Different_matrices!BL113</f>
        <v>0</v>
      </c>
      <c r="BE5" s="50">
        <f>Different_matrices!BM113</f>
        <v>0</v>
      </c>
      <c r="BF5" s="50">
        <f>Different_matrices!BN113</f>
        <v>0</v>
      </c>
      <c r="BG5" s="50">
        <f>Different_matrices!BO113</f>
        <v>0</v>
      </c>
      <c r="BH5" s="50">
        <f>Different_matrices!BP113</f>
        <v>0</v>
      </c>
      <c r="BI5" s="50">
        <f>Different_matrices!BQ113</f>
        <v>0</v>
      </c>
      <c r="BJ5" s="50">
        <f>Different_matrices!BR113</f>
        <v>0</v>
      </c>
      <c r="BK5" s="50">
        <f>Different_matrices!BS113</f>
        <v>0</v>
      </c>
      <c r="BL5" s="50">
        <f>Different_matrices!BT113</f>
        <v>0</v>
      </c>
      <c r="BM5" s="50">
        <f>Different_matrices!BU113</f>
        <v>0</v>
      </c>
      <c r="BN5" s="50">
        <f>Different_matrices!BV113</f>
        <v>0</v>
      </c>
      <c r="BO5" s="50">
        <f>Different_matrices!BW113</f>
        <v>0</v>
      </c>
      <c r="BP5" s="50">
        <f>Different_matrices!BX113</f>
        <v>0</v>
      </c>
      <c r="BQ5" s="50">
        <f>Different_matrices!BY113</f>
        <v>0</v>
      </c>
      <c r="BR5" s="50">
        <f>Different_matrices!BZ113</f>
        <v>0</v>
      </c>
      <c r="BS5" s="50">
        <f>Different_matrices!CA113</f>
        <v>0</v>
      </c>
      <c r="BT5" s="50">
        <f>Different_matrices!CB113</f>
        <v>0</v>
      </c>
      <c r="BU5" s="50">
        <f>Different_matrices!CC113</f>
        <v>0</v>
      </c>
      <c r="BV5" s="50">
        <f>Different_matrices!CD113</f>
        <v>0</v>
      </c>
      <c r="BW5" s="50">
        <f>Different_matrices!CE113</f>
        <v>0</v>
      </c>
      <c r="BX5" s="50">
        <f>Different_matrices!CF113</f>
        <v>0</v>
      </c>
      <c r="BY5" s="50">
        <f>Different_matrices!CG113</f>
        <v>0</v>
      </c>
      <c r="BZ5" s="50">
        <f>Different_matrices!CH113</f>
        <v>0</v>
      </c>
      <c r="CA5" s="50">
        <f>Different_matrices!CI113</f>
        <v>0</v>
      </c>
      <c r="CB5" s="50">
        <f>Different_matrices!CJ113</f>
        <v>0</v>
      </c>
      <c r="CC5" s="50">
        <f>Different_matrices!CK113</f>
        <v>0</v>
      </c>
      <c r="CD5" s="50">
        <f>Different_matrices!CL113</f>
        <v>0</v>
      </c>
      <c r="CE5" s="50">
        <f>Different_matrices!CM113</f>
        <v>0</v>
      </c>
      <c r="CF5" s="50">
        <f>Different_matrices!CN113</f>
        <v>0</v>
      </c>
      <c r="CG5" s="50">
        <f>Different_matrices!CO113</f>
        <v>0</v>
      </c>
      <c r="CH5" s="50">
        <f>Different_matrices!CP113</f>
        <v>0</v>
      </c>
      <c r="CI5" s="50">
        <f>Different_matrices!CQ113</f>
        <v>0</v>
      </c>
    </row>
    <row r="6" spans="1:87" s="40" customFormat="1">
      <c r="A6" s="30" t="s">
        <v>24</v>
      </c>
      <c r="B6" s="34">
        <v>0.81944444444444442</v>
      </c>
      <c r="C6" s="37">
        <v>0.63039995575952701</v>
      </c>
      <c r="D6" s="42">
        <v>0.828125</v>
      </c>
      <c r="E6" s="40">
        <v>4</v>
      </c>
      <c r="F6" s="40">
        <v>0.14129962436895693</v>
      </c>
      <c r="G6" s="48">
        <v>0.15625</v>
      </c>
      <c r="H6" s="46">
        <f t="shared" ref="H6:H28" si="4">(B6-MIN(B$5:B$28))/(MAX(B$5:B$28)-MIN(B$5:B$28))</f>
        <v>0.88888888888888884</v>
      </c>
      <c r="I6" s="46">
        <f t="shared" si="0"/>
        <v>0.72104571823258734</v>
      </c>
      <c r="J6" s="43">
        <f t="shared" si="0"/>
        <v>0.68</v>
      </c>
      <c r="K6" s="46">
        <f t="shared" si="1"/>
        <v>0.56000000000000005</v>
      </c>
      <c r="L6" s="46">
        <f t="shared" si="2"/>
        <v>0.41962388716062365</v>
      </c>
      <c r="M6" s="43">
        <f t="shared" si="3"/>
        <v>0.55000000000000004</v>
      </c>
      <c r="N6" s="40">
        <f t="shared" ref="N6:N28" si="5">AVERAGE(H6:J6)</f>
        <v>0.76331153570715882</v>
      </c>
      <c r="O6" s="40">
        <f t="shared" ref="O6:O28" si="6">AVERAGE(K6:M6)</f>
        <v>0.50987462905354131</v>
      </c>
      <c r="P6" s="40">
        <f t="shared" ref="P6:P28" si="7">AVERAGE(L6:M6)</f>
        <v>0.48481194358031188</v>
      </c>
      <c r="R6" s="30" t="s">
        <v>24</v>
      </c>
      <c r="S6" s="50">
        <f>Different_matrices!C115</f>
        <v>0</v>
      </c>
      <c r="T6" s="50">
        <f>Different_matrices!D115</f>
        <v>0</v>
      </c>
      <c r="U6" s="50">
        <f>Different_matrices!E115</f>
        <v>0</v>
      </c>
      <c r="V6" s="50">
        <f>Different_matrices!F115</f>
        <v>0</v>
      </c>
      <c r="W6" s="50">
        <f>Different_matrices!G115</f>
        <v>0</v>
      </c>
      <c r="X6" s="50">
        <f>Different_matrices!T115</f>
        <v>0</v>
      </c>
      <c r="Y6" s="50">
        <f>Different_matrices!AG114</f>
        <v>0</v>
      </c>
      <c r="Z6" s="50">
        <f>Different_matrices!AH114</f>
        <v>0</v>
      </c>
      <c r="AA6" s="50">
        <f>Different_matrices!AI114</f>
        <v>0</v>
      </c>
      <c r="AB6" s="50">
        <f>Different_matrices!AJ114</f>
        <v>0</v>
      </c>
      <c r="AC6" s="50" t="e">
        <f>Different_matrices!#REF!</f>
        <v>#REF!</v>
      </c>
      <c r="AD6" s="50" t="e">
        <f>Different_matrices!#REF!</f>
        <v>#REF!</v>
      </c>
      <c r="AE6" s="50" t="e">
        <f>Different_matrices!#REF!</f>
        <v>#REF!</v>
      </c>
      <c r="AF6" s="50">
        <f>Different_matrices!AN114</f>
        <v>0</v>
      </c>
      <c r="AG6" s="50">
        <f>Different_matrices!AO114</f>
        <v>0</v>
      </c>
      <c r="AH6" s="50">
        <f>Different_matrices!AP114</f>
        <v>0</v>
      </c>
      <c r="AI6" s="50">
        <f>Different_matrices!AQ114</f>
        <v>0</v>
      </c>
      <c r="AJ6" s="50">
        <f>Different_matrices!AR114</f>
        <v>0</v>
      </c>
      <c r="AK6" s="50">
        <f>Different_matrices!AS114</f>
        <v>0</v>
      </c>
      <c r="AL6" s="50">
        <f>Different_matrices!AT114</f>
        <v>0</v>
      </c>
      <c r="AM6" s="50">
        <f>Different_matrices!AU114</f>
        <v>0</v>
      </c>
      <c r="AN6" s="50">
        <f>Different_matrices!AV114</f>
        <v>0</v>
      </c>
      <c r="AO6" s="50">
        <f>Different_matrices!AW114</f>
        <v>0</v>
      </c>
      <c r="AP6" s="50">
        <f>Different_matrices!AX114</f>
        <v>0</v>
      </c>
      <c r="AQ6" s="50">
        <f>Different_matrices!AY114</f>
        <v>0</v>
      </c>
      <c r="AR6" s="50">
        <f>Different_matrices!AZ114</f>
        <v>0</v>
      </c>
      <c r="AS6" s="50">
        <f>Different_matrices!BA114</f>
        <v>0</v>
      </c>
      <c r="AT6" s="50">
        <f>Different_matrices!BB114</f>
        <v>0</v>
      </c>
      <c r="AU6" s="50">
        <f>Different_matrices!BC114</f>
        <v>0</v>
      </c>
      <c r="AV6" s="50">
        <f>Different_matrices!BD114</f>
        <v>0</v>
      </c>
      <c r="AW6" s="50">
        <f>Different_matrices!BE114</f>
        <v>0</v>
      </c>
      <c r="AX6" s="50">
        <f>Different_matrices!BF114</f>
        <v>0</v>
      </c>
      <c r="AY6" s="50">
        <f>Different_matrices!BG114</f>
        <v>0</v>
      </c>
      <c r="AZ6" s="50">
        <f>Different_matrices!BH114</f>
        <v>0</v>
      </c>
      <c r="BA6" s="50">
        <f>Different_matrices!BI114</f>
        <v>0</v>
      </c>
      <c r="BB6" s="50">
        <f>Different_matrices!BJ114</f>
        <v>0</v>
      </c>
      <c r="BC6" s="50">
        <f>Different_matrices!BK114</f>
        <v>0</v>
      </c>
      <c r="BD6" s="50">
        <f>Different_matrices!BL114</f>
        <v>0</v>
      </c>
      <c r="BE6" s="50">
        <f>Different_matrices!BM114</f>
        <v>0</v>
      </c>
      <c r="BF6" s="50">
        <f>Different_matrices!BN114</f>
        <v>0</v>
      </c>
      <c r="BG6" s="50">
        <f>Different_matrices!BO114</f>
        <v>0</v>
      </c>
      <c r="BH6" s="50">
        <f>Different_matrices!BP114</f>
        <v>0</v>
      </c>
      <c r="BI6" s="50">
        <f>Different_matrices!BQ114</f>
        <v>0</v>
      </c>
      <c r="BJ6" s="50">
        <f>Different_matrices!BR114</f>
        <v>0</v>
      </c>
      <c r="BK6" s="50">
        <f>Different_matrices!BS114</f>
        <v>0</v>
      </c>
      <c r="BL6" s="50">
        <f>Different_matrices!BT114</f>
        <v>0</v>
      </c>
      <c r="BM6" s="50">
        <f>Different_matrices!BU114</f>
        <v>0</v>
      </c>
      <c r="BN6" s="50">
        <f>Different_matrices!BV114</f>
        <v>0</v>
      </c>
      <c r="BO6" s="50">
        <f>Different_matrices!BW114</f>
        <v>0</v>
      </c>
      <c r="BP6" s="50">
        <f>Different_matrices!BX114</f>
        <v>0</v>
      </c>
      <c r="BQ6" s="50">
        <f>Different_matrices!BY114</f>
        <v>0</v>
      </c>
      <c r="BR6" s="50">
        <f>Different_matrices!BZ114</f>
        <v>0</v>
      </c>
      <c r="BS6" s="50">
        <f>Different_matrices!CA114</f>
        <v>0</v>
      </c>
      <c r="BT6" s="50">
        <f>Different_matrices!CB114</f>
        <v>0</v>
      </c>
      <c r="BU6" s="50">
        <f>Different_matrices!CC114</f>
        <v>0</v>
      </c>
      <c r="BV6" s="50">
        <f>Different_matrices!CD114</f>
        <v>0</v>
      </c>
      <c r="BW6" s="50">
        <f>Different_matrices!CE114</f>
        <v>0</v>
      </c>
      <c r="BX6" s="50">
        <f>Different_matrices!CF114</f>
        <v>0</v>
      </c>
      <c r="BY6" s="50">
        <f>Different_matrices!CG114</f>
        <v>0</v>
      </c>
      <c r="BZ6" s="50">
        <f>Different_matrices!CH114</f>
        <v>0</v>
      </c>
      <c r="CA6" s="50">
        <f>Different_matrices!CI114</f>
        <v>0</v>
      </c>
      <c r="CB6" s="50">
        <f>Different_matrices!CJ114</f>
        <v>0</v>
      </c>
      <c r="CC6" s="50">
        <f>Different_matrices!CK114</f>
        <v>0</v>
      </c>
      <c r="CD6" s="50">
        <f>Different_matrices!CL114</f>
        <v>0</v>
      </c>
      <c r="CE6" s="50">
        <f>Different_matrices!CM114</f>
        <v>0</v>
      </c>
      <c r="CF6" s="50">
        <f>Different_matrices!CN114</f>
        <v>0</v>
      </c>
      <c r="CG6" s="50">
        <f>Different_matrices!CO114</f>
        <v>0</v>
      </c>
      <c r="CH6" s="50">
        <f>Different_matrices!CP114</f>
        <v>0</v>
      </c>
      <c r="CI6" s="50">
        <f>Different_matrices!CQ114</f>
        <v>0</v>
      </c>
    </row>
    <row r="7" spans="1:87" s="40" customFormat="1">
      <c r="A7" s="30" t="s">
        <v>25</v>
      </c>
      <c r="B7" s="34">
        <v>0.70138888888888884</v>
      </c>
      <c r="C7" s="38">
        <v>0.574882956198696</v>
      </c>
      <c r="D7" s="42">
        <v>0.84375</v>
      </c>
      <c r="E7" s="40">
        <v>7</v>
      </c>
      <c r="F7" s="40">
        <v>0.10262343260829498</v>
      </c>
      <c r="G7" s="48">
        <v>0</v>
      </c>
      <c r="H7" s="46">
        <f t="shared" si="4"/>
        <v>0.67901234567901225</v>
      </c>
      <c r="I7" s="46">
        <f t="shared" si="0"/>
        <v>0.65277666328796524</v>
      </c>
      <c r="J7" s="43">
        <f t="shared" si="0"/>
        <v>0.72</v>
      </c>
      <c r="K7" s="46">
        <f t="shared" si="1"/>
        <v>0.68</v>
      </c>
      <c r="L7" s="46">
        <f t="shared" si="2"/>
        <v>0.37499760649693414</v>
      </c>
      <c r="M7" s="43">
        <f t="shared" si="3"/>
        <v>0.3</v>
      </c>
      <c r="N7" s="40">
        <f t="shared" si="5"/>
        <v>0.68392966965565927</v>
      </c>
      <c r="O7" s="40">
        <f t="shared" si="6"/>
        <v>0.45166586883231141</v>
      </c>
      <c r="P7" s="40">
        <f t="shared" si="7"/>
        <v>0.33749880324846704</v>
      </c>
      <c r="R7" s="30" t="s">
        <v>25</v>
      </c>
      <c r="S7" s="50">
        <f>Different_matrices!C116</f>
        <v>0</v>
      </c>
      <c r="T7" s="50">
        <f>Different_matrices!D116</f>
        <v>0</v>
      </c>
      <c r="U7" s="50">
        <f>Different_matrices!E116</f>
        <v>0</v>
      </c>
      <c r="V7" s="50">
        <f>Different_matrices!F116</f>
        <v>0</v>
      </c>
      <c r="W7" s="50">
        <f>Different_matrices!G116</f>
        <v>0</v>
      </c>
      <c r="X7" s="50">
        <f>Different_matrices!T116</f>
        <v>0</v>
      </c>
      <c r="Y7" s="50">
        <f>Different_matrices!AG115</f>
        <v>0</v>
      </c>
      <c r="Z7" s="50">
        <f>Different_matrices!AH115</f>
        <v>0</v>
      </c>
      <c r="AA7" s="50">
        <f>Different_matrices!AI115</f>
        <v>0</v>
      </c>
      <c r="AB7" s="50">
        <f>Different_matrices!AJ115</f>
        <v>0</v>
      </c>
      <c r="AC7" s="50" t="e">
        <f>Different_matrices!#REF!</f>
        <v>#REF!</v>
      </c>
      <c r="AD7" s="50" t="e">
        <f>Different_matrices!#REF!</f>
        <v>#REF!</v>
      </c>
      <c r="AE7" s="50" t="e">
        <f>Different_matrices!#REF!</f>
        <v>#REF!</v>
      </c>
      <c r="AF7" s="50">
        <f>Different_matrices!AN115</f>
        <v>0</v>
      </c>
      <c r="AG7" s="50">
        <f>Different_matrices!AO115</f>
        <v>0</v>
      </c>
      <c r="AH7" s="50">
        <f>Different_matrices!AP115</f>
        <v>0</v>
      </c>
      <c r="AI7" s="50">
        <f>Different_matrices!AQ115</f>
        <v>0</v>
      </c>
      <c r="AJ7" s="50">
        <f>Different_matrices!AR115</f>
        <v>0</v>
      </c>
      <c r="AK7" s="50">
        <f>Different_matrices!AS115</f>
        <v>0</v>
      </c>
      <c r="AL7" s="50">
        <f>Different_matrices!AT115</f>
        <v>0</v>
      </c>
      <c r="AM7" s="50">
        <f>Different_matrices!AU115</f>
        <v>0</v>
      </c>
      <c r="AN7" s="50">
        <f>Different_matrices!AV115</f>
        <v>0</v>
      </c>
      <c r="AO7" s="50">
        <f>Different_matrices!AW115</f>
        <v>0</v>
      </c>
      <c r="AP7" s="50">
        <f>Different_matrices!AX115</f>
        <v>0</v>
      </c>
      <c r="AQ7" s="50">
        <f>Different_matrices!AY115</f>
        <v>0</v>
      </c>
      <c r="AR7" s="50">
        <f>Different_matrices!AZ115</f>
        <v>0</v>
      </c>
      <c r="AS7" s="50">
        <f>Different_matrices!BA115</f>
        <v>0</v>
      </c>
      <c r="AT7" s="50">
        <f>Different_matrices!BB115</f>
        <v>0</v>
      </c>
      <c r="AU7" s="50">
        <f>Different_matrices!BC115</f>
        <v>0</v>
      </c>
      <c r="AV7" s="50">
        <f>Different_matrices!BD115</f>
        <v>0</v>
      </c>
      <c r="AW7" s="50">
        <f>Different_matrices!BE115</f>
        <v>0</v>
      </c>
      <c r="AX7" s="50">
        <f>Different_matrices!BF115</f>
        <v>0</v>
      </c>
      <c r="AY7" s="50">
        <f>Different_matrices!BG115</f>
        <v>0</v>
      </c>
      <c r="AZ7" s="50">
        <f>Different_matrices!BH115</f>
        <v>0</v>
      </c>
      <c r="BA7" s="50">
        <f>Different_matrices!BI115</f>
        <v>0</v>
      </c>
      <c r="BB7" s="50">
        <f>Different_matrices!BJ115</f>
        <v>0</v>
      </c>
      <c r="BC7" s="50">
        <f>Different_matrices!BK115</f>
        <v>0</v>
      </c>
      <c r="BD7" s="50">
        <f>Different_matrices!BL115</f>
        <v>0</v>
      </c>
      <c r="BE7" s="50">
        <f>Different_matrices!BM115</f>
        <v>0</v>
      </c>
      <c r="BF7" s="50">
        <f>Different_matrices!BN115</f>
        <v>0</v>
      </c>
      <c r="BG7" s="50">
        <f>Different_matrices!BO115</f>
        <v>0</v>
      </c>
      <c r="BH7" s="50">
        <f>Different_matrices!BP115</f>
        <v>0</v>
      </c>
      <c r="BI7" s="50">
        <f>Different_matrices!BQ115</f>
        <v>0</v>
      </c>
      <c r="BJ7" s="50">
        <f>Different_matrices!BR115</f>
        <v>0</v>
      </c>
      <c r="BK7" s="50">
        <f>Different_matrices!BS115</f>
        <v>0</v>
      </c>
      <c r="BL7" s="50">
        <f>Different_matrices!BT115</f>
        <v>0</v>
      </c>
      <c r="BM7" s="50">
        <f>Different_matrices!BU115</f>
        <v>0</v>
      </c>
      <c r="BN7" s="50">
        <f>Different_matrices!BV115</f>
        <v>0</v>
      </c>
      <c r="BO7" s="50">
        <f>Different_matrices!BW115</f>
        <v>0</v>
      </c>
      <c r="BP7" s="50">
        <f>Different_matrices!BX115</f>
        <v>0</v>
      </c>
      <c r="BQ7" s="50">
        <f>Different_matrices!BY115</f>
        <v>0</v>
      </c>
      <c r="BR7" s="50">
        <f>Different_matrices!BZ115</f>
        <v>0</v>
      </c>
      <c r="BS7" s="50">
        <f>Different_matrices!CA115</f>
        <v>0</v>
      </c>
      <c r="BT7" s="50">
        <f>Different_matrices!CB115</f>
        <v>0</v>
      </c>
      <c r="BU7" s="50">
        <f>Different_matrices!CC115</f>
        <v>0</v>
      </c>
      <c r="BV7" s="50">
        <f>Different_matrices!CD115</f>
        <v>0</v>
      </c>
      <c r="BW7" s="50">
        <f>Different_matrices!CE115</f>
        <v>0</v>
      </c>
      <c r="BX7" s="50">
        <f>Different_matrices!CF115</f>
        <v>0</v>
      </c>
      <c r="BY7" s="50">
        <f>Different_matrices!CG115</f>
        <v>0</v>
      </c>
      <c r="BZ7" s="50">
        <f>Different_matrices!CH115</f>
        <v>0</v>
      </c>
      <c r="CA7" s="50">
        <f>Different_matrices!CI115</f>
        <v>0</v>
      </c>
      <c r="CB7" s="50">
        <f>Different_matrices!CJ115</f>
        <v>0</v>
      </c>
      <c r="CC7" s="50">
        <f>Different_matrices!CK115</f>
        <v>0</v>
      </c>
      <c r="CD7" s="50">
        <f>Different_matrices!CL115</f>
        <v>0</v>
      </c>
      <c r="CE7" s="50">
        <f>Different_matrices!CM115</f>
        <v>0</v>
      </c>
      <c r="CF7" s="50">
        <f>Different_matrices!CN115</f>
        <v>0</v>
      </c>
      <c r="CG7" s="50">
        <f>Different_matrices!CO115</f>
        <v>0</v>
      </c>
      <c r="CH7" s="50">
        <f>Different_matrices!CP115</f>
        <v>0</v>
      </c>
      <c r="CI7" s="50">
        <f>Different_matrices!CQ115</f>
        <v>0</v>
      </c>
    </row>
    <row r="8" spans="1:87" s="40" customFormat="1">
      <c r="A8" s="30" t="s">
        <v>26</v>
      </c>
      <c r="B8" s="36">
        <v>0.52777777777777779</v>
      </c>
      <c r="C8" s="37">
        <v>0.61075406228070095</v>
      </c>
      <c r="D8" s="42">
        <v>0.765625</v>
      </c>
      <c r="E8" s="40">
        <v>-10</v>
      </c>
      <c r="F8" s="40">
        <v>0.38917323093642697</v>
      </c>
      <c r="G8" s="48">
        <v>-9.375E-2</v>
      </c>
      <c r="H8" s="46">
        <f t="shared" si="4"/>
        <v>0.37037037037037046</v>
      </c>
      <c r="I8" s="46">
        <f t="shared" si="0"/>
        <v>0.69688723358911187</v>
      </c>
      <c r="J8" s="43">
        <f t="shared" si="0"/>
        <v>0.52</v>
      </c>
      <c r="K8" s="46">
        <f t="shared" si="1"/>
        <v>0</v>
      </c>
      <c r="L8" s="46">
        <f t="shared" si="2"/>
        <v>0.70563128944710829</v>
      </c>
      <c r="M8" s="43">
        <f t="shared" si="3"/>
        <v>0.15</v>
      </c>
      <c r="N8" s="40">
        <f t="shared" si="5"/>
        <v>0.52908586798649415</v>
      </c>
      <c r="O8" s="40">
        <f t="shared" si="6"/>
        <v>0.28521042981570277</v>
      </c>
      <c r="P8" s="40">
        <f t="shared" si="7"/>
        <v>0.42781564472355416</v>
      </c>
      <c r="R8" s="30" t="s">
        <v>26</v>
      </c>
      <c r="S8" s="50">
        <f>Different_matrices!C117</f>
        <v>0</v>
      </c>
      <c r="T8" s="50">
        <f>Different_matrices!D117</f>
        <v>0</v>
      </c>
      <c r="U8" s="50">
        <f>Different_matrices!E117</f>
        <v>0</v>
      </c>
      <c r="V8" s="50">
        <f>Different_matrices!F117</f>
        <v>0</v>
      </c>
      <c r="W8" s="50">
        <f>Different_matrices!G117</f>
        <v>0</v>
      </c>
      <c r="X8" s="50">
        <f>Different_matrices!T117</f>
        <v>0</v>
      </c>
      <c r="Y8" s="50">
        <f>Different_matrices!AG116</f>
        <v>0</v>
      </c>
      <c r="Z8" s="50">
        <f>Different_matrices!AH116</f>
        <v>0</v>
      </c>
      <c r="AA8" s="50">
        <f>Different_matrices!AI116</f>
        <v>0</v>
      </c>
      <c r="AB8" s="50">
        <f>Different_matrices!AJ116</f>
        <v>0</v>
      </c>
      <c r="AC8" s="50" t="e">
        <f>Different_matrices!#REF!</f>
        <v>#REF!</v>
      </c>
      <c r="AD8" s="50" t="e">
        <f>Different_matrices!#REF!</f>
        <v>#REF!</v>
      </c>
      <c r="AE8" s="50" t="e">
        <f>Different_matrices!#REF!</f>
        <v>#REF!</v>
      </c>
      <c r="AF8" s="50">
        <f>Different_matrices!AN116</f>
        <v>0</v>
      </c>
      <c r="AG8" s="50">
        <f>Different_matrices!AO116</f>
        <v>0</v>
      </c>
      <c r="AH8" s="50">
        <f>Different_matrices!AP116</f>
        <v>0</v>
      </c>
      <c r="AI8" s="50">
        <f>Different_matrices!AQ116</f>
        <v>0</v>
      </c>
      <c r="AJ8" s="50">
        <f>Different_matrices!AR116</f>
        <v>0</v>
      </c>
      <c r="AK8" s="50">
        <f>Different_matrices!AS116</f>
        <v>0</v>
      </c>
      <c r="AL8" s="50">
        <f>Different_matrices!AT116</f>
        <v>0</v>
      </c>
      <c r="AM8" s="50">
        <f>Different_matrices!AU116</f>
        <v>0</v>
      </c>
      <c r="AN8" s="50">
        <f>Different_matrices!AV116</f>
        <v>0</v>
      </c>
      <c r="AO8" s="50">
        <f>Different_matrices!AW116</f>
        <v>0</v>
      </c>
      <c r="AP8" s="50">
        <f>Different_matrices!AX116</f>
        <v>0</v>
      </c>
      <c r="AQ8" s="50">
        <f>Different_matrices!AY116</f>
        <v>0</v>
      </c>
      <c r="AR8" s="50">
        <f>Different_matrices!AZ116</f>
        <v>0</v>
      </c>
      <c r="AS8" s="50">
        <f>Different_matrices!BA116</f>
        <v>0</v>
      </c>
      <c r="AT8" s="50">
        <f>Different_matrices!BB116</f>
        <v>0</v>
      </c>
      <c r="AU8" s="50">
        <f>Different_matrices!BC116</f>
        <v>0</v>
      </c>
      <c r="AV8" s="50">
        <f>Different_matrices!BD116</f>
        <v>0</v>
      </c>
      <c r="AW8" s="50">
        <f>Different_matrices!BE116</f>
        <v>0</v>
      </c>
      <c r="AX8" s="50">
        <f>Different_matrices!BF116</f>
        <v>0</v>
      </c>
      <c r="AY8" s="50">
        <f>Different_matrices!BG116</f>
        <v>0</v>
      </c>
      <c r="AZ8" s="50">
        <f>Different_matrices!BH116</f>
        <v>0</v>
      </c>
      <c r="BA8" s="50">
        <f>Different_matrices!BI116</f>
        <v>0</v>
      </c>
      <c r="BB8" s="50">
        <f>Different_matrices!BJ116</f>
        <v>0</v>
      </c>
      <c r="BC8" s="50">
        <f>Different_matrices!BK116</f>
        <v>0</v>
      </c>
      <c r="BD8" s="50">
        <f>Different_matrices!BL116</f>
        <v>0</v>
      </c>
      <c r="BE8" s="50">
        <f>Different_matrices!BM116</f>
        <v>0</v>
      </c>
      <c r="BF8" s="50">
        <f>Different_matrices!BN116</f>
        <v>0</v>
      </c>
      <c r="BG8" s="50">
        <f>Different_matrices!BO116</f>
        <v>0</v>
      </c>
      <c r="BH8" s="50">
        <f>Different_matrices!BP116</f>
        <v>0</v>
      </c>
      <c r="BI8" s="50">
        <f>Different_matrices!BQ116</f>
        <v>0</v>
      </c>
      <c r="BJ8" s="50">
        <f>Different_matrices!BR116</f>
        <v>0</v>
      </c>
      <c r="BK8" s="50">
        <f>Different_matrices!BS116</f>
        <v>0</v>
      </c>
      <c r="BL8" s="50">
        <f>Different_matrices!BT116</f>
        <v>0</v>
      </c>
      <c r="BM8" s="50">
        <f>Different_matrices!BU116</f>
        <v>0</v>
      </c>
      <c r="BN8" s="50">
        <f>Different_matrices!BV116</f>
        <v>0</v>
      </c>
      <c r="BO8" s="50">
        <f>Different_matrices!BW116</f>
        <v>0</v>
      </c>
      <c r="BP8" s="50">
        <f>Different_matrices!BX116</f>
        <v>0</v>
      </c>
      <c r="BQ8" s="50">
        <f>Different_matrices!BY116</f>
        <v>0</v>
      </c>
      <c r="BR8" s="50">
        <f>Different_matrices!BZ116</f>
        <v>0</v>
      </c>
      <c r="BS8" s="50">
        <f>Different_matrices!CA116</f>
        <v>0</v>
      </c>
      <c r="BT8" s="50">
        <f>Different_matrices!CB116</f>
        <v>0</v>
      </c>
      <c r="BU8" s="50">
        <f>Different_matrices!CC116</f>
        <v>0</v>
      </c>
      <c r="BV8" s="50">
        <f>Different_matrices!CD116</f>
        <v>0</v>
      </c>
      <c r="BW8" s="50">
        <f>Different_matrices!CE116</f>
        <v>0</v>
      </c>
      <c r="BX8" s="50">
        <f>Different_matrices!CF116</f>
        <v>0</v>
      </c>
      <c r="BY8" s="50">
        <f>Different_matrices!CG116</f>
        <v>0</v>
      </c>
      <c r="BZ8" s="50">
        <f>Different_matrices!CH116</f>
        <v>0</v>
      </c>
      <c r="CA8" s="50">
        <f>Different_matrices!CI116</f>
        <v>0</v>
      </c>
      <c r="CB8" s="50">
        <f>Different_matrices!CJ116</f>
        <v>0</v>
      </c>
      <c r="CC8" s="50">
        <f>Different_matrices!CK116</f>
        <v>0</v>
      </c>
      <c r="CD8" s="50">
        <f>Different_matrices!CL116</f>
        <v>0</v>
      </c>
      <c r="CE8" s="50">
        <f>Different_matrices!CM116</f>
        <v>0</v>
      </c>
      <c r="CF8" s="50">
        <f>Different_matrices!CN116</f>
        <v>0</v>
      </c>
      <c r="CG8" s="50">
        <f>Different_matrices!CO116</f>
        <v>0</v>
      </c>
      <c r="CH8" s="50">
        <f>Different_matrices!CP116</f>
        <v>0</v>
      </c>
      <c r="CI8" s="50">
        <f>Different_matrices!CQ116</f>
        <v>0</v>
      </c>
    </row>
    <row r="9" spans="1:87" s="40" customFormat="1">
      <c r="A9" s="30" t="s">
        <v>27</v>
      </c>
      <c r="B9" s="34">
        <v>0.80555555555555558</v>
      </c>
      <c r="C9" s="37">
        <v>0.76659445778156998</v>
      </c>
      <c r="D9" s="42">
        <v>0.875</v>
      </c>
      <c r="E9" s="40">
        <v>-8</v>
      </c>
      <c r="F9" s="40">
        <v>-3.7107711250657038E-2</v>
      </c>
      <c r="G9" s="48">
        <v>6.25E-2</v>
      </c>
      <c r="H9" s="46">
        <f t="shared" si="4"/>
        <v>0.86419753086419759</v>
      </c>
      <c r="I9" s="46">
        <f t="shared" si="0"/>
        <v>0.88852360816268805</v>
      </c>
      <c r="J9" s="43">
        <f t="shared" si="0"/>
        <v>0.8</v>
      </c>
      <c r="K9" s="46">
        <f t="shared" si="1"/>
        <v>0.08</v>
      </c>
      <c r="L9" s="46">
        <f t="shared" si="2"/>
        <v>0.21376970479720273</v>
      </c>
      <c r="M9" s="43">
        <f t="shared" si="3"/>
        <v>0.4</v>
      </c>
      <c r="N9" s="40">
        <f t="shared" si="5"/>
        <v>0.8509070463422953</v>
      </c>
      <c r="O9" s="40">
        <f t="shared" si="6"/>
        <v>0.23125656826573424</v>
      </c>
      <c r="P9" s="40">
        <f t="shared" si="7"/>
        <v>0.30688485239860136</v>
      </c>
      <c r="R9" s="30" t="s">
        <v>27</v>
      </c>
      <c r="S9" s="50">
        <f>Different_matrices!C118</f>
        <v>0</v>
      </c>
      <c r="T9" s="50">
        <f>Different_matrices!D118</f>
        <v>0</v>
      </c>
      <c r="U9" s="50">
        <f>Different_matrices!E118</f>
        <v>0</v>
      </c>
      <c r="V9" s="50">
        <f>Different_matrices!F118</f>
        <v>0</v>
      </c>
      <c r="W9" s="50">
        <f>Different_matrices!G118</f>
        <v>0</v>
      </c>
      <c r="X9" s="50">
        <f>Different_matrices!T118</f>
        <v>0</v>
      </c>
      <c r="Y9" s="50">
        <f>Different_matrices!AG117</f>
        <v>0</v>
      </c>
      <c r="Z9" s="50">
        <f>Different_matrices!AH117</f>
        <v>0</v>
      </c>
      <c r="AA9" s="50">
        <f>Different_matrices!AI117</f>
        <v>0</v>
      </c>
      <c r="AB9" s="50">
        <f>Different_matrices!AJ117</f>
        <v>0</v>
      </c>
      <c r="AC9" s="50" t="e">
        <f>Different_matrices!#REF!</f>
        <v>#REF!</v>
      </c>
      <c r="AD9" s="50" t="e">
        <f>Different_matrices!#REF!</f>
        <v>#REF!</v>
      </c>
      <c r="AE9" s="50" t="e">
        <f>Different_matrices!#REF!</f>
        <v>#REF!</v>
      </c>
      <c r="AF9" s="50">
        <f>Different_matrices!AN117</f>
        <v>0</v>
      </c>
      <c r="AG9" s="50">
        <f>Different_matrices!AO117</f>
        <v>0</v>
      </c>
      <c r="AH9" s="50">
        <f>Different_matrices!AP117</f>
        <v>0</v>
      </c>
      <c r="AI9" s="50">
        <f>Different_matrices!AQ117</f>
        <v>0</v>
      </c>
      <c r="AJ9" s="50">
        <f>Different_matrices!AR117</f>
        <v>0</v>
      </c>
      <c r="AK9" s="50">
        <f>Different_matrices!AS117</f>
        <v>0</v>
      </c>
      <c r="AL9" s="50">
        <f>Different_matrices!AT117</f>
        <v>0</v>
      </c>
      <c r="AM9" s="50">
        <f>Different_matrices!AU117</f>
        <v>0</v>
      </c>
      <c r="AN9" s="50">
        <f>Different_matrices!AV117</f>
        <v>0</v>
      </c>
      <c r="AO9" s="50">
        <f>Different_matrices!AW117</f>
        <v>0</v>
      </c>
      <c r="AP9" s="50">
        <f>Different_matrices!AX117</f>
        <v>0</v>
      </c>
      <c r="AQ9" s="50">
        <f>Different_matrices!AY117</f>
        <v>0</v>
      </c>
      <c r="AR9" s="50">
        <f>Different_matrices!AZ117</f>
        <v>0</v>
      </c>
      <c r="AS9" s="50">
        <f>Different_matrices!BA117</f>
        <v>0</v>
      </c>
      <c r="AT9" s="50">
        <f>Different_matrices!BB117</f>
        <v>0</v>
      </c>
      <c r="AU9" s="50">
        <f>Different_matrices!BC117</f>
        <v>0</v>
      </c>
      <c r="AV9" s="50">
        <f>Different_matrices!BD117</f>
        <v>0</v>
      </c>
      <c r="AW9" s="50">
        <f>Different_matrices!BE117</f>
        <v>0</v>
      </c>
      <c r="AX9" s="50">
        <f>Different_matrices!BF117</f>
        <v>0</v>
      </c>
      <c r="AY9" s="50">
        <f>Different_matrices!BG117</f>
        <v>0</v>
      </c>
      <c r="AZ9" s="50">
        <f>Different_matrices!BH117</f>
        <v>0</v>
      </c>
      <c r="BA9" s="50">
        <f>Different_matrices!BI117</f>
        <v>0</v>
      </c>
      <c r="BB9" s="50">
        <f>Different_matrices!BJ117</f>
        <v>0</v>
      </c>
      <c r="BC9" s="50">
        <f>Different_matrices!BK117</f>
        <v>0</v>
      </c>
      <c r="BD9" s="50">
        <f>Different_matrices!BL117</f>
        <v>0</v>
      </c>
      <c r="BE9" s="50">
        <f>Different_matrices!BM117</f>
        <v>0</v>
      </c>
      <c r="BF9" s="50">
        <f>Different_matrices!BN117</f>
        <v>0</v>
      </c>
      <c r="BG9" s="50">
        <f>Different_matrices!BO117</f>
        <v>0</v>
      </c>
      <c r="BH9" s="50">
        <f>Different_matrices!BP117</f>
        <v>0</v>
      </c>
      <c r="BI9" s="50">
        <f>Different_matrices!BQ117</f>
        <v>0</v>
      </c>
      <c r="BJ9" s="50">
        <f>Different_matrices!BR117</f>
        <v>0</v>
      </c>
      <c r="BK9" s="50">
        <f>Different_matrices!BS117</f>
        <v>0</v>
      </c>
      <c r="BL9" s="50">
        <f>Different_matrices!BT117</f>
        <v>0</v>
      </c>
      <c r="BM9" s="50">
        <f>Different_matrices!BU117</f>
        <v>0</v>
      </c>
      <c r="BN9" s="50">
        <f>Different_matrices!BV117</f>
        <v>0</v>
      </c>
      <c r="BO9" s="50">
        <f>Different_matrices!BW117</f>
        <v>0</v>
      </c>
      <c r="BP9" s="50">
        <f>Different_matrices!BX117</f>
        <v>0</v>
      </c>
      <c r="BQ9" s="50">
        <f>Different_matrices!BY117</f>
        <v>0</v>
      </c>
      <c r="BR9" s="50">
        <f>Different_matrices!BZ117</f>
        <v>0</v>
      </c>
      <c r="BS9" s="50">
        <f>Different_matrices!CA117</f>
        <v>0</v>
      </c>
      <c r="BT9" s="50">
        <f>Different_matrices!CB117</f>
        <v>0</v>
      </c>
      <c r="BU9" s="50">
        <f>Different_matrices!CC117</f>
        <v>0</v>
      </c>
      <c r="BV9" s="50">
        <f>Different_matrices!CD117</f>
        <v>0</v>
      </c>
      <c r="BW9" s="50">
        <f>Different_matrices!CE117</f>
        <v>0</v>
      </c>
      <c r="BX9" s="50">
        <f>Different_matrices!CF117</f>
        <v>0</v>
      </c>
      <c r="BY9" s="50">
        <f>Different_matrices!CG117</f>
        <v>0</v>
      </c>
      <c r="BZ9" s="50">
        <f>Different_matrices!CH117</f>
        <v>0</v>
      </c>
      <c r="CA9" s="50">
        <f>Different_matrices!CI117</f>
        <v>0</v>
      </c>
      <c r="CB9" s="50">
        <f>Different_matrices!CJ117</f>
        <v>0</v>
      </c>
      <c r="CC9" s="50">
        <f>Different_matrices!CK117</f>
        <v>0</v>
      </c>
      <c r="CD9" s="50">
        <f>Different_matrices!CL117</f>
        <v>0</v>
      </c>
      <c r="CE9" s="50">
        <f>Different_matrices!CM117</f>
        <v>0</v>
      </c>
      <c r="CF9" s="50">
        <f>Different_matrices!CN117</f>
        <v>0</v>
      </c>
      <c r="CG9" s="50">
        <f>Different_matrices!CO117</f>
        <v>0</v>
      </c>
      <c r="CH9" s="50">
        <f>Different_matrices!CP117</f>
        <v>0</v>
      </c>
      <c r="CI9" s="50">
        <f>Different_matrices!CQ117</f>
        <v>0</v>
      </c>
    </row>
    <row r="10" spans="1:87" s="40" customFormat="1">
      <c r="A10" s="30" t="s">
        <v>28</v>
      </c>
      <c r="B10" s="34">
        <v>0.86111111111111116</v>
      </c>
      <c r="C10" s="37">
        <v>0.684786631312572</v>
      </c>
      <c r="D10" s="42">
        <v>0.84375</v>
      </c>
      <c r="E10" s="40">
        <v>-2</v>
      </c>
      <c r="F10" s="40">
        <v>0.301124878162917</v>
      </c>
      <c r="G10" s="48">
        <v>0.1875</v>
      </c>
      <c r="H10" s="46">
        <f t="shared" si="4"/>
        <v>0.96296296296296313</v>
      </c>
      <c r="I10" s="46">
        <f t="shared" si="0"/>
        <v>0.78792481780492363</v>
      </c>
      <c r="J10" s="43">
        <f t="shared" si="0"/>
        <v>0.72</v>
      </c>
      <c r="K10" s="46">
        <f t="shared" si="1"/>
        <v>0.32</v>
      </c>
      <c r="L10" s="46">
        <f t="shared" si="2"/>
        <v>0.60403725125530505</v>
      </c>
      <c r="M10" s="43">
        <f t="shared" si="3"/>
        <v>0.6</v>
      </c>
      <c r="N10" s="40">
        <f t="shared" si="5"/>
        <v>0.82362926025596239</v>
      </c>
      <c r="O10" s="40">
        <f t="shared" si="6"/>
        <v>0.50801241708510159</v>
      </c>
      <c r="P10" s="40">
        <f t="shared" si="7"/>
        <v>0.60201862562765251</v>
      </c>
      <c r="R10" s="30" t="s">
        <v>28</v>
      </c>
      <c r="S10" s="50">
        <f>Different_matrices!C119</f>
        <v>0</v>
      </c>
      <c r="T10" s="50">
        <f>Different_matrices!D119</f>
        <v>0</v>
      </c>
      <c r="U10" s="50">
        <f>Different_matrices!E119</f>
        <v>0</v>
      </c>
      <c r="V10" s="50">
        <f>Different_matrices!F119</f>
        <v>0</v>
      </c>
      <c r="W10" s="50">
        <f>Different_matrices!G119</f>
        <v>0</v>
      </c>
      <c r="X10" s="50">
        <f>Different_matrices!T119</f>
        <v>0</v>
      </c>
      <c r="Y10" s="50">
        <f>Different_matrices!AG118</f>
        <v>0</v>
      </c>
      <c r="Z10" s="50">
        <f>Different_matrices!AH118</f>
        <v>0</v>
      </c>
      <c r="AA10" s="50">
        <f>Different_matrices!AI118</f>
        <v>0</v>
      </c>
      <c r="AB10" s="50">
        <f>Different_matrices!AJ118</f>
        <v>0</v>
      </c>
      <c r="AC10" s="50" t="e">
        <f>Different_matrices!#REF!</f>
        <v>#REF!</v>
      </c>
      <c r="AD10" s="50" t="e">
        <f>Different_matrices!#REF!</f>
        <v>#REF!</v>
      </c>
      <c r="AE10" s="50" t="e">
        <f>Different_matrices!#REF!</f>
        <v>#REF!</v>
      </c>
      <c r="AF10" s="50">
        <f>Different_matrices!AN118</f>
        <v>0</v>
      </c>
      <c r="AG10" s="50">
        <f>Different_matrices!AO118</f>
        <v>0</v>
      </c>
      <c r="AH10" s="50">
        <f>Different_matrices!AP118</f>
        <v>0</v>
      </c>
      <c r="AI10" s="50">
        <f>Different_matrices!AQ118</f>
        <v>0</v>
      </c>
      <c r="AJ10" s="50">
        <f>Different_matrices!AR118</f>
        <v>0</v>
      </c>
      <c r="AK10" s="50">
        <f>Different_matrices!AS118</f>
        <v>0</v>
      </c>
      <c r="AL10" s="50">
        <f>Different_matrices!AT118</f>
        <v>0</v>
      </c>
      <c r="AM10" s="50">
        <f>Different_matrices!AU118</f>
        <v>0</v>
      </c>
      <c r="AN10" s="50">
        <f>Different_matrices!AV118</f>
        <v>0</v>
      </c>
      <c r="AO10" s="50">
        <f>Different_matrices!AW118</f>
        <v>0</v>
      </c>
      <c r="AP10" s="50">
        <f>Different_matrices!AX118</f>
        <v>0</v>
      </c>
      <c r="AQ10" s="50">
        <f>Different_matrices!AY118</f>
        <v>0</v>
      </c>
      <c r="AR10" s="50">
        <f>Different_matrices!AZ118</f>
        <v>0</v>
      </c>
      <c r="AS10" s="50">
        <f>Different_matrices!BA118</f>
        <v>0</v>
      </c>
      <c r="AT10" s="50">
        <f>Different_matrices!BB118</f>
        <v>0</v>
      </c>
      <c r="AU10" s="50">
        <f>Different_matrices!BC118</f>
        <v>0</v>
      </c>
      <c r="AV10" s="50">
        <f>Different_matrices!BD118</f>
        <v>0</v>
      </c>
      <c r="AW10" s="50">
        <f>Different_matrices!BE118</f>
        <v>0</v>
      </c>
      <c r="AX10" s="50">
        <f>Different_matrices!BF118</f>
        <v>0</v>
      </c>
      <c r="AY10" s="50">
        <f>Different_matrices!BG118</f>
        <v>0</v>
      </c>
      <c r="AZ10" s="50">
        <f>Different_matrices!BH118</f>
        <v>0</v>
      </c>
      <c r="BA10" s="50">
        <f>Different_matrices!BI118</f>
        <v>0</v>
      </c>
      <c r="BB10" s="50">
        <f>Different_matrices!BJ118</f>
        <v>0</v>
      </c>
      <c r="BC10" s="50">
        <f>Different_matrices!BK118</f>
        <v>0</v>
      </c>
      <c r="BD10" s="50">
        <f>Different_matrices!BL118</f>
        <v>0</v>
      </c>
      <c r="BE10" s="50">
        <f>Different_matrices!BM118</f>
        <v>0</v>
      </c>
      <c r="BF10" s="50">
        <f>Different_matrices!BN118</f>
        <v>0</v>
      </c>
      <c r="BG10" s="50">
        <f>Different_matrices!BO118</f>
        <v>0</v>
      </c>
      <c r="BH10" s="50">
        <f>Different_matrices!BP118</f>
        <v>0</v>
      </c>
      <c r="BI10" s="50">
        <f>Different_matrices!BQ118</f>
        <v>0</v>
      </c>
      <c r="BJ10" s="50">
        <f>Different_matrices!BR118</f>
        <v>0</v>
      </c>
      <c r="BK10" s="50">
        <f>Different_matrices!BS118</f>
        <v>0</v>
      </c>
      <c r="BL10" s="50">
        <f>Different_matrices!BT118</f>
        <v>0</v>
      </c>
      <c r="BM10" s="50">
        <f>Different_matrices!BU118</f>
        <v>0</v>
      </c>
      <c r="BN10" s="50">
        <f>Different_matrices!BV118</f>
        <v>0</v>
      </c>
      <c r="BO10" s="50">
        <f>Different_matrices!BW118</f>
        <v>0</v>
      </c>
      <c r="BP10" s="50">
        <f>Different_matrices!BX118</f>
        <v>0</v>
      </c>
      <c r="BQ10" s="50">
        <f>Different_matrices!BY118</f>
        <v>0</v>
      </c>
      <c r="BR10" s="50">
        <f>Different_matrices!BZ118</f>
        <v>0</v>
      </c>
      <c r="BS10" s="50">
        <f>Different_matrices!CA118</f>
        <v>0</v>
      </c>
      <c r="BT10" s="50">
        <f>Different_matrices!CB118</f>
        <v>0</v>
      </c>
      <c r="BU10" s="50">
        <f>Different_matrices!CC118</f>
        <v>0</v>
      </c>
      <c r="BV10" s="50">
        <f>Different_matrices!CD118</f>
        <v>0</v>
      </c>
      <c r="BW10" s="50">
        <f>Different_matrices!CE118</f>
        <v>0</v>
      </c>
      <c r="BX10" s="50">
        <f>Different_matrices!CF118</f>
        <v>0</v>
      </c>
      <c r="BY10" s="50">
        <f>Different_matrices!CG118</f>
        <v>0</v>
      </c>
      <c r="BZ10" s="50">
        <f>Different_matrices!CH118</f>
        <v>0</v>
      </c>
      <c r="CA10" s="50">
        <f>Different_matrices!CI118</f>
        <v>0</v>
      </c>
      <c r="CB10" s="50">
        <f>Different_matrices!CJ118</f>
        <v>0</v>
      </c>
      <c r="CC10" s="50">
        <f>Different_matrices!CK118</f>
        <v>0</v>
      </c>
      <c r="CD10" s="50">
        <f>Different_matrices!CL118</f>
        <v>0</v>
      </c>
      <c r="CE10" s="50">
        <f>Different_matrices!CM118</f>
        <v>0</v>
      </c>
      <c r="CF10" s="50">
        <f>Different_matrices!CN118</f>
        <v>0</v>
      </c>
      <c r="CG10" s="50">
        <f>Different_matrices!CO118</f>
        <v>0</v>
      </c>
      <c r="CH10" s="50">
        <f>Different_matrices!CP118</f>
        <v>0</v>
      </c>
      <c r="CI10" s="50">
        <f>Different_matrices!CQ118</f>
        <v>0</v>
      </c>
    </row>
    <row r="11" spans="1:87" s="40" customFormat="1">
      <c r="A11" s="30" t="s">
        <v>29</v>
      </c>
      <c r="B11" s="34">
        <v>0.75</v>
      </c>
      <c r="C11" s="37">
        <v>0.65134179369701195</v>
      </c>
      <c r="D11" s="42">
        <v>0.828125</v>
      </c>
      <c r="E11" s="40">
        <v>8</v>
      </c>
      <c r="F11" s="40">
        <v>0.10414028397791197</v>
      </c>
      <c r="G11" s="48">
        <v>-3.125E-2</v>
      </c>
      <c r="H11" s="46">
        <f t="shared" si="4"/>
        <v>0.76543209876543217</v>
      </c>
      <c r="I11" s="46">
        <f t="shared" si="0"/>
        <v>0.74679782112188353</v>
      </c>
      <c r="J11" s="43">
        <f t="shared" si="0"/>
        <v>0.68</v>
      </c>
      <c r="K11" s="46">
        <f t="shared" si="1"/>
        <v>0.72</v>
      </c>
      <c r="L11" s="46">
        <f t="shared" si="2"/>
        <v>0.37674781591166973</v>
      </c>
      <c r="M11" s="43">
        <f t="shared" si="3"/>
        <v>0.25</v>
      </c>
      <c r="N11" s="40">
        <f t="shared" si="5"/>
        <v>0.73074330662910525</v>
      </c>
      <c r="O11" s="40">
        <f t="shared" si="6"/>
        <v>0.44891593863722323</v>
      </c>
      <c r="P11" s="40">
        <f t="shared" si="7"/>
        <v>0.31337390795583486</v>
      </c>
      <c r="R11" s="30" t="s">
        <v>29</v>
      </c>
      <c r="S11" s="50">
        <f>Different_matrices!C120</f>
        <v>0</v>
      </c>
      <c r="T11" s="50">
        <f>Different_matrices!D120</f>
        <v>0</v>
      </c>
      <c r="U11" s="50">
        <f>Different_matrices!E120</f>
        <v>0</v>
      </c>
      <c r="V11" s="50">
        <f>Different_matrices!F120</f>
        <v>0</v>
      </c>
      <c r="W11" s="50">
        <f>Different_matrices!G120</f>
        <v>0</v>
      </c>
      <c r="X11" s="50">
        <f>Different_matrices!T120</f>
        <v>0</v>
      </c>
      <c r="Y11" s="50">
        <f>Different_matrices!AG119</f>
        <v>0</v>
      </c>
      <c r="Z11" s="50">
        <f>Different_matrices!AH119</f>
        <v>0</v>
      </c>
      <c r="AA11" s="50">
        <f>Different_matrices!AI119</f>
        <v>0</v>
      </c>
      <c r="AB11" s="50">
        <f>Different_matrices!AJ119</f>
        <v>0</v>
      </c>
      <c r="AC11" s="50" t="e">
        <f>Different_matrices!#REF!</f>
        <v>#REF!</v>
      </c>
      <c r="AD11" s="50" t="e">
        <f>Different_matrices!#REF!</f>
        <v>#REF!</v>
      </c>
      <c r="AE11" s="50" t="e">
        <f>Different_matrices!#REF!</f>
        <v>#REF!</v>
      </c>
      <c r="AF11" s="50">
        <f>Different_matrices!AN119</f>
        <v>0</v>
      </c>
      <c r="AG11" s="50">
        <f>Different_matrices!AO119</f>
        <v>0</v>
      </c>
      <c r="AH11" s="50">
        <f>Different_matrices!AP119</f>
        <v>0</v>
      </c>
      <c r="AI11" s="50">
        <f>Different_matrices!AQ119</f>
        <v>0</v>
      </c>
      <c r="AJ11" s="50">
        <f>Different_matrices!AR119</f>
        <v>0</v>
      </c>
      <c r="AK11" s="50">
        <f>Different_matrices!AS119</f>
        <v>0</v>
      </c>
      <c r="AL11" s="50">
        <f>Different_matrices!AT119</f>
        <v>0</v>
      </c>
      <c r="AM11" s="50">
        <f>Different_matrices!AU119</f>
        <v>0</v>
      </c>
      <c r="AN11" s="50">
        <f>Different_matrices!AV119</f>
        <v>0</v>
      </c>
      <c r="AO11" s="50">
        <f>Different_matrices!AW119</f>
        <v>0</v>
      </c>
      <c r="AP11" s="50">
        <f>Different_matrices!AX119</f>
        <v>0</v>
      </c>
      <c r="AQ11" s="50">
        <f>Different_matrices!AY119</f>
        <v>0</v>
      </c>
      <c r="AR11" s="50">
        <f>Different_matrices!AZ119</f>
        <v>0</v>
      </c>
      <c r="AS11" s="50">
        <f>Different_matrices!BA119</f>
        <v>0</v>
      </c>
      <c r="AT11" s="50">
        <f>Different_matrices!BB119</f>
        <v>0</v>
      </c>
      <c r="AU11" s="50">
        <f>Different_matrices!BC119</f>
        <v>0</v>
      </c>
      <c r="AV11" s="50">
        <f>Different_matrices!BD119</f>
        <v>0</v>
      </c>
      <c r="AW11" s="50">
        <f>Different_matrices!BE119</f>
        <v>0</v>
      </c>
      <c r="AX11" s="50">
        <f>Different_matrices!BF119</f>
        <v>0</v>
      </c>
      <c r="AY11" s="50">
        <f>Different_matrices!BG119</f>
        <v>0</v>
      </c>
      <c r="AZ11" s="50">
        <f>Different_matrices!BH119</f>
        <v>0</v>
      </c>
      <c r="BA11" s="50">
        <f>Different_matrices!BI119</f>
        <v>0</v>
      </c>
      <c r="BB11" s="50">
        <f>Different_matrices!BJ119</f>
        <v>0</v>
      </c>
      <c r="BC11" s="50">
        <f>Different_matrices!BK119</f>
        <v>0</v>
      </c>
      <c r="BD11" s="50">
        <f>Different_matrices!BL119</f>
        <v>0</v>
      </c>
      <c r="BE11" s="50">
        <f>Different_matrices!BM119</f>
        <v>0</v>
      </c>
      <c r="BF11" s="50">
        <f>Different_matrices!BN119</f>
        <v>0</v>
      </c>
      <c r="BG11" s="50">
        <f>Different_matrices!BO119</f>
        <v>0</v>
      </c>
      <c r="BH11" s="50">
        <f>Different_matrices!BP119</f>
        <v>0</v>
      </c>
      <c r="BI11" s="50">
        <f>Different_matrices!BQ119</f>
        <v>0</v>
      </c>
      <c r="BJ11" s="50">
        <f>Different_matrices!BR119</f>
        <v>0</v>
      </c>
      <c r="BK11" s="50">
        <f>Different_matrices!BS119</f>
        <v>0</v>
      </c>
      <c r="BL11" s="50">
        <f>Different_matrices!BT119</f>
        <v>0</v>
      </c>
      <c r="BM11" s="50">
        <f>Different_matrices!BU119</f>
        <v>0</v>
      </c>
      <c r="BN11" s="50">
        <f>Different_matrices!BV119</f>
        <v>0</v>
      </c>
      <c r="BO11" s="50">
        <f>Different_matrices!BW119</f>
        <v>0</v>
      </c>
      <c r="BP11" s="50">
        <f>Different_matrices!BX119</f>
        <v>0</v>
      </c>
      <c r="BQ11" s="50">
        <f>Different_matrices!BY119</f>
        <v>0</v>
      </c>
      <c r="BR11" s="50">
        <f>Different_matrices!BZ119</f>
        <v>0</v>
      </c>
      <c r="BS11" s="50">
        <f>Different_matrices!CA119</f>
        <v>0</v>
      </c>
      <c r="BT11" s="50">
        <f>Different_matrices!CB119</f>
        <v>0</v>
      </c>
      <c r="BU11" s="50">
        <f>Different_matrices!CC119</f>
        <v>0</v>
      </c>
      <c r="BV11" s="50">
        <f>Different_matrices!CD119</f>
        <v>0</v>
      </c>
      <c r="BW11" s="50">
        <f>Different_matrices!CE119</f>
        <v>0</v>
      </c>
      <c r="BX11" s="50">
        <f>Different_matrices!CF119</f>
        <v>0</v>
      </c>
      <c r="BY11" s="50">
        <f>Different_matrices!CG119</f>
        <v>0</v>
      </c>
      <c r="BZ11" s="50">
        <f>Different_matrices!CH119</f>
        <v>0</v>
      </c>
      <c r="CA11" s="50">
        <f>Different_matrices!CI119</f>
        <v>0</v>
      </c>
      <c r="CB11" s="50">
        <f>Different_matrices!CJ119</f>
        <v>0</v>
      </c>
      <c r="CC11" s="50">
        <f>Different_matrices!CK119</f>
        <v>0</v>
      </c>
      <c r="CD11" s="50">
        <f>Different_matrices!CL119</f>
        <v>0</v>
      </c>
      <c r="CE11" s="50">
        <f>Different_matrices!CM119</f>
        <v>0</v>
      </c>
      <c r="CF11" s="50">
        <f>Different_matrices!CN119</f>
        <v>0</v>
      </c>
      <c r="CG11" s="50">
        <f>Different_matrices!CO119</f>
        <v>0</v>
      </c>
      <c r="CH11" s="50">
        <f>Different_matrices!CP119</f>
        <v>0</v>
      </c>
      <c r="CI11" s="50">
        <f>Different_matrices!CQ119</f>
        <v>0</v>
      </c>
    </row>
    <row r="12" spans="1:87" s="40" customFormat="1">
      <c r="A12" s="30" t="s">
        <v>22</v>
      </c>
      <c r="B12" s="34">
        <v>0.77083333333333337</v>
      </c>
      <c r="C12" s="37">
        <v>0.70481643241879999</v>
      </c>
      <c r="D12" s="42">
        <v>0.828125</v>
      </c>
      <c r="E12" s="40">
        <v>7</v>
      </c>
      <c r="F12" s="40">
        <v>-2.9463334259910434E-3</v>
      </c>
      <c r="G12" s="48">
        <v>9.375E-2</v>
      </c>
      <c r="H12" s="46">
        <f t="shared" si="4"/>
        <v>0.80246913580246926</v>
      </c>
      <c r="I12" s="46">
        <f t="shared" si="0"/>
        <v>0.812555392278831</v>
      </c>
      <c r="J12" s="43">
        <f t="shared" si="0"/>
        <v>0.68</v>
      </c>
      <c r="K12" s="46">
        <f t="shared" si="1"/>
        <v>0.68</v>
      </c>
      <c r="L12" s="46">
        <f t="shared" si="2"/>
        <v>0.25318659579039682</v>
      </c>
      <c r="M12" s="43">
        <f t="shared" si="3"/>
        <v>0.45</v>
      </c>
      <c r="N12" s="40">
        <f t="shared" si="5"/>
        <v>0.76500817602710003</v>
      </c>
      <c r="O12" s="40">
        <f t="shared" si="6"/>
        <v>0.46106219859679892</v>
      </c>
      <c r="P12" s="40">
        <f t="shared" si="7"/>
        <v>0.35159329789519844</v>
      </c>
      <c r="R12" s="30" t="s">
        <v>22</v>
      </c>
      <c r="S12" s="50">
        <f>Different_matrices!C121</f>
        <v>0</v>
      </c>
      <c r="T12" s="50">
        <f>Different_matrices!D121</f>
        <v>0</v>
      </c>
      <c r="U12" s="50">
        <f>Different_matrices!E121</f>
        <v>0</v>
      </c>
      <c r="V12" s="50">
        <f>Different_matrices!F121</f>
        <v>0</v>
      </c>
      <c r="W12" s="50">
        <f>Different_matrices!G121</f>
        <v>0</v>
      </c>
      <c r="X12" s="50">
        <f>Different_matrices!T121</f>
        <v>0</v>
      </c>
      <c r="Y12" s="50">
        <f>Different_matrices!AG120</f>
        <v>0</v>
      </c>
      <c r="Z12" s="50">
        <f>Different_matrices!AH120</f>
        <v>0</v>
      </c>
      <c r="AA12" s="50">
        <f>Different_matrices!AI120</f>
        <v>0</v>
      </c>
      <c r="AB12" s="50">
        <f>Different_matrices!AJ120</f>
        <v>0</v>
      </c>
      <c r="AC12" s="50" t="e">
        <f>Different_matrices!#REF!</f>
        <v>#REF!</v>
      </c>
      <c r="AD12" s="50" t="e">
        <f>Different_matrices!#REF!</f>
        <v>#REF!</v>
      </c>
      <c r="AE12" s="50" t="e">
        <f>Different_matrices!#REF!</f>
        <v>#REF!</v>
      </c>
      <c r="AF12" s="50">
        <f>Different_matrices!AN120</f>
        <v>0</v>
      </c>
      <c r="AG12" s="50">
        <f>Different_matrices!AO120</f>
        <v>0</v>
      </c>
      <c r="AH12" s="50">
        <f>Different_matrices!AP120</f>
        <v>0</v>
      </c>
      <c r="AI12" s="50">
        <f>Different_matrices!AQ120</f>
        <v>0</v>
      </c>
      <c r="AJ12" s="50">
        <f>Different_matrices!AR120</f>
        <v>0</v>
      </c>
      <c r="AK12" s="50">
        <f>Different_matrices!AS120</f>
        <v>0</v>
      </c>
      <c r="AL12" s="50">
        <f>Different_matrices!AT120</f>
        <v>0</v>
      </c>
      <c r="AM12" s="50">
        <f>Different_matrices!AU120</f>
        <v>0</v>
      </c>
      <c r="AN12" s="50">
        <f>Different_matrices!AV120</f>
        <v>0</v>
      </c>
      <c r="AO12" s="50">
        <f>Different_matrices!AW120</f>
        <v>0</v>
      </c>
      <c r="AP12" s="50">
        <f>Different_matrices!AX120</f>
        <v>0</v>
      </c>
      <c r="AQ12" s="50">
        <f>Different_matrices!AY120</f>
        <v>0</v>
      </c>
      <c r="AR12" s="50">
        <f>Different_matrices!AZ120</f>
        <v>0</v>
      </c>
      <c r="AS12" s="50">
        <f>Different_matrices!BA120</f>
        <v>0</v>
      </c>
      <c r="AT12" s="50">
        <f>Different_matrices!BB120</f>
        <v>0</v>
      </c>
      <c r="AU12" s="50">
        <f>Different_matrices!BC120</f>
        <v>0</v>
      </c>
      <c r="AV12" s="50">
        <f>Different_matrices!BD120</f>
        <v>0</v>
      </c>
      <c r="AW12" s="50">
        <f>Different_matrices!BE120</f>
        <v>0</v>
      </c>
      <c r="AX12" s="50">
        <f>Different_matrices!BF120</f>
        <v>0</v>
      </c>
      <c r="AY12" s="50">
        <f>Different_matrices!BG120</f>
        <v>0</v>
      </c>
      <c r="AZ12" s="50">
        <f>Different_matrices!BH120</f>
        <v>0</v>
      </c>
      <c r="BA12" s="50">
        <f>Different_matrices!BI120</f>
        <v>0</v>
      </c>
      <c r="BB12" s="50">
        <f>Different_matrices!BJ120</f>
        <v>0</v>
      </c>
      <c r="BC12" s="50">
        <f>Different_matrices!BK120</f>
        <v>0</v>
      </c>
      <c r="BD12" s="50">
        <f>Different_matrices!BL120</f>
        <v>0</v>
      </c>
      <c r="BE12" s="50">
        <f>Different_matrices!BM120</f>
        <v>0</v>
      </c>
      <c r="BF12" s="50">
        <f>Different_matrices!BN120</f>
        <v>0</v>
      </c>
      <c r="BG12" s="50">
        <f>Different_matrices!BO120</f>
        <v>0</v>
      </c>
      <c r="BH12" s="50">
        <f>Different_matrices!BP120</f>
        <v>0</v>
      </c>
      <c r="BI12" s="50">
        <f>Different_matrices!BQ120</f>
        <v>0</v>
      </c>
      <c r="BJ12" s="50">
        <f>Different_matrices!BR120</f>
        <v>0</v>
      </c>
      <c r="BK12" s="50">
        <f>Different_matrices!BS120</f>
        <v>0</v>
      </c>
      <c r="BL12" s="50">
        <f>Different_matrices!BT120</f>
        <v>0</v>
      </c>
      <c r="BM12" s="50">
        <f>Different_matrices!BU120</f>
        <v>0</v>
      </c>
      <c r="BN12" s="50">
        <f>Different_matrices!BV120</f>
        <v>0</v>
      </c>
      <c r="BO12" s="50">
        <f>Different_matrices!BW120</f>
        <v>0</v>
      </c>
      <c r="BP12" s="50">
        <f>Different_matrices!BX120</f>
        <v>0</v>
      </c>
      <c r="BQ12" s="50">
        <f>Different_matrices!BY120</f>
        <v>0</v>
      </c>
      <c r="BR12" s="50">
        <f>Different_matrices!BZ120</f>
        <v>0</v>
      </c>
      <c r="BS12" s="50">
        <f>Different_matrices!CA120</f>
        <v>0</v>
      </c>
      <c r="BT12" s="50">
        <f>Different_matrices!CB120</f>
        <v>0</v>
      </c>
      <c r="BU12" s="50">
        <f>Different_matrices!CC120</f>
        <v>0</v>
      </c>
      <c r="BV12" s="50">
        <f>Different_matrices!CD120</f>
        <v>0</v>
      </c>
      <c r="BW12" s="50">
        <f>Different_matrices!CE120</f>
        <v>0</v>
      </c>
      <c r="BX12" s="50">
        <f>Different_matrices!CF120</f>
        <v>0</v>
      </c>
      <c r="BY12" s="50">
        <f>Different_matrices!CG120</f>
        <v>0</v>
      </c>
      <c r="BZ12" s="50">
        <f>Different_matrices!CH120</f>
        <v>0</v>
      </c>
      <c r="CA12" s="50">
        <f>Different_matrices!CI120</f>
        <v>0</v>
      </c>
      <c r="CB12" s="50">
        <f>Different_matrices!CJ120</f>
        <v>0</v>
      </c>
      <c r="CC12" s="50">
        <f>Different_matrices!CK120</f>
        <v>0</v>
      </c>
      <c r="CD12" s="50">
        <f>Different_matrices!CL120</f>
        <v>0</v>
      </c>
      <c r="CE12" s="50">
        <f>Different_matrices!CM120</f>
        <v>0</v>
      </c>
      <c r="CF12" s="50">
        <f>Different_matrices!CN120</f>
        <v>0</v>
      </c>
      <c r="CG12" s="50">
        <f>Different_matrices!CO120</f>
        <v>0</v>
      </c>
      <c r="CH12" s="50">
        <f>Different_matrices!CP120</f>
        <v>0</v>
      </c>
      <c r="CI12" s="50">
        <f>Different_matrices!CQ120</f>
        <v>0</v>
      </c>
    </row>
    <row r="13" spans="1:87" s="40" customFormat="1">
      <c r="A13" s="51" t="s">
        <v>45</v>
      </c>
      <c r="B13" s="36">
        <v>0.54166666666666663</v>
      </c>
      <c r="C13" s="37">
        <v>0.85724804602437299</v>
      </c>
      <c r="D13" s="42">
        <v>0.875</v>
      </c>
      <c r="E13" s="40">
        <v>-4</v>
      </c>
      <c r="F13" s="40">
        <v>1.9423392299158015E-2</v>
      </c>
      <c r="G13" s="48">
        <v>6.25E-2</v>
      </c>
      <c r="H13" s="46">
        <f t="shared" si="4"/>
        <v>0.39506172839506171</v>
      </c>
      <c r="I13" s="46">
        <f t="shared" si="0"/>
        <v>1</v>
      </c>
      <c r="J13" s="43">
        <f t="shared" si="0"/>
        <v>0.8</v>
      </c>
      <c r="K13" s="46">
        <f t="shared" si="1"/>
        <v>0.24</v>
      </c>
      <c r="L13" s="46">
        <f t="shared" si="2"/>
        <v>0.27899776315552555</v>
      </c>
      <c r="M13" s="43">
        <f t="shared" si="3"/>
        <v>0.4</v>
      </c>
      <c r="N13" s="40">
        <f t="shared" si="5"/>
        <v>0.73168724279835384</v>
      </c>
      <c r="O13" s="40">
        <f t="shared" si="6"/>
        <v>0.30633258771850852</v>
      </c>
      <c r="P13" s="40">
        <f t="shared" si="7"/>
        <v>0.33949888157776276</v>
      </c>
      <c r="R13" s="51" t="s">
        <v>45</v>
      </c>
      <c r="S13" s="50">
        <f>Different_matrices!C122</f>
        <v>0</v>
      </c>
      <c r="T13" s="50">
        <f>Different_matrices!D122</f>
        <v>0</v>
      </c>
      <c r="U13" s="50">
        <f>Different_matrices!E122</f>
        <v>0</v>
      </c>
      <c r="V13" s="50">
        <f>Different_matrices!F122</f>
        <v>0</v>
      </c>
      <c r="W13" s="50">
        <f>Different_matrices!G122</f>
        <v>0</v>
      </c>
      <c r="X13" s="50">
        <f>Different_matrices!T122</f>
        <v>0</v>
      </c>
      <c r="Y13" s="50">
        <f>Different_matrices!AG121</f>
        <v>0</v>
      </c>
      <c r="Z13" s="50">
        <f>Different_matrices!AH121</f>
        <v>0</v>
      </c>
      <c r="AA13" s="50">
        <f>Different_matrices!AI121</f>
        <v>0</v>
      </c>
      <c r="AB13" s="50">
        <f>Different_matrices!AJ121</f>
        <v>0</v>
      </c>
      <c r="AC13" s="50" t="e">
        <f>Different_matrices!#REF!</f>
        <v>#REF!</v>
      </c>
      <c r="AD13" s="50" t="e">
        <f>Different_matrices!#REF!</f>
        <v>#REF!</v>
      </c>
      <c r="AE13" s="50" t="e">
        <f>Different_matrices!#REF!</f>
        <v>#REF!</v>
      </c>
      <c r="AF13" s="50">
        <f>Different_matrices!AN121</f>
        <v>0</v>
      </c>
      <c r="AG13" s="50">
        <f>Different_matrices!AO121</f>
        <v>0</v>
      </c>
      <c r="AH13" s="50">
        <f>Different_matrices!AP121</f>
        <v>0</v>
      </c>
      <c r="AI13" s="50">
        <f>Different_matrices!AQ121</f>
        <v>0</v>
      </c>
      <c r="AJ13" s="50">
        <f>Different_matrices!AR121</f>
        <v>0</v>
      </c>
      <c r="AK13" s="50">
        <f>Different_matrices!AS121</f>
        <v>0</v>
      </c>
      <c r="AL13" s="50">
        <f>Different_matrices!AT121</f>
        <v>0</v>
      </c>
      <c r="AM13" s="50">
        <f>Different_matrices!AU121</f>
        <v>0</v>
      </c>
      <c r="AN13" s="50">
        <f>Different_matrices!AV121</f>
        <v>0</v>
      </c>
      <c r="AO13" s="50">
        <f>Different_matrices!AW121</f>
        <v>0</v>
      </c>
      <c r="AP13" s="50">
        <f>Different_matrices!AX121</f>
        <v>0</v>
      </c>
      <c r="AQ13" s="50">
        <f>Different_matrices!AY121</f>
        <v>0</v>
      </c>
      <c r="AR13" s="50">
        <f>Different_matrices!AZ121</f>
        <v>0</v>
      </c>
      <c r="AS13" s="50">
        <f>Different_matrices!BA121</f>
        <v>0</v>
      </c>
      <c r="AT13" s="50">
        <f>Different_matrices!BB121</f>
        <v>0</v>
      </c>
      <c r="AU13" s="50">
        <f>Different_matrices!BC121</f>
        <v>0</v>
      </c>
      <c r="AV13" s="50">
        <f>Different_matrices!BD121</f>
        <v>0</v>
      </c>
      <c r="AW13" s="50">
        <f>Different_matrices!BE121</f>
        <v>0</v>
      </c>
      <c r="AX13" s="50">
        <f>Different_matrices!BF121</f>
        <v>0</v>
      </c>
      <c r="AY13" s="50">
        <f>Different_matrices!BG121</f>
        <v>0</v>
      </c>
      <c r="AZ13" s="50">
        <f>Different_matrices!BH121</f>
        <v>0</v>
      </c>
      <c r="BA13" s="50">
        <f>Different_matrices!BI121</f>
        <v>0</v>
      </c>
      <c r="BB13" s="50">
        <f>Different_matrices!BJ121</f>
        <v>0</v>
      </c>
      <c r="BC13" s="50">
        <f>Different_matrices!BK121</f>
        <v>0</v>
      </c>
      <c r="BD13" s="50">
        <f>Different_matrices!BL121</f>
        <v>0</v>
      </c>
      <c r="BE13" s="50">
        <f>Different_matrices!BM121</f>
        <v>0</v>
      </c>
      <c r="BF13" s="50">
        <f>Different_matrices!BN121</f>
        <v>0</v>
      </c>
      <c r="BG13" s="50">
        <f>Different_matrices!BO121</f>
        <v>0</v>
      </c>
      <c r="BH13" s="50">
        <f>Different_matrices!BP121</f>
        <v>0</v>
      </c>
      <c r="BI13" s="50">
        <f>Different_matrices!BQ121</f>
        <v>0</v>
      </c>
      <c r="BJ13" s="50">
        <f>Different_matrices!BR121</f>
        <v>0</v>
      </c>
      <c r="BK13" s="50">
        <f>Different_matrices!BS121</f>
        <v>0</v>
      </c>
      <c r="BL13" s="50">
        <f>Different_matrices!BT121</f>
        <v>0</v>
      </c>
      <c r="BM13" s="50">
        <f>Different_matrices!BU121</f>
        <v>0</v>
      </c>
      <c r="BN13" s="50">
        <f>Different_matrices!BV121</f>
        <v>0</v>
      </c>
      <c r="BO13" s="50">
        <f>Different_matrices!BW121</f>
        <v>0</v>
      </c>
      <c r="BP13" s="50">
        <f>Different_matrices!BX121</f>
        <v>0</v>
      </c>
      <c r="BQ13" s="50">
        <f>Different_matrices!BY121</f>
        <v>0</v>
      </c>
      <c r="BR13" s="50">
        <f>Different_matrices!BZ121</f>
        <v>0</v>
      </c>
      <c r="BS13" s="50">
        <f>Different_matrices!CA121</f>
        <v>0</v>
      </c>
      <c r="BT13" s="50">
        <f>Different_matrices!CB121</f>
        <v>0</v>
      </c>
      <c r="BU13" s="50">
        <f>Different_matrices!CC121</f>
        <v>0</v>
      </c>
      <c r="BV13" s="50">
        <f>Different_matrices!CD121</f>
        <v>0</v>
      </c>
      <c r="BW13" s="50">
        <f>Different_matrices!CE121</f>
        <v>0</v>
      </c>
      <c r="BX13" s="50">
        <f>Different_matrices!CF121</f>
        <v>0</v>
      </c>
      <c r="BY13" s="50">
        <f>Different_matrices!CG121</f>
        <v>0</v>
      </c>
      <c r="BZ13" s="50">
        <f>Different_matrices!CH121</f>
        <v>0</v>
      </c>
      <c r="CA13" s="50">
        <f>Different_matrices!CI121</f>
        <v>0</v>
      </c>
      <c r="CB13" s="50">
        <f>Different_matrices!CJ121</f>
        <v>0</v>
      </c>
      <c r="CC13" s="50">
        <f>Different_matrices!CK121</f>
        <v>0</v>
      </c>
      <c r="CD13" s="50">
        <f>Different_matrices!CL121</f>
        <v>0</v>
      </c>
      <c r="CE13" s="50">
        <f>Different_matrices!CM121</f>
        <v>0</v>
      </c>
      <c r="CF13" s="50">
        <f>Different_matrices!CN121</f>
        <v>0</v>
      </c>
      <c r="CG13" s="50">
        <f>Different_matrices!CO121</f>
        <v>0</v>
      </c>
      <c r="CH13" s="50">
        <f>Different_matrices!CP121</f>
        <v>0</v>
      </c>
      <c r="CI13" s="50">
        <f>Different_matrices!CQ121</f>
        <v>0</v>
      </c>
    </row>
    <row r="14" spans="1:87" s="40" customFormat="1">
      <c r="A14" s="30" t="s">
        <v>46</v>
      </c>
      <c r="B14" s="34">
        <v>0.88194444444444442</v>
      </c>
      <c r="C14" s="37">
        <v>0.75067402486554702</v>
      </c>
      <c r="D14" s="42">
        <v>0.921875</v>
      </c>
      <c r="E14" s="40">
        <v>7</v>
      </c>
      <c r="F14" s="40">
        <v>-0.16385898216366701</v>
      </c>
      <c r="G14" s="48">
        <v>3.125E-2</v>
      </c>
      <c r="H14" s="46">
        <f t="shared" si="4"/>
        <v>1</v>
      </c>
      <c r="I14" s="46">
        <f t="shared" si="0"/>
        <v>0.86894630899155334</v>
      </c>
      <c r="J14" s="43">
        <f t="shared" si="0"/>
        <v>0.92</v>
      </c>
      <c r="K14" s="46">
        <f t="shared" si="1"/>
        <v>0.68</v>
      </c>
      <c r="L14" s="46">
        <f t="shared" si="2"/>
        <v>6.7518547877545465E-2</v>
      </c>
      <c r="M14" s="43">
        <f t="shared" si="3"/>
        <v>0.35</v>
      </c>
      <c r="N14" s="40">
        <f t="shared" si="5"/>
        <v>0.92964876966385113</v>
      </c>
      <c r="O14" s="40">
        <f t="shared" si="6"/>
        <v>0.36583951595918185</v>
      </c>
      <c r="P14" s="40">
        <f t="shared" si="7"/>
        <v>0.20875927393877272</v>
      </c>
      <c r="R14" s="30" t="s">
        <v>46</v>
      </c>
      <c r="S14" s="50">
        <f>Different_matrices!C123</f>
        <v>0</v>
      </c>
      <c r="T14" s="50">
        <f>Different_matrices!D123</f>
        <v>0</v>
      </c>
      <c r="U14" s="50">
        <f>Different_matrices!E123</f>
        <v>0</v>
      </c>
      <c r="V14" s="50">
        <f>Different_matrices!F123</f>
        <v>0</v>
      </c>
      <c r="W14" s="50">
        <f>Different_matrices!G123</f>
        <v>0</v>
      </c>
      <c r="X14" s="50">
        <f>Different_matrices!T123</f>
        <v>0</v>
      </c>
      <c r="Y14" s="50">
        <f>Different_matrices!AG122</f>
        <v>0</v>
      </c>
      <c r="Z14" s="50">
        <f>Different_matrices!AH122</f>
        <v>0</v>
      </c>
      <c r="AA14" s="50">
        <f>Different_matrices!AI122</f>
        <v>0</v>
      </c>
      <c r="AB14" s="50">
        <f>Different_matrices!AJ122</f>
        <v>0</v>
      </c>
      <c r="AC14" s="50" t="e">
        <f>Different_matrices!#REF!</f>
        <v>#REF!</v>
      </c>
      <c r="AD14" s="50" t="e">
        <f>Different_matrices!#REF!</f>
        <v>#REF!</v>
      </c>
      <c r="AE14" s="50" t="e">
        <f>Different_matrices!#REF!</f>
        <v>#REF!</v>
      </c>
      <c r="AF14" s="50">
        <f>Different_matrices!AN122</f>
        <v>0</v>
      </c>
      <c r="AG14" s="50">
        <f>Different_matrices!AO122</f>
        <v>0</v>
      </c>
      <c r="AH14" s="50">
        <f>Different_matrices!AP122</f>
        <v>0</v>
      </c>
      <c r="AI14" s="50">
        <f>Different_matrices!AQ122</f>
        <v>0</v>
      </c>
      <c r="AJ14" s="50">
        <f>Different_matrices!AR122</f>
        <v>0</v>
      </c>
      <c r="AK14" s="50">
        <f>Different_matrices!AS122</f>
        <v>0</v>
      </c>
      <c r="AL14" s="50">
        <f>Different_matrices!AT122</f>
        <v>0</v>
      </c>
      <c r="AM14" s="50">
        <f>Different_matrices!AU122</f>
        <v>0</v>
      </c>
      <c r="AN14" s="50">
        <f>Different_matrices!AV122</f>
        <v>0</v>
      </c>
      <c r="AO14" s="50">
        <f>Different_matrices!AW122</f>
        <v>0</v>
      </c>
      <c r="AP14" s="50">
        <f>Different_matrices!AX122</f>
        <v>0</v>
      </c>
      <c r="AQ14" s="50">
        <f>Different_matrices!AY122</f>
        <v>0</v>
      </c>
      <c r="AR14" s="50">
        <f>Different_matrices!AZ122</f>
        <v>0</v>
      </c>
      <c r="AS14" s="50">
        <f>Different_matrices!BA122</f>
        <v>0</v>
      </c>
      <c r="AT14" s="50">
        <f>Different_matrices!BB122</f>
        <v>0</v>
      </c>
      <c r="AU14" s="50">
        <f>Different_matrices!BC122</f>
        <v>0</v>
      </c>
      <c r="AV14" s="50">
        <f>Different_matrices!BD122</f>
        <v>0</v>
      </c>
      <c r="AW14" s="50">
        <f>Different_matrices!BE122</f>
        <v>0</v>
      </c>
      <c r="AX14" s="50">
        <f>Different_matrices!BF122</f>
        <v>0</v>
      </c>
      <c r="AY14" s="50">
        <f>Different_matrices!BG122</f>
        <v>0</v>
      </c>
      <c r="AZ14" s="50">
        <f>Different_matrices!BH122</f>
        <v>0</v>
      </c>
      <c r="BA14" s="50">
        <f>Different_matrices!BI122</f>
        <v>0</v>
      </c>
      <c r="BB14" s="50">
        <f>Different_matrices!BJ122</f>
        <v>0</v>
      </c>
      <c r="BC14" s="50">
        <f>Different_matrices!BK122</f>
        <v>0</v>
      </c>
      <c r="BD14" s="50">
        <f>Different_matrices!BL122</f>
        <v>0</v>
      </c>
      <c r="BE14" s="50">
        <f>Different_matrices!BM122</f>
        <v>0</v>
      </c>
      <c r="BF14" s="50">
        <f>Different_matrices!BN122</f>
        <v>0</v>
      </c>
      <c r="BG14" s="50">
        <f>Different_matrices!BO122</f>
        <v>0</v>
      </c>
      <c r="BH14" s="50">
        <f>Different_matrices!BP122</f>
        <v>0</v>
      </c>
      <c r="BI14" s="50">
        <f>Different_matrices!BQ122</f>
        <v>0</v>
      </c>
      <c r="BJ14" s="50">
        <f>Different_matrices!BR122</f>
        <v>0</v>
      </c>
      <c r="BK14" s="50">
        <f>Different_matrices!BS122</f>
        <v>0</v>
      </c>
      <c r="BL14" s="50">
        <f>Different_matrices!BT122</f>
        <v>0</v>
      </c>
      <c r="BM14" s="50">
        <f>Different_matrices!BU122</f>
        <v>0</v>
      </c>
      <c r="BN14" s="50">
        <f>Different_matrices!BV122</f>
        <v>0</v>
      </c>
      <c r="BO14" s="50">
        <f>Different_matrices!BW122</f>
        <v>0</v>
      </c>
      <c r="BP14" s="50">
        <f>Different_matrices!BX122</f>
        <v>0</v>
      </c>
      <c r="BQ14" s="50">
        <f>Different_matrices!BY122</f>
        <v>0</v>
      </c>
      <c r="BR14" s="50">
        <f>Different_matrices!BZ122</f>
        <v>0</v>
      </c>
      <c r="BS14" s="50">
        <f>Different_matrices!CA122</f>
        <v>0</v>
      </c>
      <c r="BT14" s="50">
        <f>Different_matrices!CB122</f>
        <v>0</v>
      </c>
      <c r="BU14" s="50">
        <f>Different_matrices!CC122</f>
        <v>0</v>
      </c>
      <c r="BV14" s="50">
        <f>Different_matrices!CD122</f>
        <v>0</v>
      </c>
      <c r="BW14" s="50">
        <f>Different_matrices!CE122</f>
        <v>0</v>
      </c>
      <c r="BX14" s="50">
        <f>Different_matrices!CF122</f>
        <v>0</v>
      </c>
      <c r="BY14" s="50">
        <f>Different_matrices!CG122</f>
        <v>0</v>
      </c>
      <c r="BZ14" s="50">
        <f>Different_matrices!CH122</f>
        <v>0</v>
      </c>
      <c r="CA14" s="50">
        <f>Different_matrices!CI122</f>
        <v>0</v>
      </c>
      <c r="CB14" s="50">
        <f>Different_matrices!CJ122</f>
        <v>0</v>
      </c>
      <c r="CC14" s="50">
        <f>Different_matrices!CK122</f>
        <v>0</v>
      </c>
      <c r="CD14" s="50">
        <f>Different_matrices!CL122</f>
        <v>0</v>
      </c>
      <c r="CE14" s="50">
        <f>Different_matrices!CM122</f>
        <v>0</v>
      </c>
      <c r="CF14" s="50">
        <f>Different_matrices!CN122</f>
        <v>0</v>
      </c>
      <c r="CG14" s="50">
        <f>Different_matrices!CO122</f>
        <v>0</v>
      </c>
      <c r="CH14" s="50">
        <f>Different_matrices!CP122</f>
        <v>0</v>
      </c>
      <c r="CI14" s="50">
        <f>Different_matrices!CQ122</f>
        <v>0</v>
      </c>
    </row>
    <row r="15" spans="1:87" s="40" customFormat="1">
      <c r="A15" s="51" t="s">
        <v>47</v>
      </c>
      <c r="B15" s="34">
        <v>0.75</v>
      </c>
      <c r="C15" s="37">
        <v>0.67555299467885999</v>
      </c>
      <c r="D15" s="42">
        <v>0.84375</v>
      </c>
      <c r="E15" s="40">
        <v>10</v>
      </c>
      <c r="F15" s="40">
        <v>3.3584095920650148E-3</v>
      </c>
      <c r="G15" s="48">
        <v>0.1875</v>
      </c>
      <c r="H15" s="46">
        <f t="shared" si="4"/>
        <v>0.76543209876543217</v>
      </c>
      <c r="I15" s="46">
        <f t="shared" si="0"/>
        <v>0.77657024800338292</v>
      </c>
      <c r="J15" s="43">
        <f t="shared" si="0"/>
        <v>0.72</v>
      </c>
      <c r="K15" s="46">
        <f t="shared" si="1"/>
        <v>0.8</v>
      </c>
      <c r="L15" s="46">
        <f t="shared" si="2"/>
        <v>0.26046128387699324</v>
      </c>
      <c r="M15" s="43">
        <f t="shared" si="3"/>
        <v>0.6</v>
      </c>
      <c r="N15" s="40">
        <f t="shared" si="5"/>
        <v>0.75400078225627176</v>
      </c>
      <c r="O15" s="40">
        <f t="shared" si="6"/>
        <v>0.55348709462566437</v>
      </c>
      <c r="P15" s="40">
        <f t="shared" si="7"/>
        <v>0.43023064193849658</v>
      </c>
      <c r="R15" s="51" t="s">
        <v>47</v>
      </c>
      <c r="S15" s="50">
        <f>Different_matrices!C124</f>
        <v>0</v>
      </c>
      <c r="T15" s="50">
        <f>Different_matrices!D124</f>
        <v>0</v>
      </c>
      <c r="U15" s="50">
        <f>Different_matrices!E124</f>
        <v>0</v>
      </c>
      <c r="V15" s="50">
        <f>Different_matrices!F124</f>
        <v>0</v>
      </c>
      <c r="W15" s="50">
        <f>Different_matrices!G124</f>
        <v>0</v>
      </c>
      <c r="X15" s="50">
        <f>Different_matrices!T124</f>
        <v>0</v>
      </c>
      <c r="Y15" s="50">
        <f>Different_matrices!AG123</f>
        <v>0</v>
      </c>
      <c r="Z15" s="50">
        <f>Different_matrices!AH123</f>
        <v>0</v>
      </c>
      <c r="AA15" s="50">
        <f>Different_matrices!AI123</f>
        <v>0</v>
      </c>
      <c r="AB15" s="50">
        <f>Different_matrices!AJ123</f>
        <v>0</v>
      </c>
      <c r="AC15" s="50" t="e">
        <f>Different_matrices!#REF!</f>
        <v>#REF!</v>
      </c>
      <c r="AD15" s="50" t="e">
        <f>Different_matrices!#REF!</f>
        <v>#REF!</v>
      </c>
      <c r="AE15" s="50" t="e">
        <f>Different_matrices!#REF!</f>
        <v>#REF!</v>
      </c>
      <c r="AF15" s="50">
        <f>Different_matrices!AN123</f>
        <v>0</v>
      </c>
      <c r="AG15" s="50">
        <f>Different_matrices!AO123</f>
        <v>0</v>
      </c>
      <c r="AH15" s="50">
        <f>Different_matrices!AP123</f>
        <v>0</v>
      </c>
      <c r="AI15" s="50">
        <f>Different_matrices!AQ123</f>
        <v>0</v>
      </c>
      <c r="AJ15" s="50">
        <f>Different_matrices!AR123</f>
        <v>0</v>
      </c>
      <c r="AK15" s="50">
        <f>Different_matrices!AS123</f>
        <v>0</v>
      </c>
      <c r="AL15" s="50">
        <f>Different_matrices!AT123</f>
        <v>0</v>
      </c>
      <c r="AM15" s="50">
        <f>Different_matrices!AU123</f>
        <v>0</v>
      </c>
      <c r="AN15" s="50">
        <f>Different_matrices!AV123</f>
        <v>0</v>
      </c>
      <c r="AO15" s="50">
        <f>Different_matrices!AW123</f>
        <v>0</v>
      </c>
      <c r="AP15" s="50">
        <f>Different_matrices!AX123</f>
        <v>0</v>
      </c>
      <c r="AQ15" s="50">
        <f>Different_matrices!AY123</f>
        <v>0</v>
      </c>
      <c r="AR15" s="50">
        <f>Different_matrices!AZ123</f>
        <v>0</v>
      </c>
      <c r="AS15" s="50">
        <f>Different_matrices!BA123</f>
        <v>0</v>
      </c>
      <c r="AT15" s="50">
        <f>Different_matrices!BB123</f>
        <v>0</v>
      </c>
      <c r="AU15" s="50">
        <f>Different_matrices!BC123</f>
        <v>0</v>
      </c>
      <c r="AV15" s="50">
        <f>Different_matrices!BD123</f>
        <v>0</v>
      </c>
      <c r="AW15" s="50">
        <f>Different_matrices!BE123</f>
        <v>0</v>
      </c>
      <c r="AX15" s="50">
        <f>Different_matrices!BF123</f>
        <v>0</v>
      </c>
      <c r="AY15" s="50">
        <f>Different_matrices!BG123</f>
        <v>0</v>
      </c>
      <c r="AZ15" s="50">
        <f>Different_matrices!BH123</f>
        <v>0</v>
      </c>
      <c r="BA15" s="50">
        <f>Different_matrices!BI123</f>
        <v>0</v>
      </c>
      <c r="BB15" s="50">
        <f>Different_matrices!BJ123</f>
        <v>0</v>
      </c>
      <c r="BC15" s="50">
        <f>Different_matrices!BK123</f>
        <v>0</v>
      </c>
      <c r="BD15" s="50">
        <f>Different_matrices!BL123</f>
        <v>0</v>
      </c>
      <c r="BE15" s="50">
        <f>Different_matrices!BM123</f>
        <v>0</v>
      </c>
      <c r="BF15" s="50">
        <f>Different_matrices!BN123</f>
        <v>0</v>
      </c>
      <c r="BG15" s="50">
        <f>Different_matrices!BO123</f>
        <v>0</v>
      </c>
      <c r="BH15" s="50">
        <f>Different_matrices!BP123</f>
        <v>0</v>
      </c>
      <c r="BI15" s="50">
        <f>Different_matrices!BQ123</f>
        <v>0</v>
      </c>
      <c r="BJ15" s="50">
        <f>Different_matrices!BR123</f>
        <v>0</v>
      </c>
      <c r="BK15" s="50">
        <f>Different_matrices!BS123</f>
        <v>0</v>
      </c>
      <c r="BL15" s="50">
        <f>Different_matrices!BT123</f>
        <v>0</v>
      </c>
      <c r="BM15" s="50">
        <f>Different_matrices!BU123</f>
        <v>0</v>
      </c>
      <c r="BN15" s="50">
        <f>Different_matrices!BV123</f>
        <v>0</v>
      </c>
      <c r="BO15" s="50">
        <f>Different_matrices!BW123</f>
        <v>0</v>
      </c>
      <c r="BP15" s="50">
        <f>Different_matrices!BX123</f>
        <v>0</v>
      </c>
      <c r="BQ15" s="50">
        <f>Different_matrices!BY123</f>
        <v>0</v>
      </c>
      <c r="BR15" s="50">
        <f>Different_matrices!BZ123</f>
        <v>0</v>
      </c>
      <c r="BS15" s="50">
        <f>Different_matrices!CA123</f>
        <v>0</v>
      </c>
      <c r="BT15" s="50">
        <f>Different_matrices!CB123</f>
        <v>0</v>
      </c>
      <c r="BU15" s="50">
        <f>Different_matrices!CC123</f>
        <v>0</v>
      </c>
      <c r="BV15" s="50">
        <f>Different_matrices!CD123</f>
        <v>0</v>
      </c>
      <c r="BW15" s="50">
        <f>Different_matrices!CE123</f>
        <v>0</v>
      </c>
      <c r="BX15" s="50">
        <f>Different_matrices!CF123</f>
        <v>0</v>
      </c>
      <c r="BY15" s="50">
        <f>Different_matrices!CG123</f>
        <v>0</v>
      </c>
      <c r="BZ15" s="50">
        <f>Different_matrices!CH123</f>
        <v>0</v>
      </c>
      <c r="CA15" s="50">
        <f>Different_matrices!CI123</f>
        <v>0</v>
      </c>
      <c r="CB15" s="50">
        <f>Different_matrices!CJ123</f>
        <v>0</v>
      </c>
      <c r="CC15" s="50">
        <f>Different_matrices!CK123</f>
        <v>0</v>
      </c>
      <c r="CD15" s="50">
        <f>Different_matrices!CL123</f>
        <v>0</v>
      </c>
      <c r="CE15" s="50">
        <f>Different_matrices!CM123</f>
        <v>0</v>
      </c>
      <c r="CF15" s="50">
        <f>Different_matrices!CN123</f>
        <v>0</v>
      </c>
      <c r="CG15" s="50">
        <f>Different_matrices!CO123</f>
        <v>0</v>
      </c>
      <c r="CH15" s="50">
        <f>Different_matrices!CP123</f>
        <v>0</v>
      </c>
      <c r="CI15" s="50">
        <f>Different_matrices!CQ123</f>
        <v>0</v>
      </c>
    </row>
    <row r="16" spans="1:87" s="40" customFormat="1">
      <c r="A16" s="30" t="s">
        <v>48</v>
      </c>
      <c r="B16" s="34">
        <v>0.70833333333333337</v>
      </c>
      <c r="C16" s="37">
        <v>0.78987538870376195</v>
      </c>
      <c r="D16" s="42">
        <v>0.90625</v>
      </c>
      <c r="E16" s="40">
        <v>12</v>
      </c>
      <c r="F16" s="40">
        <v>0.17939073060930399</v>
      </c>
      <c r="G16" s="48">
        <v>0.1875</v>
      </c>
      <c r="H16" s="46">
        <f t="shared" si="4"/>
        <v>0.6913580246913581</v>
      </c>
      <c r="I16" s="46">
        <f t="shared" si="0"/>
        <v>0.91715208529332948</v>
      </c>
      <c r="J16" s="43">
        <f t="shared" si="0"/>
        <v>0.88</v>
      </c>
      <c r="K16" s="46">
        <f t="shared" si="1"/>
        <v>0.88</v>
      </c>
      <c r="L16" s="46">
        <f t="shared" si="2"/>
        <v>0.46357507057576786</v>
      </c>
      <c r="M16" s="43">
        <f t="shared" si="3"/>
        <v>0.6</v>
      </c>
      <c r="N16" s="40">
        <f t="shared" si="5"/>
        <v>0.82950336999489582</v>
      </c>
      <c r="O16" s="40">
        <f t="shared" si="6"/>
        <v>0.64785835685858928</v>
      </c>
      <c r="P16" s="40">
        <f t="shared" si="7"/>
        <v>0.53178753528788392</v>
      </c>
      <c r="R16" s="30" t="s">
        <v>48</v>
      </c>
      <c r="S16" s="50">
        <f>Different_matrices!C125</f>
        <v>0</v>
      </c>
      <c r="T16" s="50">
        <f>Different_matrices!D125</f>
        <v>0</v>
      </c>
      <c r="U16" s="50">
        <f>Different_matrices!E125</f>
        <v>0</v>
      </c>
      <c r="V16" s="50">
        <f>Different_matrices!F125</f>
        <v>0</v>
      </c>
      <c r="W16" s="50">
        <f>Different_matrices!G125</f>
        <v>0</v>
      </c>
      <c r="X16" s="50">
        <f>Different_matrices!T125</f>
        <v>0</v>
      </c>
      <c r="Y16" s="50">
        <f>Different_matrices!AG124</f>
        <v>0</v>
      </c>
      <c r="Z16" s="50">
        <f>Different_matrices!AH124</f>
        <v>0</v>
      </c>
      <c r="AA16" s="50">
        <f>Different_matrices!AI124</f>
        <v>0</v>
      </c>
      <c r="AB16" s="50">
        <f>Different_matrices!AJ124</f>
        <v>0</v>
      </c>
      <c r="AC16" s="50" t="e">
        <f>Different_matrices!#REF!</f>
        <v>#REF!</v>
      </c>
      <c r="AD16" s="50" t="e">
        <f>Different_matrices!#REF!</f>
        <v>#REF!</v>
      </c>
      <c r="AE16" s="50" t="e">
        <f>Different_matrices!#REF!</f>
        <v>#REF!</v>
      </c>
      <c r="AF16" s="50">
        <f>Different_matrices!AN124</f>
        <v>0</v>
      </c>
      <c r="AG16" s="50">
        <f>Different_matrices!AO124</f>
        <v>0</v>
      </c>
      <c r="AH16" s="50">
        <f>Different_matrices!AP124</f>
        <v>0</v>
      </c>
      <c r="AI16" s="50">
        <f>Different_matrices!AQ124</f>
        <v>0</v>
      </c>
      <c r="AJ16" s="50">
        <f>Different_matrices!AR124</f>
        <v>0</v>
      </c>
      <c r="AK16" s="50">
        <f>Different_matrices!AS124</f>
        <v>0</v>
      </c>
      <c r="AL16" s="50">
        <f>Different_matrices!AT124</f>
        <v>0</v>
      </c>
      <c r="AM16" s="50">
        <f>Different_matrices!AU124</f>
        <v>0</v>
      </c>
      <c r="AN16" s="50">
        <f>Different_matrices!AV124</f>
        <v>0</v>
      </c>
      <c r="AO16" s="50">
        <f>Different_matrices!AW124</f>
        <v>0</v>
      </c>
      <c r="AP16" s="50">
        <f>Different_matrices!AX124</f>
        <v>0</v>
      </c>
      <c r="AQ16" s="50">
        <f>Different_matrices!AY124</f>
        <v>0</v>
      </c>
      <c r="AR16" s="50">
        <f>Different_matrices!AZ124</f>
        <v>0</v>
      </c>
      <c r="AS16" s="50">
        <f>Different_matrices!BA124</f>
        <v>0</v>
      </c>
      <c r="AT16" s="50">
        <f>Different_matrices!BB124</f>
        <v>0</v>
      </c>
      <c r="AU16" s="50">
        <f>Different_matrices!BC124</f>
        <v>0</v>
      </c>
      <c r="AV16" s="50">
        <f>Different_matrices!BD124</f>
        <v>0</v>
      </c>
      <c r="AW16" s="50">
        <f>Different_matrices!BE124</f>
        <v>0</v>
      </c>
      <c r="AX16" s="50">
        <f>Different_matrices!BF124</f>
        <v>0</v>
      </c>
      <c r="AY16" s="50">
        <f>Different_matrices!BG124</f>
        <v>0</v>
      </c>
      <c r="AZ16" s="50">
        <f>Different_matrices!BH124</f>
        <v>0</v>
      </c>
      <c r="BA16" s="50">
        <f>Different_matrices!BI124</f>
        <v>0</v>
      </c>
      <c r="BB16" s="50">
        <f>Different_matrices!BJ124</f>
        <v>0</v>
      </c>
      <c r="BC16" s="50">
        <f>Different_matrices!BK124</f>
        <v>0</v>
      </c>
      <c r="BD16" s="50">
        <f>Different_matrices!BL124</f>
        <v>0</v>
      </c>
      <c r="BE16" s="50">
        <f>Different_matrices!BM124</f>
        <v>0</v>
      </c>
      <c r="BF16" s="50">
        <f>Different_matrices!BN124</f>
        <v>0</v>
      </c>
      <c r="BG16" s="50">
        <f>Different_matrices!BO124</f>
        <v>0</v>
      </c>
      <c r="BH16" s="50">
        <f>Different_matrices!BP124</f>
        <v>0</v>
      </c>
      <c r="BI16" s="50">
        <f>Different_matrices!BQ124</f>
        <v>0</v>
      </c>
      <c r="BJ16" s="50">
        <f>Different_matrices!BR124</f>
        <v>0</v>
      </c>
      <c r="BK16" s="50">
        <f>Different_matrices!BS124</f>
        <v>0</v>
      </c>
      <c r="BL16" s="50">
        <f>Different_matrices!BT124</f>
        <v>0</v>
      </c>
      <c r="BM16" s="50">
        <f>Different_matrices!BU124</f>
        <v>0</v>
      </c>
      <c r="BN16" s="50">
        <f>Different_matrices!BV124</f>
        <v>0</v>
      </c>
      <c r="BO16" s="50">
        <f>Different_matrices!BW124</f>
        <v>0</v>
      </c>
      <c r="BP16" s="50">
        <f>Different_matrices!BX124</f>
        <v>0</v>
      </c>
      <c r="BQ16" s="50">
        <f>Different_matrices!BY124</f>
        <v>0</v>
      </c>
      <c r="BR16" s="50">
        <f>Different_matrices!BZ124</f>
        <v>0</v>
      </c>
      <c r="BS16" s="50">
        <f>Different_matrices!CA124</f>
        <v>0</v>
      </c>
      <c r="BT16" s="50">
        <f>Different_matrices!CB124</f>
        <v>0</v>
      </c>
      <c r="BU16" s="50">
        <f>Different_matrices!CC124</f>
        <v>0</v>
      </c>
      <c r="BV16" s="50">
        <f>Different_matrices!CD124</f>
        <v>0</v>
      </c>
      <c r="BW16" s="50">
        <f>Different_matrices!CE124</f>
        <v>0</v>
      </c>
      <c r="BX16" s="50">
        <f>Different_matrices!CF124</f>
        <v>0</v>
      </c>
      <c r="BY16" s="50">
        <f>Different_matrices!CG124</f>
        <v>0</v>
      </c>
      <c r="BZ16" s="50">
        <f>Different_matrices!CH124</f>
        <v>0</v>
      </c>
      <c r="CA16" s="50">
        <f>Different_matrices!CI124</f>
        <v>0</v>
      </c>
      <c r="CB16" s="50">
        <f>Different_matrices!CJ124</f>
        <v>0</v>
      </c>
      <c r="CC16" s="50">
        <f>Different_matrices!CK124</f>
        <v>0</v>
      </c>
      <c r="CD16" s="50">
        <f>Different_matrices!CL124</f>
        <v>0</v>
      </c>
      <c r="CE16" s="50">
        <f>Different_matrices!CM124</f>
        <v>0</v>
      </c>
      <c r="CF16" s="50">
        <f>Different_matrices!CN124</f>
        <v>0</v>
      </c>
      <c r="CG16" s="50">
        <f>Different_matrices!CO124</f>
        <v>0</v>
      </c>
      <c r="CH16" s="50">
        <f>Different_matrices!CP124</f>
        <v>0</v>
      </c>
      <c r="CI16" s="50">
        <f>Different_matrices!CQ124</f>
        <v>0</v>
      </c>
    </row>
    <row r="17" spans="1:87" s="40" customFormat="1">
      <c r="A17" s="30" t="s">
        <v>49</v>
      </c>
      <c r="B17" s="36">
        <v>0.52083333333333337</v>
      </c>
      <c r="C17" s="38">
        <v>0.49809061518167103</v>
      </c>
      <c r="D17" s="42">
        <v>0.703125</v>
      </c>
      <c r="E17" s="40">
        <v>1</v>
      </c>
      <c r="F17" s="40">
        <v>0.29335749677661799</v>
      </c>
      <c r="G17" s="48">
        <v>3.125E-2</v>
      </c>
      <c r="H17" s="46">
        <f t="shared" si="4"/>
        <v>0.35802469135802478</v>
      </c>
      <c r="I17" s="46">
        <f t="shared" si="0"/>
        <v>0.55834539737502464</v>
      </c>
      <c r="J17" s="43">
        <f t="shared" si="0"/>
        <v>0.36</v>
      </c>
      <c r="K17" s="46">
        <f t="shared" si="1"/>
        <v>0.44</v>
      </c>
      <c r="L17" s="46">
        <f t="shared" si="2"/>
        <v>0.59507490708471222</v>
      </c>
      <c r="M17" s="43">
        <f t="shared" si="3"/>
        <v>0.35</v>
      </c>
      <c r="N17" s="40">
        <f t="shared" si="5"/>
        <v>0.42545669624434979</v>
      </c>
      <c r="O17" s="40">
        <f t="shared" si="6"/>
        <v>0.46169163569490407</v>
      </c>
      <c r="P17" s="40">
        <f t="shared" si="7"/>
        <v>0.4725374535423561</v>
      </c>
      <c r="R17" s="30" t="s">
        <v>49</v>
      </c>
      <c r="S17" s="50">
        <f>Different_matrices!C126</f>
        <v>0</v>
      </c>
      <c r="T17" s="50">
        <f>Different_matrices!D126</f>
        <v>0</v>
      </c>
      <c r="U17" s="50">
        <f>Different_matrices!E126</f>
        <v>0</v>
      </c>
      <c r="V17" s="50">
        <f>Different_matrices!F126</f>
        <v>0</v>
      </c>
      <c r="W17" s="50">
        <f>Different_matrices!G126</f>
        <v>0</v>
      </c>
      <c r="X17" s="50">
        <f>Different_matrices!T126</f>
        <v>0</v>
      </c>
      <c r="Y17" s="50">
        <f>Different_matrices!AG125</f>
        <v>0</v>
      </c>
      <c r="Z17" s="50">
        <f>Different_matrices!AH125</f>
        <v>0</v>
      </c>
      <c r="AA17" s="50">
        <f>Different_matrices!AI125</f>
        <v>0</v>
      </c>
      <c r="AB17" s="50">
        <f>Different_matrices!AJ125</f>
        <v>0</v>
      </c>
      <c r="AC17" s="50" t="e">
        <f>Different_matrices!#REF!</f>
        <v>#REF!</v>
      </c>
      <c r="AD17" s="50" t="e">
        <f>Different_matrices!#REF!</f>
        <v>#REF!</v>
      </c>
      <c r="AE17" s="50" t="e">
        <f>Different_matrices!#REF!</f>
        <v>#REF!</v>
      </c>
      <c r="AF17" s="50">
        <f>Different_matrices!AN125</f>
        <v>0</v>
      </c>
      <c r="AG17" s="50">
        <f>Different_matrices!AO125</f>
        <v>0</v>
      </c>
      <c r="AH17" s="50">
        <f>Different_matrices!AP125</f>
        <v>0</v>
      </c>
      <c r="AI17" s="50">
        <f>Different_matrices!AQ125</f>
        <v>0</v>
      </c>
      <c r="AJ17" s="50">
        <f>Different_matrices!AR125</f>
        <v>0</v>
      </c>
      <c r="AK17" s="50">
        <f>Different_matrices!AS125</f>
        <v>0</v>
      </c>
      <c r="AL17" s="50">
        <f>Different_matrices!AT125</f>
        <v>0</v>
      </c>
      <c r="AM17" s="50">
        <f>Different_matrices!AU125</f>
        <v>0</v>
      </c>
      <c r="AN17" s="50">
        <f>Different_matrices!AV125</f>
        <v>0</v>
      </c>
      <c r="AO17" s="50">
        <f>Different_matrices!AW125</f>
        <v>0</v>
      </c>
      <c r="AP17" s="50">
        <f>Different_matrices!AX125</f>
        <v>0</v>
      </c>
      <c r="AQ17" s="50">
        <f>Different_matrices!AY125</f>
        <v>0</v>
      </c>
      <c r="AR17" s="50">
        <f>Different_matrices!AZ125</f>
        <v>0</v>
      </c>
      <c r="AS17" s="50">
        <f>Different_matrices!BA125</f>
        <v>0</v>
      </c>
      <c r="AT17" s="50">
        <f>Different_matrices!BB125</f>
        <v>0</v>
      </c>
      <c r="AU17" s="50">
        <f>Different_matrices!BC125</f>
        <v>0</v>
      </c>
      <c r="AV17" s="50">
        <f>Different_matrices!BD125</f>
        <v>0</v>
      </c>
      <c r="AW17" s="50">
        <f>Different_matrices!BE125</f>
        <v>0</v>
      </c>
      <c r="AX17" s="50">
        <f>Different_matrices!BF125</f>
        <v>0</v>
      </c>
      <c r="AY17" s="50">
        <f>Different_matrices!BG125</f>
        <v>0</v>
      </c>
      <c r="AZ17" s="50">
        <f>Different_matrices!BH125</f>
        <v>0</v>
      </c>
      <c r="BA17" s="50">
        <f>Different_matrices!BI125</f>
        <v>0</v>
      </c>
      <c r="BB17" s="50">
        <f>Different_matrices!BJ125</f>
        <v>0</v>
      </c>
      <c r="BC17" s="50">
        <f>Different_matrices!BK125</f>
        <v>0</v>
      </c>
      <c r="BD17" s="50">
        <f>Different_matrices!BL125</f>
        <v>0</v>
      </c>
      <c r="BE17" s="50">
        <f>Different_matrices!BM125</f>
        <v>0</v>
      </c>
      <c r="BF17" s="50">
        <f>Different_matrices!BN125</f>
        <v>0</v>
      </c>
      <c r="BG17" s="50">
        <f>Different_matrices!BO125</f>
        <v>0</v>
      </c>
      <c r="BH17" s="50">
        <f>Different_matrices!BP125</f>
        <v>0</v>
      </c>
      <c r="BI17" s="50">
        <f>Different_matrices!BQ125</f>
        <v>0</v>
      </c>
      <c r="BJ17" s="50">
        <f>Different_matrices!BR125</f>
        <v>0</v>
      </c>
      <c r="BK17" s="50">
        <f>Different_matrices!BS125</f>
        <v>0</v>
      </c>
      <c r="BL17" s="50">
        <f>Different_matrices!BT125</f>
        <v>0</v>
      </c>
      <c r="BM17" s="50">
        <f>Different_matrices!BU125</f>
        <v>0</v>
      </c>
      <c r="BN17" s="50">
        <f>Different_matrices!BV125</f>
        <v>0</v>
      </c>
      <c r="BO17" s="50">
        <f>Different_matrices!BW125</f>
        <v>0</v>
      </c>
      <c r="BP17" s="50">
        <f>Different_matrices!BX125</f>
        <v>0</v>
      </c>
      <c r="BQ17" s="50">
        <f>Different_matrices!BY125</f>
        <v>0</v>
      </c>
      <c r="BR17" s="50">
        <f>Different_matrices!BZ125</f>
        <v>0</v>
      </c>
      <c r="BS17" s="50">
        <f>Different_matrices!CA125</f>
        <v>0</v>
      </c>
      <c r="BT17" s="50">
        <f>Different_matrices!CB125</f>
        <v>0</v>
      </c>
      <c r="BU17" s="50">
        <f>Different_matrices!CC125</f>
        <v>0</v>
      </c>
      <c r="BV17" s="50">
        <f>Different_matrices!CD125</f>
        <v>0</v>
      </c>
      <c r="BW17" s="50">
        <f>Different_matrices!CE125</f>
        <v>0</v>
      </c>
      <c r="BX17" s="50">
        <f>Different_matrices!CF125</f>
        <v>0</v>
      </c>
      <c r="BY17" s="50">
        <f>Different_matrices!CG125</f>
        <v>0</v>
      </c>
      <c r="BZ17" s="50">
        <f>Different_matrices!CH125</f>
        <v>0</v>
      </c>
      <c r="CA17" s="50">
        <f>Different_matrices!CI125</f>
        <v>0</v>
      </c>
      <c r="CB17" s="50">
        <f>Different_matrices!CJ125</f>
        <v>0</v>
      </c>
      <c r="CC17" s="50">
        <f>Different_matrices!CK125</f>
        <v>0</v>
      </c>
      <c r="CD17" s="50">
        <f>Different_matrices!CL125</f>
        <v>0</v>
      </c>
      <c r="CE17" s="50">
        <f>Different_matrices!CM125</f>
        <v>0</v>
      </c>
      <c r="CF17" s="50">
        <f>Different_matrices!CN125</f>
        <v>0</v>
      </c>
      <c r="CG17" s="50">
        <f>Different_matrices!CO125</f>
        <v>0</v>
      </c>
      <c r="CH17" s="50">
        <f>Different_matrices!CP125</f>
        <v>0</v>
      </c>
      <c r="CI17" s="50">
        <f>Different_matrices!CQ125</f>
        <v>0</v>
      </c>
    </row>
    <row r="18" spans="1:87" s="40" customFormat="1">
      <c r="A18" s="51" t="s">
        <v>50</v>
      </c>
      <c r="B18" s="34">
        <v>0.71527777777777779</v>
      </c>
      <c r="C18" s="37">
        <v>0.74634170290850599</v>
      </c>
      <c r="D18" s="43">
        <v>0.953125</v>
      </c>
      <c r="E18" s="40">
        <v>3</v>
      </c>
      <c r="F18" s="40">
        <v>8.0531014376770016E-2</v>
      </c>
      <c r="G18" s="48">
        <v>3.125E-2</v>
      </c>
      <c r="H18" s="46">
        <f t="shared" si="4"/>
        <v>0.70370370370370372</v>
      </c>
      <c r="I18" s="46">
        <f t="shared" si="0"/>
        <v>0.86361886824254541</v>
      </c>
      <c r="J18" s="43">
        <f t="shared" si="0"/>
        <v>1</v>
      </c>
      <c r="K18" s="46">
        <f t="shared" si="1"/>
        <v>0.52</v>
      </c>
      <c r="L18" s="46">
        <f t="shared" si="2"/>
        <v>0.34950640863958932</v>
      </c>
      <c r="M18" s="43">
        <f t="shared" si="3"/>
        <v>0.35</v>
      </c>
      <c r="N18" s="40">
        <f t="shared" si="5"/>
        <v>0.85577419064874982</v>
      </c>
      <c r="O18" s="40">
        <f t="shared" si="6"/>
        <v>0.40650213621319642</v>
      </c>
      <c r="P18" s="40">
        <f t="shared" si="7"/>
        <v>0.34975320431979462</v>
      </c>
      <c r="R18" s="51" t="s">
        <v>50</v>
      </c>
      <c r="S18" s="50">
        <f>Different_matrices!C127</f>
        <v>0</v>
      </c>
      <c r="T18" s="50">
        <f>Different_matrices!D127</f>
        <v>0</v>
      </c>
      <c r="U18" s="50">
        <f>Different_matrices!E127</f>
        <v>0</v>
      </c>
      <c r="V18" s="50">
        <f>Different_matrices!F127</f>
        <v>0</v>
      </c>
      <c r="W18" s="50">
        <f>Different_matrices!G127</f>
        <v>0</v>
      </c>
      <c r="X18" s="50">
        <f>Different_matrices!T127</f>
        <v>0</v>
      </c>
      <c r="Y18" s="50">
        <f>Different_matrices!AG126</f>
        <v>0</v>
      </c>
      <c r="Z18" s="50">
        <f>Different_matrices!AH126</f>
        <v>0</v>
      </c>
      <c r="AA18" s="50">
        <f>Different_matrices!AI126</f>
        <v>0</v>
      </c>
      <c r="AB18" s="50">
        <f>Different_matrices!AJ126</f>
        <v>0</v>
      </c>
      <c r="AC18" s="50" t="e">
        <f>Different_matrices!#REF!</f>
        <v>#REF!</v>
      </c>
      <c r="AD18" s="50" t="e">
        <f>Different_matrices!#REF!</f>
        <v>#REF!</v>
      </c>
      <c r="AE18" s="50" t="e">
        <f>Different_matrices!#REF!</f>
        <v>#REF!</v>
      </c>
      <c r="AF18" s="50">
        <f>Different_matrices!AN126</f>
        <v>0</v>
      </c>
      <c r="AG18" s="50">
        <f>Different_matrices!AO126</f>
        <v>0</v>
      </c>
      <c r="AH18" s="50">
        <f>Different_matrices!AP126</f>
        <v>0</v>
      </c>
      <c r="AI18" s="50">
        <f>Different_matrices!AQ126</f>
        <v>0</v>
      </c>
      <c r="AJ18" s="50">
        <f>Different_matrices!AR126</f>
        <v>0</v>
      </c>
      <c r="AK18" s="50">
        <f>Different_matrices!AS126</f>
        <v>0</v>
      </c>
      <c r="AL18" s="50">
        <f>Different_matrices!AT126</f>
        <v>0</v>
      </c>
      <c r="AM18" s="50">
        <f>Different_matrices!AU126</f>
        <v>0</v>
      </c>
      <c r="AN18" s="50">
        <f>Different_matrices!AV126</f>
        <v>0</v>
      </c>
      <c r="AO18" s="50">
        <f>Different_matrices!AW126</f>
        <v>0</v>
      </c>
      <c r="AP18" s="50">
        <f>Different_matrices!AX126</f>
        <v>0</v>
      </c>
      <c r="AQ18" s="50">
        <f>Different_matrices!AY126</f>
        <v>0</v>
      </c>
      <c r="AR18" s="50">
        <f>Different_matrices!AZ126</f>
        <v>0</v>
      </c>
      <c r="AS18" s="50">
        <f>Different_matrices!BA126</f>
        <v>0</v>
      </c>
      <c r="AT18" s="50">
        <f>Different_matrices!BB126</f>
        <v>0</v>
      </c>
      <c r="AU18" s="50">
        <f>Different_matrices!BC126</f>
        <v>0</v>
      </c>
      <c r="AV18" s="50">
        <f>Different_matrices!BD126</f>
        <v>0</v>
      </c>
      <c r="AW18" s="50">
        <f>Different_matrices!BE126</f>
        <v>0</v>
      </c>
      <c r="AX18" s="50">
        <f>Different_matrices!BF126</f>
        <v>0</v>
      </c>
      <c r="AY18" s="50">
        <f>Different_matrices!BG126</f>
        <v>0</v>
      </c>
      <c r="AZ18" s="50">
        <f>Different_matrices!BH126</f>
        <v>0</v>
      </c>
      <c r="BA18" s="50">
        <f>Different_matrices!BI126</f>
        <v>0</v>
      </c>
      <c r="BB18" s="50">
        <f>Different_matrices!BJ126</f>
        <v>0</v>
      </c>
      <c r="BC18" s="50">
        <f>Different_matrices!BK126</f>
        <v>0</v>
      </c>
      <c r="BD18" s="50">
        <f>Different_matrices!BL126</f>
        <v>0</v>
      </c>
      <c r="BE18" s="50">
        <f>Different_matrices!BM126</f>
        <v>0</v>
      </c>
      <c r="BF18" s="50">
        <f>Different_matrices!BN126</f>
        <v>0</v>
      </c>
      <c r="BG18" s="50">
        <f>Different_matrices!BO126</f>
        <v>0</v>
      </c>
      <c r="BH18" s="50">
        <f>Different_matrices!BP126</f>
        <v>0</v>
      </c>
      <c r="BI18" s="50">
        <f>Different_matrices!BQ126</f>
        <v>0</v>
      </c>
      <c r="BJ18" s="50">
        <f>Different_matrices!BR126</f>
        <v>0</v>
      </c>
      <c r="BK18" s="50">
        <f>Different_matrices!BS126</f>
        <v>0</v>
      </c>
      <c r="BL18" s="50">
        <f>Different_matrices!BT126</f>
        <v>0</v>
      </c>
      <c r="BM18" s="50">
        <f>Different_matrices!BU126</f>
        <v>0</v>
      </c>
      <c r="BN18" s="50">
        <f>Different_matrices!BV126</f>
        <v>0</v>
      </c>
      <c r="BO18" s="50">
        <f>Different_matrices!BW126</f>
        <v>0</v>
      </c>
      <c r="BP18" s="50">
        <f>Different_matrices!BX126</f>
        <v>0</v>
      </c>
      <c r="BQ18" s="50">
        <f>Different_matrices!BY126</f>
        <v>0</v>
      </c>
      <c r="BR18" s="50">
        <f>Different_matrices!BZ126</f>
        <v>0</v>
      </c>
      <c r="BS18" s="50">
        <f>Different_matrices!CA126</f>
        <v>0</v>
      </c>
      <c r="BT18" s="50">
        <f>Different_matrices!CB126</f>
        <v>0</v>
      </c>
      <c r="BU18" s="50">
        <f>Different_matrices!CC126</f>
        <v>0</v>
      </c>
      <c r="BV18" s="50">
        <f>Different_matrices!CD126</f>
        <v>0</v>
      </c>
      <c r="BW18" s="50">
        <f>Different_matrices!CE126</f>
        <v>0</v>
      </c>
      <c r="BX18" s="50">
        <f>Different_matrices!CF126</f>
        <v>0</v>
      </c>
      <c r="BY18" s="50">
        <f>Different_matrices!CG126</f>
        <v>0</v>
      </c>
      <c r="BZ18" s="50">
        <f>Different_matrices!CH126</f>
        <v>0</v>
      </c>
      <c r="CA18" s="50">
        <f>Different_matrices!CI126</f>
        <v>0</v>
      </c>
      <c r="CB18" s="50">
        <f>Different_matrices!CJ126</f>
        <v>0</v>
      </c>
      <c r="CC18" s="50">
        <f>Different_matrices!CK126</f>
        <v>0</v>
      </c>
      <c r="CD18" s="50">
        <f>Different_matrices!CL126</f>
        <v>0</v>
      </c>
      <c r="CE18" s="50">
        <f>Different_matrices!CM126</f>
        <v>0</v>
      </c>
      <c r="CF18" s="50">
        <f>Different_matrices!CN126</f>
        <v>0</v>
      </c>
      <c r="CG18" s="50">
        <f>Different_matrices!CO126</f>
        <v>0</v>
      </c>
      <c r="CH18" s="50">
        <f>Different_matrices!CP126</f>
        <v>0</v>
      </c>
      <c r="CI18" s="50">
        <f>Different_matrices!CQ126</f>
        <v>0</v>
      </c>
    </row>
    <row r="19" spans="1:87" s="40" customFormat="1">
      <c r="A19" s="30" t="s">
        <v>51</v>
      </c>
      <c r="B19" s="35">
        <v>0.61111111111111116</v>
      </c>
      <c r="C19" s="38">
        <v>0.52139238277340105</v>
      </c>
      <c r="D19" s="44">
        <v>0.671875</v>
      </c>
      <c r="E19" s="40">
        <v>-8</v>
      </c>
      <c r="F19" s="40">
        <v>0.54449136110084095</v>
      </c>
      <c r="G19" s="48">
        <v>3.125E-2</v>
      </c>
      <c r="H19" s="46">
        <f t="shared" si="4"/>
        <v>0.5185185185185186</v>
      </c>
      <c r="I19" s="46">
        <f t="shared" si="0"/>
        <v>0.58699949728335221</v>
      </c>
      <c r="J19" s="43">
        <f t="shared" si="0"/>
        <v>0.28000000000000003</v>
      </c>
      <c r="K19" s="46">
        <f t="shared" si="1"/>
        <v>0.08</v>
      </c>
      <c r="L19" s="46">
        <f t="shared" si="2"/>
        <v>0.88484413728303413</v>
      </c>
      <c r="M19" s="43">
        <f t="shared" si="3"/>
        <v>0.35</v>
      </c>
      <c r="N19" s="40">
        <f t="shared" si="5"/>
        <v>0.46183933860062365</v>
      </c>
      <c r="O19" s="40">
        <f t="shared" si="6"/>
        <v>0.43828137909434473</v>
      </c>
      <c r="P19" s="40">
        <f t="shared" si="7"/>
        <v>0.61742206864151705</v>
      </c>
      <c r="R19" s="30" t="s">
        <v>51</v>
      </c>
      <c r="S19" s="50">
        <f>Different_matrices!C128</f>
        <v>0</v>
      </c>
      <c r="T19" s="50">
        <f>Different_matrices!D128</f>
        <v>0</v>
      </c>
      <c r="U19" s="50">
        <f>Different_matrices!E128</f>
        <v>0</v>
      </c>
      <c r="V19" s="50">
        <f>Different_matrices!F128</f>
        <v>0</v>
      </c>
      <c r="W19" s="50">
        <f>Different_matrices!G128</f>
        <v>0</v>
      </c>
      <c r="X19" s="50">
        <f>Different_matrices!T128</f>
        <v>0</v>
      </c>
      <c r="Y19" s="50">
        <f>Different_matrices!AG127</f>
        <v>0</v>
      </c>
      <c r="Z19" s="50">
        <f>Different_matrices!AH127</f>
        <v>0</v>
      </c>
      <c r="AA19" s="50">
        <f>Different_matrices!AI127</f>
        <v>0</v>
      </c>
      <c r="AB19" s="50">
        <f>Different_matrices!AJ127</f>
        <v>0</v>
      </c>
      <c r="AC19" s="50" t="e">
        <f>Different_matrices!#REF!</f>
        <v>#REF!</v>
      </c>
      <c r="AD19" s="50" t="e">
        <f>Different_matrices!#REF!</f>
        <v>#REF!</v>
      </c>
      <c r="AE19" s="50" t="e">
        <f>Different_matrices!#REF!</f>
        <v>#REF!</v>
      </c>
      <c r="AF19" s="50">
        <f>Different_matrices!AN127</f>
        <v>0</v>
      </c>
      <c r="AG19" s="50">
        <f>Different_matrices!AO127</f>
        <v>0</v>
      </c>
      <c r="AH19" s="50">
        <f>Different_matrices!AP127</f>
        <v>0</v>
      </c>
      <c r="AI19" s="50">
        <f>Different_matrices!AQ127</f>
        <v>0</v>
      </c>
      <c r="AJ19" s="50">
        <f>Different_matrices!AR127</f>
        <v>0</v>
      </c>
      <c r="AK19" s="50">
        <f>Different_matrices!AS127</f>
        <v>0</v>
      </c>
      <c r="AL19" s="50">
        <f>Different_matrices!AT127</f>
        <v>0</v>
      </c>
      <c r="AM19" s="50">
        <f>Different_matrices!AU127</f>
        <v>0</v>
      </c>
      <c r="AN19" s="50">
        <f>Different_matrices!AV127</f>
        <v>0</v>
      </c>
      <c r="AO19" s="50">
        <f>Different_matrices!AW127</f>
        <v>0</v>
      </c>
      <c r="AP19" s="50">
        <f>Different_matrices!AX127</f>
        <v>0</v>
      </c>
      <c r="AQ19" s="50">
        <f>Different_matrices!AY127</f>
        <v>0</v>
      </c>
      <c r="AR19" s="50">
        <f>Different_matrices!AZ127</f>
        <v>0</v>
      </c>
      <c r="AS19" s="50">
        <f>Different_matrices!BA127</f>
        <v>0</v>
      </c>
      <c r="AT19" s="50">
        <f>Different_matrices!BB127</f>
        <v>0</v>
      </c>
      <c r="AU19" s="50">
        <f>Different_matrices!BC127</f>
        <v>0</v>
      </c>
      <c r="AV19" s="50">
        <f>Different_matrices!BD127</f>
        <v>0</v>
      </c>
      <c r="AW19" s="50">
        <f>Different_matrices!BE127</f>
        <v>0</v>
      </c>
      <c r="AX19" s="50">
        <f>Different_matrices!BF127</f>
        <v>0</v>
      </c>
      <c r="AY19" s="50">
        <f>Different_matrices!BG127</f>
        <v>0</v>
      </c>
      <c r="AZ19" s="50">
        <f>Different_matrices!BH127</f>
        <v>0</v>
      </c>
      <c r="BA19" s="50">
        <f>Different_matrices!BI127</f>
        <v>0</v>
      </c>
      <c r="BB19" s="50">
        <f>Different_matrices!BJ127</f>
        <v>0</v>
      </c>
      <c r="BC19" s="50">
        <f>Different_matrices!BK127</f>
        <v>0</v>
      </c>
      <c r="BD19" s="50">
        <f>Different_matrices!BL127</f>
        <v>0</v>
      </c>
      <c r="BE19" s="50">
        <f>Different_matrices!BM127</f>
        <v>0</v>
      </c>
      <c r="BF19" s="50">
        <f>Different_matrices!BN127</f>
        <v>0</v>
      </c>
      <c r="BG19" s="50">
        <f>Different_matrices!BO127</f>
        <v>0</v>
      </c>
      <c r="BH19" s="50">
        <f>Different_matrices!BP127</f>
        <v>0</v>
      </c>
      <c r="BI19" s="50">
        <f>Different_matrices!BQ127</f>
        <v>0</v>
      </c>
      <c r="BJ19" s="50">
        <f>Different_matrices!BR127</f>
        <v>0</v>
      </c>
      <c r="BK19" s="50">
        <f>Different_matrices!BS127</f>
        <v>0</v>
      </c>
      <c r="BL19" s="50">
        <f>Different_matrices!BT127</f>
        <v>0</v>
      </c>
      <c r="BM19" s="50">
        <f>Different_matrices!BU127</f>
        <v>0</v>
      </c>
      <c r="BN19" s="50">
        <f>Different_matrices!BV127</f>
        <v>0</v>
      </c>
      <c r="BO19" s="50">
        <f>Different_matrices!BW127</f>
        <v>0</v>
      </c>
      <c r="BP19" s="50">
        <f>Different_matrices!BX127</f>
        <v>0</v>
      </c>
      <c r="BQ19" s="50">
        <f>Different_matrices!BY127</f>
        <v>0</v>
      </c>
      <c r="BR19" s="50">
        <f>Different_matrices!BZ127</f>
        <v>0</v>
      </c>
      <c r="BS19" s="50">
        <f>Different_matrices!CA127</f>
        <v>0</v>
      </c>
      <c r="BT19" s="50">
        <f>Different_matrices!CB127</f>
        <v>0</v>
      </c>
      <c r="BU19" s="50">
        <f>Different_matrices!CC127</f>
        <v>0</v>
      </c>
      <c r="BV19" s="50">
        <f>Different_matrices!CD127</f>
        <v>0</v>
      </c>
      <c r="BW19" s="50">
        <f>Different_matrices!CE127</f>
        <v>0</v>
      </c>
      <c r="BX19" s="50">
        <f>Different_matrices!CF127</f>
        <v>0</v>
      </c>
      <c r="BY19" s="50">
        <f>Different_matrices!CG127</f>
        <v>0</v>
      </c>
      <c r="BZ19" s="50">
        <f>Different_matrices!CH127</f>
        <v>0</v>
      </c>
      <c r="CA19" s="50">
        <f>Different_matrices!CI127</f>
        <v>0</v>
      </c>
      <c r="CB19" s="50">
        <f>Different_matrices!CJ127</f>
        <v>0</v>
      </c>
      <c r="CC19" s="50">
        <f>Different_matrices!CK127</f>
        <v>0</v>
      </c>
      <c r="CD19" s="50">
        <f>Different_matrices!CL127</f>
        <v>0</v>
      </c>
      <c r="CE19" s="50">
        <f>Different_matrices!CM127</f>
        <v>0</v>
      </c>
      <c r="CF19" s="50">
        <f>Different_matrices!CN127</f>
        <v>0</v>
      </c>
      <c r="CG19" s="50">
        <f>Different_matrices!CO127</f>
        <v>0</v>
      </c>
      <c r="CH19" s="50">
        <f>Different_matrices!CP127</f>
        <v>0</v>
      </c>
      <c r="CI19" s="50">
        <f>Different_matrices!CQ127</f>
        <v>0</v>
      </c>
    </row>
    <row r="20" spans="1:87" s="40" customFormat="1">
      <c r="A20" s="51" t="s">
        <v>52</v>
      </c>
      <c r="B20" s="36">
        <v>0.31944444444444442</v>
      </c>
      <c r="C20" s="39">
        <v>4.4039197507797501E-2</v>
      </c>
      <c r="D20" s="44">
        <v>0.671875</v>
      </c>
      <c r="E20" s="40">
        <v>-8</v>
      </c>
      <c r="F20" s="40">
        <v>-0.2223751808312861</v>
      </c>
      <c r="G20" s="48">
        <v>0.15625</v>
      </c>
      <c r="H20" s="46">
        <f t="shared" si="4"/>
        <v>0</v>
      </c>
      <c r="I20" s="46">
        <f t="shared" si="0"/>
        <v>0</v>
      </c>
      <c r="J20" s="43">
        <f t="shared" si="0"/>
        <v>0.28000000000000003</v>
      </c>
      <c r="K20" s="46">
        <f t="shared" si="1"/>
        <v>0.08</v>
      </c>
      <c r="L20" s="46">
        <f t="shared" si="2"/>
        <v>0</v>
      </c>
      <c r="M20" s="43">
        <f t="shared" si="3"/>
        <v>0.55000000000000004</v>
      </c>
      <c r="N20" s="40">
        <f t="shared" si="5"/>
        <v>9.3333333333333338E-2</v>
      </c>
      <c r="O20" s="40">
        <f t="shared" si="6"/>
        <v>0.21</v>
      </c>
      <c r="P20" s="40">
        <f t="shared" si="7"/>
        <v>0.27500000000000002</v>
      </c>
      <c r="R20" s="51" t="s">
        <v>52</v>
      </c>
      <c r="S20" s="50">
        <f>Different_matrices!C129</f>
        <v>0</v>
      </c>
      <c r="T20" s="50">
        <f>Different_matrices!D129</f>
        <v>0</v>
      </c>
      <c r="U20" s="50">
        <f>Different_matrices!E129</f>
        <v>0</v>
      </c>
      <c r="V20" s="50">
        <f>Different_matrices!F129</f>
        <v>0</v>
      </c>
      <c r="W20" s="50">
        <f>Different_matrices!G129</f>
        <v>0</v>
      </c>
      <c r="X20" s="50">
        <f>Different_matrices!T129</f>
        <v>0</v>
      </c>
      <c r="Y20" s="50">
        <f>Different_matrices!AG128</f>
        <v>0</v>
      </c>
      <c r="Z20" s="50">
        <f>Different_matrices!AH128</f>
        <v>0</v>
      </c>
      <c r="AA20" s="50">
        <f>Different_matrices!AI128</f>
        <v>0</v>
      </c>
      <c r="AB20" s="50">
        <f>Different_matrices!AJ128</f>
        <v>0</v>
      </c>
      <c r="AC20" s="50" t="e">
        <f>Different_matrices!#REF!</f>
        <v>#REF!</v>
      </c>
      <c r="AD20" s="50" t="e">
        <f>Different_matrices!#REF!</f>
        <v>#REF!</v>
      </c>
      <c r="AE20" s="50" t="e">
        <f>Different_matrices!#REF!</f>
        <v>#REF!</v>
      </c>
      <c r="AF20" s="50">
        <f>Different_matrices!AN128</f>
        <v>0</v>
      </c>
      <c r="AG20" s="50">
        <f>Different_matrices!AO128</f>
        <v>0</v>
      </c>
      <c r="AH20" s="50">
        <f>Different_matrices!AP128</f>
        <v>0</v>
      </c>
      <c r="AI20" s="50">
        <f>Different_matrices!AQ128</f>
        <v>0</v>
      </c>
      <c r="AJ20" s="50">
        <f>Different_matrices!AR128</f>
        <v>0</v>
      </c>
      <c r="AK20" s="50">
        <f>Different_matrices!AS128</f>
        <v>0</v>
      </c>
      <c r="AL20" s="50">
        <f>Different_matrices!AT128</f>
        <v>0</v>
      </c>
      <c r="AM20" s="50">
        <f>Different_matrices!AU128</f>
        <v>0</v>
      </c>
      <c r="AN20" s="50">
        <f>Different_matrices!AV128</f>
        <v>0</v>
      </c>
      <c r="AO20" s="50">
        <f>Different_matrices!AW128</f>
        <v>0</v>
      </c>
      <c r="AP20" s="50">
        <f>Different_matrices!AX128</f>
        <v>0</v>
      </c>
      <c r="AQ20" s="50">
        <f>Different_matrices!AY128</f>
        <v>0</v>
      </c>
      <c r="AR20" s="50">
        <f>Different_matrices!AZ128</f>
        <v>0</v>
      </c>
      <c r="AS20" s="50">
        <f>Different_matrices!BA128</f>
        <v>0</v>
      </c>
      <c r="AT20" s="50">
        <f>Different_matrices!BB128</f>
        <v>0</v>
      </c>
      <c r="AU20" s="50">
        <f>Different_matrices!BC128</f>
        <v>0</v>
      </c>
      <c r="AV20" s="50">
        <f>Different_matrices!BD128</f>
        <v>0</v>
      </c>
      <c r="AW20" s="50">
        <f>Different_matrices!BE128</f>
        <v>0</v>
      </c>
      <c r="AX20" s="50">
        <f>Different_matrices!BF128</f>
        <v>0</v>
      </c>
      <c r="AY20" s="50">
        <f>Different_matrices!BG128</f>
        <v>0</v>
      </c>
      <c r="AZ20" s="50">
        <f>Different_matrices!BH128</f>
        <v>0</v>
      </c>
      <c r="BA20" s="50">
        <f>Different_matrices!BI128</f>
        <v>0</v>
      </c>
      <c r="BB20" s="50">
        <f>Different_matrices!BJ128</f>
        <v>0</v>
      </c>
      <c r="BC20" s="50">
        <f>Different_matrices!BK128</f>
        <v>0</v>
      </c>
      <c r="BD20" s="50">
        <f>Different_matrices!BL128</f>
        <v>0</v>
      </c>
      <c r="BE20" s="50">
        <f>Different_matrices!BM128</f>
        <v>0</v>
      </c>
      <c r="BF20" s="50">
        <f>Different_matrices!BN128</f>
        <v>0</v>
      </c>
      <c r="BG20" s="50">
        <f>Different_matrices!BO128</f>
        <v>0</v>
      </c>
      <c r="BH20" s="50">
        <f>Different_matrices!BP128</f>
        <v>0</v>
      </c>
      <c r="BI20" s="50">
        <f>Different_matrices!BQ128</f>
        <v>0</v>
      </c>
      <c r="BJ20" s="50">
        <f>Different_matrices!BR128</f>
        <v>0</v>
      </c>
      <c r="BK20" s="50">
        <f>Different_matrices!BS128</f>
        <v>0</v>
      </c>
      <c r="BL20" s="50">
        <f>Different_matrices!BT128</f>
        <v>0</v>
      </c>
      <c r="BM20" s="50">
        <f>Different_matrices!BU128</f>
        <v>0</v>
      </c>
      <c r="BN20" s="50">
        <f>Different_matrices!BV128</f>
        <v>0</v>
      </c>
      <c r="BO20" s="50">
        <f>Different_matrices!BW128</f>
        <v>0</v>
      </c>
      <c r="BP20" s="50">
        <f>Different_matrices!BX128</f>
        <v>0</v>
      </c>
      <c r="BQ20" s="50">
        <f>Different_matrices!BY128</f>
        <v>0</v>
      </c>
      <c r="BR20" s="50">
        <f>Different_matrices!BZ128</f>
        <v>0</v>
      </c>
      <c r="BS20" s="50">
        <f>Different_matrices!CA128</f>
        <v>0</v>
      </c>
      <c r="BT20" s="50">
        <f>Different_matrices!CB128</f>
        <v>0</v>
      </c>
      <c r="BU20" s="50">
        <f>Different_matrices!CC128</f>
        <v>0</v>
      </c>
      <c r="BV20" s="50">
        <f>Different_matrices!CD128</f>
        <v>0</v>
      </c>
      <c r="BW20" s="50">
        <f>Different_matrices!CE128</f>
        <v>0</v>
      </c>
      <c r="BX20" s="50">
        <f>Different_matrices!CF128</f>
        <v>0</v>
      </c>
      <c r="BY20" s="50">
        <f>Different_matrices!CG128</f>
        <v>0</v>
      </c>
      <c r="BZ20" s="50">
        <f>Different_matrices!CH128</f>
        <v>0</v>
      </c>
      <c r="CA20" s="50">
        <f>Different_matrices!CI128</f>
        <v>0</v>
      </c>
      <c r="CB20" s="50">
        <f>Different_matrices!CJ128</f>
        <v>0</v>
      </c>
      <c r="CC20" s="50">
        <f>Different_matrices!CK128</f>
        <v>0</v>
      </c>
      <c r="CD20" s="50">
        <f>Different_matrices!CL128</f>
        <v>0</v>
      </c>
      <c r="CE20" s="50">
        <f>Different_matrices!CM128</f>
        <v>0</v>
      </c>
      <c r="CF20" s="50">
        <f>Different_matrices!CN128</f>
        <v>0</v>
      </c>
      <c r="CG20" s="50">
        <f>Different_matrices!CO128</f>
        <v>0</v>
      </c>
      <c r="CH20" s="50">
        <f>Different_matrices!CP128</f>
        <v>0</v>
      </c>
      <c r="CI20" s="50">
        <f>Different_matrices!CQ128</f>
        <v>0</v>
      </c>
    </row>
    <row r="21" spans="1:87" s="40" customFormat="1">
      <c r="A21" s="30" t="s">
        <v>53</v>
      </c>
      <c r="B21" s="34">
        <v>0.84027777777777779</v>
      </c>
      <c r="C21" s="37">
        <v>0.73438539306333495</v>
      </c>
      <c r="D21" s="43">
        <v>0.859375</v>
      </c>
      <c r="E21" s="40">
        <v>15</v>
      </c>
      <c r="F21" s="40">
        <v>-5.2968955454932964E-2</v>
      </c>
      <c r="G21" s="48">
        <v>-0.15625</v>
      </c>
      <c r="H21" s="46">
        <f t="shared" si="4"/>
        <v>0.92592592592592604</v>
      </c>
      <c r="I21" s="46">
        <f t="shared" ref="I21:I28" si="8">(C21-MIN(C$5:C$28))/(MAX(C$5:C$28)-MIN(C$5:C$28))</f>
        <v>0.84891623697263086</v>
      </c>
      <c r="J21" s="43">
        <f t="shared" ref="J21:J28" si="9">(D21-MIN(D$5:D$28))/(MAX(D$5:D$28)-MIN(D$5:D$28))</f>
        <v>0.76</v>
      </c>
      <c r="K21" s="46">
        <f t="shared" si="1"/>
        <v>1</v>
      </c>
      <c r="L21" s="46">
        <f t="shared" si="2"/>
        <v>0.19546830790902003</v>
      </c>
      <c r="M21" s="43">
        <f t="shared" si="3"/>
        <v>0.05</v>
      </c>
      <c r="N21" s="40">
        <f t="shared" si="5"/>
        <v>0.84494738763285238</v>
      </c>
      <c r="O21" s="40">
        <f t="shared" si="6"/>
        <v>0.41515610263634001</v>
      </c>
      <c r="P21" s="40">
        <f t="shared" si="7"/>
        <v>0.12273415395451001</v>
      </c>
      <c r="R21" s="30" t="s">
        <v>53</v>
      </c>
      <c r="S21" s="50">
        <f>Different_matrices!C130</f>
        <v>0</v>
      </c>
      <c r="T21" s="50">
        <f>Different_matrices!D130</f>
        <v>0</v>
      </c>
      <c r="U21" s="50">
        <f>Different_matrices!E130</f>
        <v>0</v>
      </c>
      <c r="V21" s="50">
        <f>Different_matrices!F130</f>
        <v>0</v>
      </c>
      <c r="W21" s="50">
        <f>Different_matrices!G130</f>
        <v>0</v>
      </c>
      <c r="X21" s="50">
        <f>Different_matrices!T130</f>
        <v>0</v>
      </c>
      <c r="Y21" s="50">
        <f>Different_matrices!AG129</f>
        <v>0</v>
      </c>
      <c r="Z21" s="50">
        <f>Different_matrices!AH129</f>
        <v>0</v>
      </c>
      <c r="AA21" s="50">
        <f>Different_matrices!AI129</f>
        <v>0</v>
      </c>
      <c r="AB21" s="50">
        <f>Different_matrices!AJ129</f>
        <v>0</v>
      </c>
      <c r="AC21" s="50" t="e">
        <f>Different_matrices!#REF!</f>
        <v>#REF!</v>
      </c>
      <c r="AD21" s="50" t="e">
        <f>Different_matrices!#REF!</f>
        <v>#REF!</v>
      </c>
      <c r="AE21" s="50" t="e">
        <f>Different_matrices!#REF!</f>
        <v>#REF!</v>
      </c>
      <c r="AF21" s="50">
        <f>Different_matrices!AN129</f>
        <v>0</v>
      </c>
      <c r="AG21" s="50">
        <f>Different_matrices!AO129</f>
        <v>0</v>
      </c>
      <c r="AH21" s="50">
        <f>Different_matrices!AP129</f>
        <v>0</v>
      </c>
      <c r="AI21" s="50">
        <f>Different_matrices!AQ129</f>
        <v>0</v>
      </c>
      <c r="AJ21" s="50">
        <f>Different_matrices!AR129</f>
        <v>0</v>
      </c>
      <c r="AK21" s="50">
        <f>Different_matrices!AS129</f>
        <v>0</v>
      </c>
      <c r="AL21" s="50">
        <f>Different_matrices!AT129</f>
        <v>0</v>
      </c>
      <c r="AM21" s="50">
        <f>Different_matrices!AU129</f>
        <v>0</v>
      </c>
      <c r="AN21" s="50">
        <f>Different_matrices!AV129</f>
        <v>0</v>
      </c>
      <c r="AO21" s="50">
        <f>Different_matrices!AW129</f>
        <v>0</v>
      </c>
      <c r="AP21" s="50">
        <f>Different_matrices!AX129</f>
        <v>0</v>
      </c>
      <c r="AQ21" s="50">
        <f>Different_matrices!AY129</f>
        <v>0</v>
      </c>
      <c r="AR21" s="50">
        <f>Different_matrices!AZ129</f>
        <v>0</v>
      </c>
      <c r="AS21" s="50">
        <f>Different_matrices!BA129</f>
        <v>0</v>
      </c>
      <c r="AT21" s="50">
        <f>Different_matrices!BB129</f>
        <v>0</v>
      </c>
      <c r="AU21" s="50">
        <f>Different_matrices!BC129</f>
        <v>0</v>
      </c>
      <c r="AV21" s="50">
        <f>Different_matrices!BD129</f>
        <v>0</v>
      </c>
      <c r="AW21" s="50">
        <f>Different_matrices!BE129</f>
        <v>0</v>
      </c>
      <c r="AX21" s="50">
        <f>Different_matrices!BF129</f>
        <v>0</v>
      </c>
      <c r="AY21" s="50">
        <f>Different_matrices!BG129</f>
        <v>0</v>
      </c>
      <c r="AZ21" s="50">
        <f>Different_matrices!BH129</f>
        <v>0</v>
      </c>
      <c r="BA21" s="50">
        <f>Different_matrices!BI129</f>
        <v>0</v>
      </c>
      <c r="BB21" s="50">
        <f>Different_matrices!BJ129</f>
        <v>0</v>
      </c>
      <c r="BC21" s="50">
        <f>Different_matrices!BK129</f>
        <v>0</v>
      </c>
      <c r="BD21" s="50">
        <f>Different_matrices!BL129</f>
        <v>0</v>
      </c>
      <c r="BE21" s="50">
        <f>Different_matrices!BM129</f>
        <v>0</v>
      </c>
      <c r="BF21" s="50">
        <f>Different_matrices!BN129</f>
        <v>0</v>
      </c>
      <c r="BG21" s="50">
        <f>Different_matrices!BO129</f>
        <v>0</v>
      </c>
      <c r="BH21" s="50">
        <f>Different_matrices!BP129</f>
        <v>0</v>
      </c>
      <c r="BI21" s="50">
        <f>Different_matrices!BQ129</f>
        <v>0</v>
      </c>
      <c r="BJ21" s="50">
        <f>Different_matrices!BR129</f>
        <v>0</v>
      </c>
      <c r="BK21" s="50">
        <f>Different_matrices!BS129</f>
        <v>0</v>
      </c>
      <c r="BL21" s="50">
        <f>Different_matrices!BT129</f>
        <v>0</v>
      </c>
      <c r="BM21" s="50">
        <f>Different_matrices!BU129</f>
        <v>0</v>
      </c>
      <c r="BN21" s="50">
        <f>Different_matrices!BV129</f>
        <v>0</v>
      </c>
      <c r="BO21" s="50">
        <f>Different_matrices!BW129</f>
        <v>0</v>
      </c>
      <c r="BP21" s="50">
        <f>Different_matrices!BX129</f>
        <v>0</v>
      </c>
      <c r="BQ21" s="50">
        <f>Different_matrices!BY129</f>
        <v>0</v>
      </c>
      <c r="BR21" s="50">
        <f>Different_matrices!BZ129</f>
        <v>0</v>
      </c>
      <c r="BS21" s="50">
        <f>Different_matrices!CA129</f>
        <v>0</v>
      </c>
      <c r="BT21" s="50">
        <f>Different_matrices!CB129</f>
        <v>0</v>
      </c>
      <c r="BU21" s="50">
        <f>Different_matrices!CC129</f>
        <v>0</v>
      </c>
      <c r="BV21" s="50">
        <f>Different_matrices!CD129</f>
        <v>0</v>
      </c>
      <c r="BW21" s="50">
        <f>Different_matrices!CE129</f>
        <v>0</v>
      </c>
      <c r="BX21" s="50">
        <f>Different_matrices!CF129</f>
        <v>0</v>
      </c>
      <c r="BY21" s="50">
        <f>Different_matrices!CG129</f>
        <v>0</v>
      </c>
      <c r="BZ21" s="50">
        <f>Different_matrices!CH129</f>
        <v>0</v>
      </c>
      <c r="CA21" s="50">
        <f>Different_matrices!CI129</f>
        <v>0</v>
      </c>
      <c r="CB21" s="50">
        <f>Different_matrices!CJ129</f>
        <v>0</v>
      </c>
      <c r="CC21" s="50">
        <f>Different_matrices!CK129</f>
        <v>0</v>
      </c>
      <c r="CD21" s="50">
        <f>Different_matrices!CL129</f>
        <v>0</v>
      </c>
      <c r="CE21" s="50">
        <f>Different_matrices!CM129</f>
        <v>0</v>
      </c>
      <c r="CF21" s="50">
        <f>Different_matrices!CN129</f>
        <v>0</v>
      </c>
      <c r="CG21" s="50">
        <f>Different_matrices!CO129</f>
        <v>0</v>
      </c>
      <c r="CH21" s="50">
        <f>Different_matrices!CP129</f>
        <v>0</v>
      </c>
      <c r="CI21" s="50">
        <f>Different_matrices!CQ129</f>
        <v>0</v>
      </c>
    </row>
    <row r="22" spans="1:87" s="40" customFormat="1">
      <c r="A22" s="51" t="s">
        <v>54</v>
      </c>
      <c r="B22" s="36">
        <v>0.44444444444444442</v>
      </c>
      <c r="C22" s="38">
        <v>0.490277548765779</v>
      </c>
      <c r="D22" s="43">
        <v>0.828125</v>
      </c>
      <c r="E22" s="40">
        <v>-10</v>
      </c>
      <c r="F22" s="40">
        <v>0.21464548255125704</v>
      </c>
      <c r="G22" s="48">
        <v>0.28125</v>
      </c>
      <c r="H22" s="46">
        <f t="shared" si="4"/>
        <v>0.22222222222222221</v>
      </c>
      <c r="I22" s="46">
        <f t="shared" si="8"/>
        <v>0.5487376976676932</v>
      </c>
      <c r="J22" s="43">
        <f t="shared" si="9"/>
        <v>0.68</v>
      </c>
      <c r="K22" s="46">
        <f t="shared" si="1"/>
        <v>0</v>
      </c>
      <c r="L22" s="46">
        <f t="shared" si="2"/>
        <v>0.50425354441895942</v>
      </c>
      <c r="M22" s="43">
        <f t="shared" si="3"/>
        <v>0.75</v>
      </c>
      <c r="N22" s="40">
        <f t="shared" si="5"/>
        <v>0.4836533066299718</v>
      </c>
      <c r="O22" s="40">
        <f t="shared" si="6"/>
        <v>0.41808451480631986</v>
      </c>
      <c r="P22" s="40">
        <f t="shared" si="7"/>
        <v>0.62712677220947977</v>
      </c>
      <c r="R22" s="51" t="s">
        <v>54</v>
      </c>
      <c r="S22" s="50">
        <f>Different_matrices!C131</f>
        <v>0</v>
      </c>
      <c r="T22" s="50">
        <f>Different_matrices!D131</f>
        <v>0</v>
      </c>
      <c r="U22" s="50">
        <f>Different_matrices!E131</f>
        <v>0</v>
      </c>
      <c r="V22" s="50">
        <f>Different_matrices!F131</f>
        <v>0</v>
      </c>
      <c r="W22" s="50">
        <f>Different_matrices!G131</f>
        <v>0</v>
      </c>
      <c r="X22" s="50">
        <f>Different_matrices!T131</f>
        <v>0</v>
      </c>
      <c r="Y22" s="50">
        <f>Different_matrices!AG130</f>
        <v>0</v>
      </c>
      <c r="Z22" s="50">
        <f>Different_matrices!AH130</f>
        <v>0</v>
      </c>
      <c r="AA22" s="50">
        <f>Different_matrices!AI130</f>
        <v>0</v>
      </c>
      <c r="AB22" s="50">
        <f>Different_matrices!AJ130</f>
        <v>0</v>
      </c>
      <c r="AC22" s="50" t="e">
        <f>Different_matrices!#REF!</f>
        <v>#REF!</v>
      </c>
      <c r="AD22" s="50" t="e">
        <f>Different_matrices!#REF!</f>
        <v>#REF!</v>
      </c>
      <c r="AE22" s="50" t="e">
        <f>Different_matrices!#REF!</f>
        <v>#REF!</v>
      </c>
      <c r="AF22" s="50">
        <f>Different_matrices!AN130</f>
        <v>0</v>
      </c>
      <c r="AG22" s="50">
        <f>Different_matrices!AO130</f>
        <v>0</v>
      </c>
      <c r="AH22" s="50">
        <f>Different_matrices!AP130</f>
        <v>0</v>
      </c>
      <c r="AI22" s="50">
        <f>Different_matrices!AQ130</f>
        <v>0</v>
      </c>
      <c r="AJ22" s="50">
        <f>Different_matrices!AR130</f>
        <v>0</v>
      </c>
      <c r="AK22" s="50">
        <f>Different_matrices!AS130</f>
        <v>0</v>
      </c>
      <c r="AL22" s="50">
        <f>Different_matrices!AT130</f>
        <v>0</v>
      </c>
      <c r="AM22" s="50">
        <f>Different_matrices!AU130</f>
        <v>0</v>
      </c>
      <c r="AN22" s="50">
        <f>Different_matrices!AV130</f>
        <v>0</v>
      </c>
      <c r="AO22" s="50">
        <f>Different_matrices!AW130</f>
        <v>0</v>
      </c>
      <c r="AP22" s="50">
        <f>Different_matrices!AX130</f>
        <v>0</v>
      </c>
      <c r="AQ22" s="50">
        <f>Different_matrices!AY130</f>
        <v>0</v>
      </c>
      <c r="AR22" s="50">
        <f>Different_matrices!AZ130</f>
        <v>0</v>
      </c>
      <c r="AS22" s="50">
        <f>Different_matrices!BA130</f>
        <v>0</v>
      </c>
      <c r="AT22" s="50">
        <f>Different_matrices!BB130</f>
        <v>0</v>
      </c>
      <c r="AU22" s="50">
        <f>Different_matrices!BC130</f>
        <v>0</v>
      </c>
      <c r="AV22" s="50">
        <f>Different_matrices!BD130</f>
        <v>0</v>
      </c>
      <c r="AW22" s="50">
        <f>Different_matrices!BE130</f>
        <v>0</v>
      </c>
      <c r="AX22" s="50">
        <f>Different_matrices!BF130</f>
        <v>0</v>
      </c>
      <c r="AY22" s="50">
        <f>Different_matrices!BG130</f>
        <v>0</v>
      </c>
      <c r="AZ22" s="50">
        <f>Different_matrices!BH130</f>
        <v>0</v>
      </c>
      <c r="BA22" s="50">
        <f>Different_matrices!BI130</f>
        <v>0</v>
      </c>
      <c r="BB22" s="50">
        <f>Different_matrices!BJ130</f>
        <v>0</v>
      </c>
      <c r="BC22" s="50">
        <f>Different_matrices!BK130</f>
        <v>0</v>
      </c>
      <c r="BD22" s="50">
        <f>Different_matrices!BL130</f>
        <v>0</v>
      </c>
      <c r="BE22" s="50">
        <f>Different_matrices!BM130</f>
        <v>0</v>
      </c>
      <c r="BF22" s="50">
        <f>Different_matrices!BN130</f>
        <v>0</v>
      </c>
      <c r="BG22" s="50">
        <f>Different_matrices!BO130</f>
        <v>0</v>
      </c>
      <c r="BH22" s="50">
        <f>Different_matrices!BP130</f>
        <v>0</v>
      </c>
      <c r="BI22" s="50">
        <f>Different_matrices!BQ130</f>
        <v>0</v>
      </c>
      <c r="BJ22" s="50">
        <f>Different_matrices!BR130</f>
        <v>0</v>
      </c>
      <c r="BK22" s="50">
        <f>Different_matrices!BS130</f>
        <v>0</v>
      </c>
      <c r="BL22" s="50">
        <f>Different_matrices!BT130</f>
        <v>0</v>
      </c>
      <c r="BM22" s="50">
        <f>Different_matrices!BU130</f>
        <v>0</v>
      </c>
      <c r="BN22" s="50">
        <f>Different_matrices!BV130</f>
        <v>0</v>
      </c>
      <c r="BO22" s="50">
        <f>Different_matrices!BW130</f>
        <v>0</v>
      </c>
      <c r="BP22" s="50">
        <f>Different_matrices!BX130</f>
        <v>0</v>
      </c>
      <c r="BQ22" s="50">
        <f>Different_matrices!BY130</f>
        <v>0</v>
      </c>
      <c r="BR22" s="50">
        <f>Different_matrices!BZ130</f>
        <v>0</v>
      </c>
      <c r="BS22" s="50">
        <f>Different_matrices!CA130</f>
        <v>0</v>
      </c>
      <c r="BT22" s="50">
        <f>Different_matrices!CB130</f>
        <v>0</v>
      </c>
      <c r="BU22" s="50">
        <f>Different_matrices!CC130</f>
        <v>0</v>
      </c>
      <c r="BV22" s="50">
        <f>Different_matrices!CD130</f>
        <v>0</v>
      </c>
      <c r="BW22" s="50">
        <f>Different_matrices!CE130</f>
        <v>0</v>
      </c>
      <c r="BX22" s="50">
        <f>Different_matrices!CF130</f>
        <v>0</v>
      </c>
      <c r="BY22" s="50">
        <f>Different_matrices!CG130</f>
        <v>0</v>
      </c>
      <c r="BZ22" s="50">
        <f>Different_matrices!CH130</f>
        <v>0</v>
      </c>
      <c r="CA22" s="50">
        <f>Different_matrices!CI130</f>
        <v>0</v>
      </c>
      <c r="CB22" s="50">
        <f>Different_matrices!CJ130</f>
        <v>0</v>
      </c>
      <c r="CC22" s="50">
        <f>Different_matrices!CK130</f>
        <v>0</v>
      </c>
      <c r="CD22" s="50">
        <f>Different_matrices!CL130</f>
        <v>0</v>
      </c>
      <c r="CE22" s="50">
        <f>Different_matrices!CM130</f>
        <v>0</v>
      </c>
      <c r="CF22" s="50">
        <f>Different_matrices!CN130</f>
        <v>0</v>
      </c>
      <c r="CG22" s="50">
        <f>Different_matrices!CO130</f>
        <v>0</v>
      </c>
      <c r="CH22" s="50">
        <f>Different_matrices!CP130</f>
        <v>0</v>
      </c>
      <c r="CI22" s="50">
        <f>Different_matrices!CQ130</f>
        <v>0</v>
      </c>
    </row>
    <row r="23" spans="1:87" s="40" customFormat="1">
      <c r="A23" s="30" t="s">
        <v>55</v>
      </c>
      <c r="B23" s="34">
        <v>0.81944444444444442</v>
      </c>
      <c r="C23" s="38">
        <v>0.53959344581638002</v>
      </c>
      <c r="D23" s="43">
        <v>0.875</v>
      </c>
      <c r="E23" s="40">
        <v>-10</v>
      </c>
      <c r="F23" s="40">
        <v>0.21271932626521795</v>
      </c>
      <c r="G23" s="48">
        <v>0.1875</v>
      </c>
      <c r="H23" s="46">
        <f t="shared" si="4"/>
        <v>0.88888888888888884</v>
      </c>
      <c r="I23" s="46">
        <f t="shared" si="8"/>
        <v>0.60938127912965245</v>
      </c>
      <c r="J23" s="43">
        <f t="shared" si="9"/>
        <v>0.8</v>
      </c>
      <c r="K23" s="46">
        <f t="shared" si="1"/>
        <v>0</v>
      </c>
      <c r="L23" s="46">
        <f t="shared" si="2"/>
        <v>0.50203106110015605</v>
      </c>
      <c r="M23" s="43">
        <f t="shared" si="3"/>
        <v>0.6</v>
      </c>
      <c r="N23" s="40">
        <f t="shared" si="5"/>
        <v>0.76609005600618041</v>
      </c>
      <c r="O23" s="40">
        <f t="shared" si="6"/>
        <v>0.36734368703338532</v>
      </c>
      <c r="P23" s="40">
        <f t="shared" si="7"/>
        <v>0.55101553055007801</v>
      </c>
      <c r="R23" s="30" t="s">
        <v>55</v>
      </c>
      <c r="S23" s="50">
        <f>Different_matrices!C132</f>
        <v>0</v>
      </c>
      <c r="T23" s="50">
        <f>Different_matrices!D132</f>
        <v>0</v>
      </c>
      <c r="U23" s="50">
        <f>Different_matrices!E132</f>
        <v>0</v>
      </c>
      <c r="V23" s="50">
        <f>Different_matrices!F132</f>
        <v>0</v>
      </c>
      <c r="W23" s="50">
        <f>Different_matrices!G132</f>
        <v>0</v>
      </c>
      <c r="X23" s="50">
        <f>Different_matrices!T132</f>
        <v>0</v>
      </c>
      <c r="Y23" s="50">
        <f>Different_matrices!AG131</f>
        <v>0</v>
      </c>
      <c r="Z23" s="50">
        <f>Different_matrices!AH131</f>
        <v>0</v>
      </c>
      <c r="AA23" s="50">
        <f>Different_matrices!AI131</f>
        <v>0</v>
      </c>
      <c r="AB23" s="50">
        <f>Different_matrices!AJ131</f>
        <v>0</v>
      </c>
      <c r="AC23" s="50" t="e">
        <f>Different_matrices!#REF!</f>
        <v>#REF!</v>
      </c>
      <c r="AD23" s="50" t="e">
        <f>Different_matrices!#REF!</f>
        <v>#REF!</v>
      </c>
      <c r="AE23" s="50" t="e">
        <f>Different_matrices!#REF!</f>
        <v>#REF!</v>
      </c>
      <c r="AF23" s="50">
        <f>Different_matrices!AN131</f>
        <v>0</v>
      </c>
      <c r="AG23" s="50">
        <f>Different_matrices!AO131</f>
        <v>0</v>
      </c>
      <c r="AH23" s="50">
        <f>Different_matrices!AP131</f>
        <v>0</v>
      </c>
      <c r="AI23" s="50">
        <f>Different_matrices!AQ131</f>
        <v>0</v>
      </c>
      <c r="AJ23" s="50">
        <f>Different_matrices!AR131</f>
        <v>0</v>
      </c>
      <c r="AK23" s="50">
        <f>Different_matrices!AS131</f>
        <v>0</v>
      </c>
      <c r="AL23" s="50">
        <f>Different_matrices!AT131</f>
        <v>0</v>
      </c>
      <c r="AM23" s="50">
        <f>Different_matrices!AU131</f>
        <v>0</v>
      </c>
      <c r="AN23" s="50">
        <f>Different_matrices!AV131</f>
        <v>0</v>
      </c>
      <c r="AO23" s="50">
        <f>Different_matrices!AW131</f>
        <v>0</v>
      </c>
      <c r="AP23" s="50">
        <f>Different_matrices!AX131</f>
        <v>0</v>
      </c>
      <c r="AQ23" s="50">
        <f>Different_matrices!AY131</f>
        <v>0</v>
      </c>
      <c r="AR23" s="50">
        <f>Different_matrices!AZ131</f>
        <v>0</v>
      </c>
      <c r="AS23" s="50">
        <f>Different_matrices!BA131</f>
        <v>0</v>
      </c>
      <c r="AT23" s="50">
        <f>Different_matrices!BB131</f>
        <v>0</v>
      </c>
      <c r="AU23" s="50">
        <f>Different_matrices!BC131</f>
        <v>0</v>
      </c>
      <c r="AV23" s="50">
        <f>Different_matrices!BD131</f>
        <v>0</v>
      </c>
      <c r="AW23" s="50">
        <f>Different_matrices!BE131</f>
        <v>0</v>
      </c>
      <c r="AX23" s="50">
        <f>Different_matrices!BF131</f>
        <v>0</v>
      </c>
      <c r="AY23" s="50">
        <f>Different_matrices!BG131</f>
        <v>0</v>
      </c>
      <c r="AZ23" s="50">
        <f>Different_matrices!BH131</f>
        <v>0</v>
      </c>
      <c r="BA23" s="50">
        <f>Different_matrices!BI131</f>
        <v>0</v>
      </c>
      <c r="BB23" s="50">
        <f>Different_matrices!BJ131</f>
        <v>0</v>
      </c>
      <c r="BC23" s="50">
        <f>Different_matrices!BK131</f>
        <v>0</v>
      </c>
      <c r="BD23" s="50">
        <f>Different_matrices!BL131</f>
        <v>0</v>
      </c>
      <c r="BE23" s="50">
        <f>Different_matrices!BM131</f>
        <v>0</v>
      </c>
      <c r="BF23" s="50">
        <f>Different_matrices!BN131</f>
        <v>0</v>
      </c>
      <c r="BG23" s="50">
        <f>Different_matrices!BO131</f>
        <v>0</v>
      </c>
      <c r="BH23" s="50">
        <f>Different_matrices!BP131</f>
        <v>0</v>
      </c>
      <c r="BI23" s="50">
        <f>Different_matrices!BQ131</f>
        <v>0</v>
      </c>
      <c r="BJ23" s="50">
        <f>Different_matrices!BR131</f>
        <v>0</v>
      </c>
      <c r="BK23" s="50">
        <f>Different_matrices!BS131</f>
        <v>0</v>
      </c>
      <c r="BL23" s="50">
        <f>Different_matrices!BT131</f>
        <v>0</v>
      </c>
      <c r="BM23" s="50">
        <f>Different_matrices!BU131</f>
        <v>0</v>
      </c>
      <c r="BN23" s="50">
        <f>Different_matrices!BV131</f>
        <v>0</v>
      </c>
      <c r="BO23" s="50">
        <f>Different_matrices!BW131</f>
        <v>0</v>
      </c>
      <c r="BP23" s="50">
        <f>Different_matrices!BX131</f>
        <v>0</v>
      </c>
      <c r="BQ23" s="50">
        <f>Different_matrices!BY131</f>
        <v>0</v>
      </c>
      <c r="BR23" s="50">
        <f>Different_matrices!BZ131</f>
        <v>0</v>
      </c>
      <c r="BS23" s="50">
        <f>Different_matrices!CA131</f>
        <v>0</v>
      </c>
      <c r="BT23" s="50">
        <f>Different_matrices!CB131</f>
        <v>0</v>
      </c>
      <c r="BU23" s="50">
        <f>Different_matrices!CC131</f>
        <v>0</v>
      </c>
      <c r="BV23" s="50">
        <f>Different_matrices!CD131</f>
        <v>0</v>
      </c>
      <c r="BW23" s="50">
        <f>Different_matrices!CE131</f>
        <v>0</v>
      </c>
      <c r="BX23" s="50">
        <f>Different_matrices!CF131</f>
        <v>0</v>
      </c>
      <c r="BY23" s="50">
        <f>Different_matrices!CG131</f>
        <v>0</v>
      </c>
      <c r="BZ23" s="50">
        <f>Different_matrices!CH131</f>
        <v>0</v>
      </c>
      <c r="CA23" s="50">
        <f>Different_matrices!CI131</f>
        <v>0</v>
      </c>
      <c r="CB23" s="50">
        <f>Different_matrices!CJ131</f>
        <v>0</v>
      </c>
      <c r="CC23" s="50">
        <f>Different_matrices!CK131</f>
        <v>0</v>
      </c>
      <c r="CD23" s="50">
        <f>Different_matrices!CL131</f>
        <v>0</v>
      </c>
      <c r="CE23" s="50">
        <f>Different_matrices!CM131</f>
        <v>0</v>
      </c>
      <c r="CF23" s="50">
        <f>Different_matrices!CN131</f>
        <v>0</v>
      </c>
      <c r="CG23" s="50">
        <f>Different_matrices!CO131</f>
        <v>0</v>
      </c>
      <c r="CH23" s="50">
        <f>Different_matrices!CP131</f>
        <v>0</v>
      </c>
      <c r="CI23" s="50">
        <f>Different_matrices!CQ131</f>
        <v>0</v>
      </c>
    </row>
    <row r="24" spans="1:87" s="40" customFormat="1">
      <c r="A24" s="30" t="s">
        <v>56</v>
      </c>
      <c r="B24" s="34">
        <v>0.39583333333333331</v>
      </c>
      <c r="C24" s="38">
        <v>0.48943063172273199</v>
      </c>
      <c r="D24" s="44">
        <v>0.6875</v>
      </c>
      <c r="E24" s="40">
        <v>4</v>
      </c>
      <c r="F24" s="40">
        <v>0.64429332000416695</v>
      </c>
      <c r="G24" s="48">
        <v>0.4375</v>
      </c>
      <c r="H24" s="46">
        <f t="shared" si="4"/>
        <v>0.13580246913580249</v>
      </c>
      <c r="I24" s="46">
        <f t="shared" si="8"/>
        <v>0.54769624682195783</v>
      </c>
      <c r="J24" s="43">
        <f t="shared" si="9"/>
        <v>0.32</v>
      </c>
      <c r="K24" s="46">
        <f t="shared" si="1"/>
        <v>0.56000000000000005</v>
      </c>
      <c r="L24" s="46">
        <f t="shared" si="2"/>
        <v>1</v>
      </c>
      <c r="M24" s="43">
        <f t="shared" si="3"/>
        <v>1</v>
      </c>
      <c r="N24" s="40">
        <f t="shared" si="5"/>
        <v>0.33449957198592012</v>
      </c>
      <c r="O24" s="40">
        <f t="shared" si="6"/>
        <v>0.85333333333333339</v>
      </c>
      <c r="P24" s="40">
        <f t="shared" si="7"/>
        <v>1</v>
      </c>
      <c r="R24" s="30" t="s">
        <v>56</v>
      </c>
      <c r="S24" s="50">
        <f>Different_matrices!C133</f>
        <v>0</v>
      </c>
      <c r="T24" s="50">
        <f>Different_matrices!D133</f>
        <v>0</v>
      </c>
      <c r="U24" s="50">
        <f>Different_matrices!E133</f>
        <v>0</v>
      </c>
      <c r="V24" s="50">
        <f>Different_matrices!F133</f>
        <v>0</v>
      </c>
      <c r="W24" s="50">
        <f>Different_matrices!G133</f>
        <v>0</v>
      </c>
      <c r="X24" s="50">
        <f>Different_matrices!T133</f>
        <v>0</v>
      </c>
      <c r="Y24" s="50">
        <f>Different_matrices!AG132</f>
        <v>0</v>
      </c>
      <c r="Z24" s="50">
        <f>Different_matrices!AH132</f>
        <v>0</v>
      </c>
      <c r="AA24" s="50">
        <f>Different_matrices!AI132</f>
        <v>0</v>
      </c>
      <c r="AB24" s="50">
        <f>Different_matrices!AJ132</f>
        <v>0</v>
      </c>
      <c r="AC24" s="50" t="e">
        <f>Different_matrices!#REF!</f>
        <v>#REF!</v>
      </c>
      <c r="AD24" s="50" t="e">
        <f>Different_matrices!#REF!</f>
        <v>#REF!</v>
      </c>
      <c r="AE24" s="50" t="e">
        <f>Different_matrices!#REF!</f>
        <v>#REF!</v>
      </c>
      <c r="AF24" s="50">
        <f>Different_matrices!AN132</f>
        <v>0</v>
      </c>
      <c r="AG24" s="50">
        <f>Different_matrices!AO132</f>
        <v>0</v>
      </c>
      <c r="AH24" s="50">
        <f>Different_matrices!AP132</f>
        <v>0</v>
      </c>
      <c r="AI24" s="50">
        <f>Different_matrices!AQ132</f>
        <v>0</v>
      </c>
      <c r="AJ24" s="50">
        <f>Different_matrices!AR132</f>
        <v>0</v>
      </c>
      <c r="AK24" s="50">
        <f>Different_matrices!AS132</f>
        <v>0</v>
      </c>
      <c r="AL24" s="50">
        <f>Different_matrices!AT132</f>
        <v>0</v>
      </c>
      <c r="AM24" s="50">
        <f>Different_matrices!AU132</f>
        <v>0</v>
      </c>
      <c r="AN24" s="50">
        <f>Different_matrices!AV132</f>
        <v>0</v>
      </c>
      <c r="AO24" s="50">
        <f>Different_matrices!AW132</f>
        <v>0</v>
      </c>
      <c r="AP24" s="50">
        <f>Different_matrices!AX132</f>
        <v>0</v>
      </c>
      <c r="AQ24" s="50">
        <f>Different_matrices!AY132</f>
        <v>0</v>
      </c>
      <c r="AR24" s="50">
        <f>Different_matrices!AZ132</f>
        <v>0</v>
      </c>
      <c r="AS24" s="50">
        <f>Different_matrices!BA132</f>
        <v>0</v>
      </c>
      <c r="AT24" s="50">
        <f>Different_matrices!BB132</f>
        <v>0</v>
      </c>
      <c r="AU24" s="50">
        <f>Different_matrices!BC132</f>
        <v>0</v>
      </c>
      <c r="AV24" s="50">
        <f>Different_matrices!BD132</f>
        <v>0</v>
      </c>
      <c r="AW24" s="50">
        <f>Different_matrices!BE132</f>
        <v>0</v>
      </c>
      <c r="AX24" s="50">
        <f>Different_matrices!BF132</f>
        <v>0</v>
      </c>
      <c r="AY24" s="50">
        <f>Different_matrices!BG132</f>
        <v>0</v>
      </c>
      <c r="AZ24" s="50">
        <f>Different_matrices!BH132</f>
        <v>0</v>
      </c>
      <c r="BA24" s="50">
        <f>Different_matrices!BI132</f>
        <v>0</v>
      </c>
      <c r="BB24" s="50">
        <f>Different_matrices!BJ132</f>
        <v>0</v>
      </c>
      <c r="BC24" s="50">
        <f>Different_matrices!BK132</f>
        <v>0</v>
      </c>
      <c r="BD24" s="50">
        <f>Different_matrices!BL132</f>
        <v>0</v>
      </c>
      <c r="BE24" s="50">
        <f>Different_matrices!BM132</f>
        <v>0</v>
      </c>
      <c r="BF24" s="50">
        <f>Different_matrices!BN132</f>
        <v>0</v>
      </c>
      <c r="BG24" s="50">
        <f>Different_matrices!BO132</f>
        <v>0</v>
      </c>
      <c r="BH24" s="50">
        <f>Different_matrices!BP132</f>
        <v>0</v>
      </c>
      <c r="BI24" s="50">
        <f>Different_matrices!BQ132</f>
        <v>0</v>
      </c>
      <c r="BJ24" s="50">
        <f>Different_matrices!BR132</f>
        <v>0</v>
      </c>
      <c r="BK24" s="50">
        <f>Different_matrices!BS132</f>
        <v>0</v>
      </c>
      <c r="BL24" s="50">
        <f>Different_matrices!BT132</f>
        <v>0</v>
      </c>
      <c r="BM24" s="50">
        <f>Different_matrices!BU132</f>
        <v>0</v>
      </c>
      <c r="BN24" s="50">
        <f>Different_matrices!BV132</f>
        <v>0</v>
      </c>
      <c r="BO24" s="50">
        <f>Different_matrices!BW132</f>
        <v>0</v>
      </c>
      <c r="BP24" s="50">
        <f>Different_matrices!BX132</f>
        <v>0</v>
      </c>
      <c r="BQ24" s="50">
        <f>Different_matrices!BY132</f>
        <v>0</v>
      </c>
      <c r="BR24" s="50">
        <f>Different_matrices!BZ132</f>
        <v>0</v>
      </c>
      <c r="BS24" s="50">
        <f>Different_matrices!CA132</f>
        <v>0</v>
      </c>
      <c r="BT24" s="50">
        <f>Different_matrices!CB132</f>
        <v>0</v>
      </c>
      <c r="BU24" s="50">
        <f>Different_matrices!CC132</f>
        <v>0</v>
      </c>
      <c r="BV24" s="50">
        <f>Different_matrices!CD132</f>
        <v>0</v>
      </c>
      <c r="BW24" s="50">
        <f>Different_matrices!CE132</f>
        <v>0</v>
      </c>
      <c r="BX24" s="50">
        <f>Different_matrices!CF132</f>
        <v>0</v>
      </c>
      <c r="BY24" s="50">
        <f>Different_matrices!CG132</f>
        <v>0</v>
      </c>
      <c r="BZ24" s="50">
        <f>Different_matrices!CH132</f>
        <v>0</v>
      </c>
      <c r="CA24" s="50">
        <f>Different_matrices!CI132</f>
        <v>0</v>
      </c>
      <c r="CB24" s="50">
        <f>Different_matrices!CJ132</f>
        <v>0</v>
      </c>
      <c r="CC24" s="50">
        <f>Different_matrices!CK132</f>
        <v>0</v>
      </c>
      <c r="CD24" s="50">
        <f>Different_matrices!CL132</f>
        <v>0</v>
      </c>
      <c r="CE24" s="50">
        <f>Different_matrices!CM132</f>
        <v>0</v>
      </c>
      <c r="CF24" s="50">
        <f>Different_matrices!CN132</f>
        <v>0</v>
      </c>
      <c r="CG24" s="50">
        <f>Different_matrices!CO132</f>
        <v>0</v>
      </c>
      <c r="CH24" s="50">
        <f>Different_matrices!CP132</f>
        <v>0</v>
      </c>
      <c r="CI24" s="50">
        <f>Different_matrices!CQ132</f>
        <v>0</v>
      </c>
    </row>
    <row r="25" spans="1:87" s="40" customFormat="1">
      <c r="A25" s="51" t="s">
        <v>57</v>
      </c>
      <c r="B25" s="35">
        <v>0.63888888888888884</v>
      </c>
      <c r="C25" s="37">
        <v>0.68107202961199698</v>
      </c>
      <c r="D25" s="43">
        <v>0.84375</v>
      </c>
      <c r="E25" s="40">
        <v>-4</v>
      </c>
      <c r="F25" s="40">
        <v>-0.14821000065860301</v>
      </c>
      <c r="G25" s="48">
        <v>-0.1875</v>
      </c>
      <c r="H25" s="46">
        <f t="shared" si="4"/>
        <v>0.5679012345679012</v>
      </c>
      <c r="I25" s="46">
        <f t="shared" si="8"/>
        <v>0.78335698543646004</v>
      </c>
      <c r="J25" s="43">
        <f t="shared" si="9"/>
        <v>0.72</v>
      </c>
      <c r="K25" s="46">
        <f t="shared" si="1"/>
        <v>0.24</v>
      </c>
      <c r="L25" s="46">
        <f t="shared" si="2"/>
        <v>8.5575026784969296E-2</v>
      </c>
      <c r="M25" s="43">
        <f t="shared" si="3"/>
        <v>0</v>
      </c>
      <c r="N25" s="40">
        <f t="shared" si="5"/>
        <v>0.69041940666812041</v>
      </c>
      <c r="O25" s="40">
        <f t="shared" si="6"/>
        <v>0.10852500892832311</v>
      </c>
      <c r="P25" s="40">
        <f t="shared" si="7"/>
        <v>4.2787513392484648E-2</v>
      </c>
      <c r="R25" s="51" t="s">
        <v>57</v>
      </c>
      <c r="S25" s="50">
        <f>Different_matrices!C134</f>
        <v>0</v>
      </c>
      <c r="T25" s="50">
        <f>Different_matrices!D134</f>
        <v>0</v>
      </c>
      <c r="U25" s="50">
        <f>Different_matrices!E134</f>
        <v>0</v>
      </c>
      <c r="V25" s="50">
        <f>Different_matrices!F134</f>
        <v>0</v>
      </c>
      <c r="W25" s="50">
        <f>Different_matrices!G134</f>
        <v>0</v>
      </c>
      <c r="X25" s="50">
        <f>Different_matrices!T134</f>
        <v>0</v>
      </c>
      <c r="Y25" s="50">
        <f>Different_matrices!AG133</f>
        <v>0</v>
      </c>
      <c r="Z25" s="50">
        <f>Different_matrices!AH133</f>
        <v>0</v>
      </c>
      <c r="AA25" s="50">
        <f>Different_matrices!AI133</f>
        <v>0</v>
      </c>
      <c r="AB25" s="50">
        <f>Different_matrices!AJ133</f>
        <v>0</v>
      </c>
      <c r="AC25" s="50" t="e">
        <f>Different_matrices!#REF!</f>
        <v>#REF!</v>
      </c>
      <c r="AD25" s="50" t="e">
        <f>Different_matrices!#REF!</f>
        <v>#REF!</v>
      </c>
      <c r="AE25" s="50" t="e">
        <f>Different_matrices!#REF!</f>
        <v>#REF!</v>
      </c>
      <c r="AF25" s="50">
        <f>Different_matrices!AN133</f>
        <v>0</v>
      </c>
      <c r="AG25" s="50">
        <f>Different_matrices!AO133</f>
        <v>0</v>
      </c>
      <c r="AH25" s="50">
        <f>Different_matrices!AP133</f>
        <v>0</v>
      </c>
      <c r="AI25" s="50">
        <f>Different_matrices!AQ133</f>
        <v>0</v>
      </c>
      <c r="AJ25" s="50">
        <f>Different_matrices!AR133</f>
        <v>0</v>
      </c>
      <c r="AK25" s="50">
        <f>Different_matrices!AS133</f>
        <v>0</v>
      </c>
      <c r="AL25" s="50">
        <f>Different_matrices!AT133</f>
        <v>0</v>
      </c>
      <c r="AM25" s="50">
        <f>Different_matrices!AU133</f>
        <v>0</v>
      </c>
      <c r="AN25" s="50">
        <f>Different_matrices!AV133</f>
        <v>0</v>
      </c>
      <c r="AO25" s="50">
        <f>Different_matrices!AW133</f>
        <v>0</v>
      </c>
      <c r="AP25" s="50">
        <f>Different_matrices!AX133</f>
        <v>0</v>
      </c>
      <c r="AQ25" s="50">
        <f>Different_matrices!AY133</f>
        <v>0</v>
      </c>
      <c r="AR25" s="50">
        <f>Different_matrices!AZ133</f>
        <v>0</v>
      </c>
      <c r="AS25" s="50">
        <f>Different_matrices!BA133</f>
        <v>0</v>
      </c>
      <c r="AT25" s="50">
        <f>Different_matrices!BB133</f>
        <v>0</v>
      </c>
      <c r="AU25" s="50">
        <f>Different_matrices!BC133</f>
        <v>0</v>
      </c>
      <c r="AV25" s="50">
        <f>Different_matrices!BD133</f>
        <v>0</v>
      </c>
      <c r="AW25" s="50">
        <f>Different_matrices!BE133</f>
        <v>0</v>
      </c>
      <c r="AX25" s="50">
        <f>Different_matrices!BF133</f>
        <v>0</v>
      </c>
      <c r="AY25" s="50">
        <f>Different_matrices!BG133</f>
        <v>0</v>
      </c>
      <c r="AZ25" s="50">
        <f>Different_matrices!BH133</f>
        <v>0</v>
      </c>
      <c r="BA25" s="50">
        <f>Different_matrices!BI133</f>
        <v>0</v>
      </c>
      <c r="BB25" s="50">
        <f>Different_matrices!BJ133</f>
        <v>0</v>
      </c>
      <c r="BC25" s="50">
        <f>Different_matrices!BK133</f>
        <v>0</v>
      </c>
      <c r="BD25" s="50">
        <f>Different_matrices!BL133</f>
        <v>0</v>
      </c>
      <c r="BE25" s="50">
        <f>Different_matrices!BM133</f>
        <v>0</v>
      </c>
      <c r="BF25" s="50">
        <f>Different_matrices!BN133</f>
        <v>0</v>
      </c>
      <c r="BG25" s="50">
        <f>Different_matrices!BO133</f>
        <v>0</v>
      </c>
      <c r="BH25" s="50">
        <f>Different_matrices!BP133</f>
        <v>0</v>
      </c>
      <c r="BI25" s="50">
        <f>Different_matrices!BQ133</f>
        <v>0</v>
      </c>
      <c r="BJ25" s="50">
        <f>Different_matrices!BR133</f>
        <v>0</v>
      </c>
      <c r="BK25" s="50">
        <f>Different_matrices!BS133</f>
        <v>0</v>
      </c>
      <c r="BL25" s="50">
        <f>Different_matrices!BT133</f>
        <v>0</v>
      </c>
      <c r="BM25" s="50">
        <f>Different_matrices!BU133</f>
        <v>0</v>
      </c>
      <c r="BN25" s="50">
        <f>Different_matrices!BV133</f>
        <v>0</v>
      </c>
      <c r="BO25" s="50">
        <f>Different_matrices!BW133</f>
        <v>0</v>
      </c>
      <c r="BP25" s="50">
        <f>Different_matrices!BX133</f>
        <v>0</v>
      </c>
      <c r="BQ25" s="50">
        <f>Different_matrices!BY133</f>
        <v>0</v>
      </c>
      <c r="BR25" s="50">
        <f>Different_matrices!BZ133</f>
        <v>0</v>
      </c>
      <c r="BS25" s="50">
        <f>Different_matrices!CA133</f>
        <v>0</v>
      </c>
      <c r="BT25" s="50">
        <f>Different_matrices!CB133</f>
        <v>0</v>
      </c>
      <c r="BU25" s="50">
        <f>Different_matrices!CC133</f>
        <v>0</v>
      </c>
      <c r="BV25" s="50">
        <f>Different_matrices!CD133</f>
        <v>0</v>
      </c>
      <c r="BW25" s="50">
        <f>Different_matrices!CE133</f>
        <v>0</v>
      </c>
      <c r="BX25" s="50">
        <f>Different_matrices!CF133</f>
        <v>0</v>
      </c>
      <c r="BY25" s="50">
        <f>Different_matrices!CG133</f>
        <v>0</v>
      </c>
      <c r="BZ25" s="50">
        <f>Different_matrices!CH133</f>
        <v>0</v>
      </c>
      <c r="CA25" s="50">
        <f>Different_matrices!CI133</f>
        <v>0</v>
      </c>
      <c r="CB25" s="50">
        <f>Different_matrices!CJ133</f>
        <v>0</v>
      </c>
      <c r="CC25" s="50">
        <f>Different_matrices!CK133</f>
        <v>0</v>
      </c>
      <c r="CD25" s="50">
        <f>Different_matrices!CL133</f>
        <v>0</v>
      </c>
      <c r="CE25" s="50">
        <f>Different_matrices!CM133</f>
        <v>0</v>
      </c>
      <c r="CF25" s="50">
        <f>Different_matrices!CN133</f>
        <v>0</v>
      </c>
      <c r="CG25" s="50">
        <f>Different_matrices!CO133</f>
        <v>0</v>
      </c>
      <c r="CH25" s="50">
        <f>Different_matrices!CP133</f>
        <v>0</v>
      </c>
      <c r="CI25" s="50">
        <f>Different_matrices!CQ133</f>
        <v>0</v>
      </c>
    </row>
    <row r="26" spans="1:87" s="40" customFormat="1">
      <c r="A26" s="30" t="s">
        <v>58</v>
      </c>
      <c r="B26" s="36">
        <v>0.58333333333333337</v>
      </c>
      <c r="C26" s="39">
        <v>0.32388432977396597</v>
      </c>
      <c r="D26" s="45">
        <v>0.5625</v>
      </c>
      <c r="E26" s="40">
        <v>-8</v>
      </c>
      <c r="F26" s="40">
        <v>-0.21775401274534303</v>
      </c>
      <c r="G26" s="48">
        <v>0.125</v>
      </c>
      <c r="H26" s="46">
        <f t="shared" si="4"/>
        <v>0.46913580246913589</v>
      </c>
      <c r="I26" s="46">
        <f t="shared" si="8"/>
        <v>0.34412455395271618</v>
      </c>
      <c r="J26" s="43">
        <f t="shared" si="9"/>
        <v>0</v>
      </c>
      <c r="K26" s="46">
        <f t="shared" si="1"/>
        <v>0.08</v>
      </c>
      <c r="L26" s="46">
        <f t="shared" si="2"/>
        <v>5.3321057376474893E-3</v>
      </c>
      <c r="M26" s="43">
        <f t="shared" si="3"/>
        <v>0.5</v>
      </c>
      <c r="N26" s="40">
        <f t="shared" si="5"/>
        <v>0.27108678547395071</v>
      </c>
      <c r="O26" s="40">
        <f t="shared" si="6"/>
        <v>0.19511070191254917</v>
      </c>
      <c r="P26" s="40">
        <f t="shared" si="7"/>
        <v>0.25266605286882377</v>
      </c>
      <c r="R26" s="30" t="s">
        <v>58</v>
      </c>
      <c r="S26" s="50">
        <f>Different_matrices!C135</f>
        <v>0</v>
      </c>
      <c r="T26" s="50">
        <f>Different_matrices!D135</f>
        <v>0</v>
      </c>
      <c r="U26" s="50">
        <f>Different_matrices!E135</f>
        <v>0</v>
      </c>
      <c r="V26" s="50">
        <f>Different_matrices!F135</f>
        <v>0</v>
      </c>
      <c r="W26" s="50">
        <f>Different_matrices!G135</f>
        <v>0</v>
      </c>
      <c r="X26" s="50">
        <f>Different_matrices!T135</f>
        <v>0</v>
      </c>
      <c r="Y26" s="50">
        <f>Different_matrices!AG134</f>
        <v>0</v>
      </c>
      <c r="Z26" s="50">
        <f>Different_matrices!AH134</f>
        <v>0</v>
      </c>
      <c r="AA26" s="50">
        <f>Different_matrices!AI134</f>
        <v>0</v>
      </c>
      <c r="AB26" s="50">
        <f>Different_matrices!AJ134</f>
        <v>0</v>
      </c>
      <c r="AC26" s="50" t="e">
        <f>Different_matrices!#REF!</f>
        <v>#REF!</v>
      </c>
      <c r="AD26" s="50" t="e">
        <f>Different_matrices!#REF!</f>
        <v>#REF!</v>
      </c>
      <c r="AE26" s="50" t="e">
        <f>Different_matrices!#REF!</f>
        <v>#REF!</v>
      </c>
      <c r="AF26" s="50">
        <f>Different_matrices!AN134</f>
        <v>0</v>
      </c>
      <c r="AG26" s="50">
        <f>Different_matrices!AO134</f>
        <v>0</v>
      </c>
      <c r="AH26" s="50">
        <f>Different_matrices!AP134</f>
        <v>0</v>
      </c>
      <c r="AI26" s="50">
        <f>Different_matrices!AQ134</f>
        <v>0</v>
      </c>
      <c r="AJ26" s="50">
        <f>Different_matrices!AR134</f>
        <v>0</v>
      </c>
      <c r="AK26" s="50">
        <f>Different_matrices!AS134</f>
        <v>0</v>
      </c>
      <c r="AL26" s="50">
        <f>Different_matrices!AT134</f>
        <v>0</v>
      </c>
      <c r="AM26" s="50">
        <f>Different_matrices!AU134</f>
        <v>0</v>
      </c>
      <c r="AN26" s="50">
        <f>Different_matrices!AV134</f>
        <v>0</v>
      </c>
      <c r="AO26" s="50">
        <f>Different_matrices!AW134</f>
        <v>0</v>
      </c>
      <c r="AP26" s="50">
        <f>Different_matrices!AX134</f>
        <v>0</v>
      </c>
      <c r="AQ26" s="50">
        <f>Different_matrices!AY134</f>
        <v>0</v>
      </c>
      <c r="AR26" s="50">
        <f>Different_matrices!AZ134</f>
        <v>0</v>
      </c>
      <c r="AS26" s="50">
        <f>Different_matrices!BA134</f>
        <v>0</v>
      </c>
      <c r="AT26" s="50">
        <f>Different_matrices!BB134</f>
        <v>0</v>
      </c>
      <c r="AU26" s="50">
        <f>Different_matrices!BC134</f>
        <v>0</v>
      </c>
      <c r="AV26" s="50">
        <f>Different_matrices!BD134</f>
        <v>0</v>
      </c>
      <c r="AW26" s="50">
        <f>Different_matrices!BE134</f>
        <v>0</v>
      </c>
      <c r="AX26" s="50">
        <f>Different_matrices!BF134</f>
        <v>0</v>
      </c>
      <c r="AY26" s="50">
        <f>Different_matrices!BG134</f>
        <v>0</v>
      </c>
      <c r="AZ26" s="50">
        <f>Different_matrices!BH134</f>
        <v>0</v>
      </c>
      <c r="BA26" s="50">
        <f>Different_matrices!BI134</f>
        <v>0</v>
      </c>
      <c r="BB26" s="50">
        <f>Different_matrices!BJ134</f>
        <v>0</v>
      </c>
      <c r="BC26" s="50">
        <f>Different_matrices!BK134</f>
        <v>0</v>
      </c>
      <c r="BD26" s="50">
        <f>Different_matrices!BL134</f>
        <v>0</v>
      </c>
      <c r="BE26" s="50">
        <f>Different_matrices!BM134</f>
        <v>0</v>
      </c>
      <c r="BF26" s="50">
        <f>Different_matrices!BN134</f>
        <v>0</v>
      </c>
      <c r="BG26" s="50">
        <f>Different_matrices!BO134</f>
        <v>0</v>
      </c>
      <c r="BH26" s="50">
        <f>Different_matrices!BP134</f>
        <v>0</v>
      </c>
      <c r="BI26" s="50">
        <f>Different_matrices!BQ134</f>
        <v>0</v>
      </c>
      <c r="BJ26" s="50">
        <f>Different_matrices!BR134</f>
        <v>0</v>
      </c>
      <c r="BK26" s="50">
        <f>Different_matrices!BS134</f>
        <v>0</v>
      </c>
      <c r="BL26" s="50">
        <f>Different_matrices!BT134</f>
        <v>0</v>
      </c>
      <c r="BM26" s="50">
        <f>Different_matrices!BU134</f>
        <v>0</v>
      </c>
      <c r="BN26" s="50">
        <f>Different_matrices!BV134</f>
        <v>0</v>
      </c>
      <c r="BO26" s="50">
        <f>Different_matrices!BW134</f>
        <v>0</v>
      </c>
      <c r="BP26" s="50">
        <f>Different_matrices!BX134</f>
        <v>0</v>
      </c>
      <c r="BQ26" s="50">
        <f>Different_matrices!BY134</f>
        <v>0</v>
      </c>
      <c r="BR26" s="50">
        <f>Different_matrices!BZ134</f>
        <v>0</v>
      </c>
      <c r="BS26" s="50">
        <f>Different_matrices!CA134</f>
        <v>0</v>
      </c>
      <c r="BT26" s="50">
        <f>Different_matrices!CB134</f>
        <v>0</v>
      </c>
      <c r="BU26" s="50">
        <f>Different_matrices!CC134</f>
        <v>0</v>
      </c>
      <c r="BV26" s="50">
        <f>Different_matrices!CD134</f>
        <v>0</v>
      </c>
      <c r="BW26" s="50">
        <f>Different_matrices!CE134</f>
        <v>0</v>
      </c>
      <c r="BX26" s="50">
        <f>Different_matrices!CF134</f>
        <v>0</v>
      </c>
      <c r="BY26" s="50">
        <f>Different_matrices!CG134</f>
        <v>0</v>
      </c>
      <c r="BZ26" s="50">
        <f>Different_matrices!CH134</f>
        <v>0</v>
      </c>
      <c r="CA26" s="50">
        <f>Different_matrices!CI134</f>
        <v>0</v>
      </c>
      <c r="CB26" s="50">
        <f>Different_matrices!CJ134</f>
        <v>0</v>
      </c>
      <c r="CC26" s="50">
        <f>Different_matrices!CK134</f>
        <v>0</v>
      </c>
      <c r="CD26" s="50">
        <f>Different_matrices!CL134</f>
        <v>0</v>
      </c>
      <c r="CE26" s="50">
        <f>Different_matrices!CM134</f>
        <v>0</v>
      </c>
      <c r="CF26" s="50">
        <f>Different_matrices!CN134</f>
        <v>0</v>
      </c>
      <c r="CG26" s="50">
        <f>Different_matrices!CO134</f>
        <v>0</v>
      </c>
      <c r="CH26" s="50">
        <f>Different_matrices!CP134</f>
        <v>0</v>
      </c>
      <c r="CI26" s="50">
        <f>Different_matrices!CQ134</f>
        <v>0</v>
      </c>
    </row>
    <row r="27" spans="1:87" s="40" customFormat="1">
      <c r="A27" s="51" t="s">
        <v>59</v>
      </c>
      <c r="B27" s="34">
        <v>0.8125</v>
      </c>
      <c r="C27" s="37">
        <v>0.68484849903854195</v>
      </c>
      <c r="D27" s="43">
        <v>0.75</v>
      </c>
      <c r="E27" s="40">
        <v>-3</v>
      </c>
      <c r="F27" s="40">
        <v>0.312941707683837</v>
      </c>
      <c r="G27" s="48">
        <v>0.1875</v>
      </c>
      <c r="H27" s="46">
        <f t="shared" si="4"/>
        <v>0.87654320987654322</v>
      </c>
      <c r="I27" s="46">
        <f t="shared" si="8"/>
        <v>0.788000896325322</v>
      </c>
      <c r="J27" s="43">
        <f t="shared" si="9"/>
        <v>0.48</v>
      </c>
      <c r="K27" s="46">
        <f t="shared" si="1"/>
        <v>0.28000000000000003</v>
      </c>
      <c r="L27" s="46">
        <f t="shared" si="2"/>
        <v>0.61767202569273849</v>
      </c>
      <c r="M27" s="43">
        <f t="shared" si="3"/>
        <v>0.6</v>
      </c>
      <c r="N27" s="40">
        <f t="shared" si="5"/>
        <v>0.71484803540062181</v>
      </c>
      <c r="O27" s="40">
        <f t="shared" si="6"/>
        <v>0.49922400856424615</v>
      </c>
      <c r="P27" s="40">
        <f t="shared" si="7"/>
        <v>0.60883601284636923</v>
      </c>
      <c r="R27" s="51" t="s">
        <v>59</v>
      </c>
      <c r="S27" s="50">
        <f>Different_matrices!C136</f>
        <v>0</v>
      </c>
      <c r="T27" s="50">
        <f>Different_matrices!D136</f>
        <v>0</v>
      </c>
      <c r="U27" s="50">
        <f>Different_matrices!E136</f>
        <v>0</v>
      </c>
      <c r="V27" s="50">
        <f>Different_matrices!F136</f>
        <v>0</v>
      </c>
      <c r="W27" s="50">
        <f>Different_matrices!G136</f>
        <v>0</v>
      </c>
      <c r="X27" s="50">
        <f>Different_matrices!T136</f>
        <v>0</v>
      </c>
      <c r="Y27" s="50">
        <f>Different_matrices!AG135</f>
        <v>0</v>
      </c>
      <c r="Z27" s="50">
        <f>Different_matrices!AH135</f>
        <v>0</v>
      </c>
      <c r="AA27" s="50">
        <f>Different_matrices!AI135</f>
        <v>0</v>
      </c>
      <c r="AB27" s="50">
        <f>Different_matrices!AJ135</f>
        <v>0</v>
      </c>
      <c r="AC27" s="50" t="e">
        <f>Different_matrices!#REF!</f>
        <v>#REF!</v>
      </c>
      <c r="AD27" s="50" t="e">
        <f>Different_matrices!#REF!</f>
        <v>#REF!</v>
      </c>
      <c r="AE27" s="50" t="e">
        <f>Different_matrices!#REF!</f>
        <v>#REF!</v>
      </c>
      <c r="AF27" s="50">
        <f>Different_matrices!AN135</f>
        <v>0</v>
      </c>
      <c r="AG27" s="50">
        <f>Different_matrices!AO135</f>
        <v>0</v>
      </c>
      <c r="AH27" s="50">
        <f>Different_matrices!AP135</f>
        <v>0</v>
      </c>
      <c r="AI27" s="50">
        <f>Different_matrices!AQ135</f>
        <v>0</v>
      </c>
      <c r="AJ27" s="50">
        <f>Different_matrices!AR135</f>
        <v>0</v>
      </c>
      <c r="AK27" s="50">
        <f>Different_matrices!AS135</f>
        <v>0</v>
      </c>
      <c r="AL27" s="50">
        <f>Different_matrices!AT135</f>
        <v>0</v>
      </c>
      <c r="AM27" s="50">
        <f>Different_matrices!AU135</f>
        <v>0</v>
      </c>
      <c r="AN27" s="50">
        <f>Different_matrices!AV135</f>
        <v>0</v>
      </c>
      <c r="AO27" s="50">
        <f>Different_matrices!AW135</f>
        <v>0</v>
      </c>
      <c r="AP27" s="50">
        <f>Different_matrices!AX135</f>
        <v>0</v>
      </c>
      <c r="AQ27" s="50">
        <f>Different_matrices!AY135</f>
        <v>0</v>
      </c>
      <c r="AR27" s="50">
        <f>Different_matrices!AZ135</f>
        <v>0</v>
      </c>
      <c r="AS27" s="50">
        <f>Different_matrices!BA135</f>
        <v>0</v>
      </c>
      <c r="AT27" s="50">
        <f>Different_matrices!BB135</f>
        <v>0</v>
      </c>
      <c r="AU27" s="50">
        <f>Different_matrices!BC135</f>
        <v>0</v>
      </c>
      <c r="AV27" s="50">
        <f>Different_matrices!BD135</f>
        <v>0</v>
      </c>
      <c r="AW27" s="50">
        <f>Different_matrices!BE135</f>
        <v>0</v>
      </c>
      <c r="AX27" s="50">
        <f>Different_matrices!BF135</f>
        <v>0</v>
      </c>
      <c r="AY27" s="50">
        <f>Different_matrices!BG135</f>
        <v>0</v>
      </c>
      <c r="AZ27" s="50">
        <f>Different_matrices!BH135</f>
        <v>0</v>
      </c>
      <c r="BA27" s="50">
        <f>Different_matrices!BI135</f>
        <v>0</v>
      </c>
      <c r="BB27" s="50">
        <f>Different_matrices!BJ135</f>
        <v>0</v>
      </c>
      <c r="BC27" s="50">
        <f>Different_matrices!BK135</f>
        <v>0</v>
      </c>
      <c r="BD27" s="50">
        <f>Different_matrices!BL135</f>
        <v>0</v>
      </c>
      <c r="BE27" s="50">
        <f>Different_matrices!BM135</f>
        <v>0</v>
      </c>
      <c r="BF27" s="50">
        <f>Different_matrices!BN135</f>
        <v>0</v>
      </c>
      <c r="BG27" s="50">
        <f>Different_matrices!BO135</f>
        <v>0</v>
      </c>
      <c r="BH27" s="50">
        <f>Different_matrices!BP135</f>
        <v>0</v>
      </c>
      <c r="BI27" s="50">
        <f>Different_matrices!BQ135</f>
        <v>0</v>
      </c>
      <c r="BJ27" s="50">
        <f>Different_matrices!BR135</f>
        <v>0</v>
      </c>
      <c r="BK27" s="50">
        <f>Different_matrices!BS135</f>
        <v>0</v>
      </c>
      <c r="BL27" s="50">
        <f>Different_matrices!BT135</f>
        <v>0</v>
      </c>
      <c r="BM27" s="50">
        <f>Different_matrices!BU135</f>
        <v>0</v>
      </c>
      <c r="BN27" s="50">
        <f>Different_matrices!BV135</f>
        <v>0</v>
      </c>
      <c r="BO27" s="50">
        <f>Different_matrices!BW135</f>
        <v>0</v>
      </c>
      <c r="BP27" s="50">
        <f>Different_matrices!BX135</f>
        <v>0</v>
      </c>
      <c r="BQ27" s="50">
        <f>Different_matrices!BY135</f>
        <v>0</v>
      </c>
      <c r="BR27" s="50">
        <f>Different_matrices!BZ135</f>
        <v>0</v>
      </c>
      <c r="BS27" s="50">
        <f>Different_matrices!CA135</f>
        <v>0</v>
      </c>
      <c r="BT27" s="50">
        <f>Different_matrices!CB135</f>
        <v>0</v>
      </c>
      <c r="BU27" s="50">
        <f>Different_matrices!CC135</f>
        <v>0</v>
      </c>
      <c r="BV27" s="50">
        <f>Different_matrices!CD135</f>
        <v>0</v>
      </c>
      <c r="BW27" s="50">
        <f>Different_matrices!CE135</f>
        <v>0</v>
      </c>
      <c r="BX27" s="50">
        <f>Different_matrices!CF135</f>
        <v>0</v>
      </c>
      <c r="BY27" s="50">
        <f>Different_matrices!CG135</f>
        <v>0</v>
      </c>
      <c r="BZ27" s="50">
        <f>Different_matrices!CH135</f>
        <v>0</v>
      </c>
      <c r="CA27" s="50">
        <f>Different_matrices!CI135</f>
        <v>0</v>
      </c>
      <c r="CB27" s="50">
        <f>Different_matrices!CJ135</f>
        <v>0</v>
      </c>
      <c r="CC27" s="50">
        <f>Different_matrices!CK135</f>
        <v>0</v>
      </c>
      <c r="CD27" s="50">
        <f>Different_matrices!CL135</f>
        <v>0</v>
      </c>
      <c r="CE27" s="50">
        <f>Different_matrices!CM135</f>
        <v>0</v>
      </c>
      <c r="CF27" s="50">
        <f>Different_matrices!CN135</f>
        <v>0</v>
      </c>
      <c r="CG27" s="50">
        <f>Different_matrices!CO135</f>
        <v>0</v>
      </c>
      <c r="CH27" s="50">
        <f>Different_matrices!CP135</f>
        <v>0</v>
      </c>
      <c r="CI27" s="50">
        <f>Different_matrices!CQ135</f>
        <v>0</v>
      </c>
    </row>
    <row r="28" spans="1:87" s="40" customFormat="1">
      <c r="A28" s="51" t="s">
        <v>60</v>
      </c>
      <c r="B28" s="34">
        <v>0.86111111111111116</v>
      </c>
      <c r="C28" s="37">
        <v>0.79531826069664902</v>
      </c>
      <c r="D28" s="43">
        <v>0.8125</v>
      </c>
      <c r="E28" s="40">
        <v>6</v>
      </c>
      <c r="F28" s="40">
        <v>0.16479937245020204</v>
      </c>
      <c r="G28" s="48">
        <v>0.125</v>
      </c>
      <c r="H28" s="46">
        <f t="shared" si="4"/>
        <v>0.96296296296296313</v>
      </c>
      <c r="I28" s="46">
        <f t="shared" si="8"/>
        <v>0.92384516543235617</v>
      </c>
      <c r="J28" s="43">
        <f t="shared" si="9"/>
        <v>0.64</v>
      </c>
      <c r="K28" s="46">
        <f t="shared" si="1"/>
        <v>0.64</v>
      </c>
      <c r="L28" s="46">
        <f t="shared" si="2"/>
        <v>0.44673892371565221</v>
      </c>
      <c r="M28" s="43">
        <f t="shared" si="3"/>
        <v>0.5</v>
      </c>
      <c r="N28" s="40">
        <f t="shared" si="5"/>
        <v>0.84226937613177311</v>
      </c>
      <c r="O28" s="40">
        <f t="shared" si="6"/>
        <v>0.52891297457188402</v>
      </c>
      <c r="P28" s="40">
        <f t="shared" si="7"/>
        <v>0.47336946185782613</v>
      </c>
      <c r="R28" s="51" t="s">
        <v>60</v>
      </c>
      <c r="S28" s="50">
        <f>Different_matrices!C137</f>
        <v>0</v>
      </c>
      <c r="T28" s="50">
        <f>Different_matrices!D137</f>
        <v>0</v>
      </c>
      <c r="U28" s="50">
        <f>Different_matrices!E137</f>
        <v>0</v>
      </c>
      <c r="V28" s="50">
        <f>Different_matrices!F137</f>
        <v>0</v>
      </c>
      <c r="W28" s="50">
        <f>Different_matrices!G137</f>
        <v>0</v>
      </c>
      <c r="X28" s="50">
        <f>Different_matrices!T137</f>
        <v>0</v>
      </c>
      <c r="Y28" s="50">
        <f>Different_matrices!AG136</f>
        <v>0</v>
      </c>
      <c r="Z28" s="50">
        <f>Different_matrices!AH136</f>
        <v>0</v>
      </c>
      <c r="AA28" s="50">
        <f>Different_matrices!AI136</f>
        <v>0</v>
      </c>
      <c r="AB28" s="50">
        <f>Different_matrices!AJ136</f>
        <v>0</v>
      </c>
      <c r="AC28" s="50" t="e">
        <f>Different_matrices!#REF!</f>
        <v>#REF!</v>
      </c>
      <c r="AD28" s="50" t="e">
        <f>Different_matrices!#REF!</f>
        <v>#REF!</v>
      </c>
      <c r="AE28" s="50" t="e">
        <f>Different_matrices!#REF!</f>
        <v>#REF!</v>
      </c>
      <c r="AF28" s="50">
        <f>Different_matrices!AN136</f>
        <v>0</v>
      </c>
      <c r="AG28" s="50">
        <f>Different_matrices!AO136</f>
        <v>0</v>
      </c>
      <c r="AH28" s="50">
        <f>Different_matrices!AP136</f>
        <v>0</v>
      </c>
      <c r="AI28" s="50">
        <f>Different_matrices!AQ136</f>
        <v>0</v>
      </c>
      <c r="AJ28" s="50">
        <f>Different_matrices!AR136</f>
        <v>0</v>
      </c>
      <c r="AK28" s="50">
        <f>Different_matrices!AS136</f>
        <v>0</v>
      </c>
      <c r="AL28" s="50">
        <f>Different_matrices!AT136</f>
        <v>0</v>
      </c>
      <c r="AM28" s="50">
        <f>Different_matrices!AU136</f>
        <v>0</v>
      </c>
      <c r="AN28" s="50">
        <f>Different_matrices!AV136</f>
        <v>0</v>
      </c>
      <c r="AO28" s="50">
        <f>Different_matrices!AW136</f>
        <v>0</v>
      </c>
      <c r="AP28" s="50">
        <f>Different_matrices!AX136</f>
        <v>0</v>
      </c>
      <c r="AQ28" s="50">
        <f>Different_matrices!AY136</f>
        <v>0</v>
      </c>
      <c r="AR28" s="50">
        <f>Different_matrices!AZ136</f>
        <v>0</v>
      </c>
      <c r="AS28" s="50">
        <f>Different_matrices!BA136</f>
        <v>0</v>
      </c>
      <c r="AT28" s="50">
        <f>Different_matrices!BB136</f>
        <v>0</v>
      </c>
      <c r="AU28" s="50">
        <f>Different_matrices!BC136</f>
        <v>0</v>
      </c>
      <c r="AV28" s="50">
        <f>Different_matrices!BD136</f>
        <v>0</v>
      </c>
      <c r="AW28" s="50">
        <f>Different_matrices!BE136</f>
        <v>0</v>
      </c>
      <c r="AX28" s="50">
        <f>Different_matrices!BF136</f>
        <v>0</v>
      </c>
      <c r="AY28" s="50">
        <f>Different_matrices!BG136</f>
        <v>0</v>
      </c>
      <c r="AZ28" s="50">
        <f>Different_matrices!BH136</f>
        <v>0</v>
      </c>
      <c r="BA28" s="50">
        <f>Different_matrices!BI136</f>
        <v>0</v>
      </c>
      <c r="BB28" s="50">
        <f>Different_matrices!BJ136</f>
        <v>0</v>
      </c>
      <c r="BC28" s="50">
        <f>Different_matrices!BK136</f>
        <v>0</v>
      </c>
      <c r="BD28" s="50">
        <f>Different_matrices!BL136</f>
        <v>0</v>
      </c>
      <c r="BE28" s="50">
        <f>Different_matrices!BM136</f>
        <v>0</v>
      </c>
      <c r="BF28" s="50">
        <f>Different_matrices!BN136</f>
        <v>0</v>
      </c>
      <c r="BG28" s="50">
        <f>Different_matrices!BO136</f>
        <v>0</v>
      </c>
      <c r="BH28" s="50">
        <f>Different_matrices!BP136</f>
        <v>0</v>
      </c>
      <c r="BI28" s="50">
        <f>Different_matrices!BQ136</f>
        <v>0</v>
      </c>
      <c r="BJ28" s="50">
        <f>Different_matrices!BR136</f>
        <v>0</v>
      </c>
      <c r="BK28" s="50">
        <f>Different_matrices!BS136</f>
        <v>0</v>
      </c>
      <c r="BL28" s="50">
        <f>Different_matrices!BT136</f>
        <v>0</v>
      </c>
      <c r="BM28" s="50">
        <f>Different_matrices!BU136</f>
        <v>0</v>
      </c>
      <c r="BN28" s="50">
        <f>Different_matrices!BV136</f>
        <v>0</v>
      </c>
      <c r="BO28" s="50">
        <f>Different_matrices!BW136</f>
        <v>0</v>
      </c>
      <c r="BP28" s="50">
        <f>Different_matrices!BX136</f>
        <v>0</v>
      </c>
      <c r="BQ28" s="50">
        <f>Different_matrices!BY136</f>
        <v>0</v>
      </c>
      <c r="BR28" s="50">
        <f>Different_matrices!BZ136</f>
        <v>0</v>
      </c>
      <c r="BS28" s="50">
        <f>Different_matrices!CA136</f>
        <v>0</v>
      </c>
      <c r="BT28" s="50">
        <f>Different_matrices!CB136</f>
        <v>0</v>
      </c>
      <c r="BU28" s="50">
        <f>Different_matrices!CC136</f>
        <v>0</v>
      </c>
      <c r="BV28" s="50">
        <f>Different_matrices!CD136</f>
        <v>0</v>
      </c>
      <c r="BW28" s="50">
        <f>Different_matrices!CE136</f>
        <v>0</v>
      </c>
      <c r="BX28" s="50">
        <f>Different_matrices!CF136</f>
        <v>0</v>
      </c>
      <c r="BY28" s="50">
        <f>Different_matrices!CG136</f>
        <v>0</v>
      </c>
      <c r="BZ28" s="50">
        <f>Different_matrices!CH136</f>
        <v>0</v>
      </c>
      <c r="CA28" s="50">
        <f>Different_matrices!CI136</f>
        <v>0</v>
      </c>
      <c r="CB28" s="50">
        <f>Different_matrices!CJ136</f>
        <v>0</v>
      </c>
      <c r="CC28" s="50">
        <f>Different_matrices!CK136</f>
        <v>0</v>
      </c>
      <c r="CD28" s="50">
        <f>Different_matrices!CL136</f>
        <v>0</v>
      </c>
      <c r="CE28" s="50">
        <f>Different_matrices!CM136</f>
        <v>0</v>
      </c>
      <c r="CF28" s="50">
        <f>Different_matrices!CN136</f>
        <v>0</v>
      </c>
      <c r="CG28" s="50">
        <f>Different_matrices!CO136</f>
        <v>0</v>
      </c>
      <c r="CH28" s="50">
        <f>Different_matrices!CP136</f>
        <v>0</v>
      </c>
      <c r="CI28" s="50">
        <f>Different_matrices!CQ136</f>
        <v>0</v>
      </c>
    </row>
    <row r="31" spans="1:87">
      <c r="P31" t="s">
        <v>95</v>
      </c>
      <c r="S31" s="40" t="e">
        <f>CORREL($N5:$N28,S5:S28)</f>
        <v>#DIV/0!</v>
      </c>
      <c r="T31" s="40" t="e">
        <f t="shared" ref="T31:BG31" si="10">CORREL($N5:$N28,T5:T28)</f>
        <v>#DIV/0!</v>
      </c>
      <c r="U31" s="40" t="e">
        <f t="shared" si="10"/>
        <v>#DIV/0!</v>
      </c>
      <c r="V31" s="40" t="e">
        <f t="shared" si="10"/>
        <v>#DIV/0!</v>
      </c>
      <c r="W31" s="40" t="e">
        <f t="shared" si="10"/>
        <v>#DIV/0!</v>
      </c>
      <c r="X31" s="40" t="e">
        <f t="shared" si="10"/>
        <v>#DIV/0!</v>
      </c>
      <c r="Y31" s="40"/>
      <c r="Z31" s="40" t="e">
        <f t="shared" si="10"/>
        <v>#DIV/0!</v>
      </c>
      <c r="AA31" s="40" t="e">
        <f t="shared" si="10"/>
        <v>#DIV/0!</v>
      </c>
      <c r="AB31" s="40" t="e">
        <f t="shared" si="10"/>
        <v>#DIV/0!</v>
      </c>
      <c r="AC31" s="40" t="e">
        <f t="shared" si="10"/>
        <v>#REF!</v>
      </c>
      <c r="AD31" s="40" t="e">
        <f t="shared" si="10"/>
        <v>#REF!</v>
      </c>
      <c r="AE31" s="40" t="e">
        <f t="shared" si="10"/>
        <v>#REF!</v>
      </c>
      <c r="AF31" s="40"/>
      <c r="AG31" s="40" t="e">
        <f t="shared" si="10"/>
        <v>#DIV/0!</v>
      </c>
      <c r="AH31" s="40" t="e">
        <f t="shared" si="10"/>
        <v>#DIV/0!</v>
      </c>
      <c r="AI31" s="40" t="e">
        <f t="shared" si="10"/>
        <v>#DIV/0!</v>
      </c>
      <c r="AJ31" s="40" t="e">
        <f t="shared" si="10"/>
        <v>#DIV/0!</v>
      </c>
      <c r="AK31" s="40" t="e">
        <f t="shared" si="10"/>
        <v>#DIV/0!</v>
      </c>
      <c r="AL31" s="40" t="e">
        <f t="shared" si="10"/>
        <v>#DIV/0!</v>
      </c>
      <c r="AM31" s="40"/>
      <c r="AN31" s="40" t="e">
        <f t="shared" si="10"/>
        <v>#DIV/0!</v>
      </c>
      <c r="AO31" s="40" t="e">
        <f t="shared" si="10"/>
        <v>#DIV/0!</v>
      </c>
      <c r="AP31" s="72" t="e">
        <f t="shared" si="10"/>
        <v>#DIV/0!</v>
      </c>
      <c r="AQ31" s="40" t="e">
        <f t="shared" si="10"/>
        <v>#DIV/0!</v>
      </c>
      <c r="AR31" s="40" t="e">
        <f t="shared" si="10"/>
        <v>#DIV/0!</v>
      </c>
      <c r="AS31" s="40" t="e">
        <f t="shared" si="10"/>
        <v>#DIV/0!</v>
      </c>
      <c r="AT31" s="40"/>
      <c r="AU31" s="40" t="e">
        <f t="shared" si="10"/>
        <v>#DIV/0!</v>
      </c>
      <c r="AV31" s="40" t="e">
        <f t="shared" si="10"/>
        <v>#DIV/0!</v>
      </c>
      <c r="AW31" s="40" t="e">
        <f t="shared" si="10"/>
        <v>#DIV/0!</v>
      </c>
      <c r="AX31" s="72" t="e">
        <f t="shared" si="10"/>
        <v>#DIV/0!</v>
      </c>
      <c r="AY31" s="40" t="e">
        <f t="shared" si="10"/>
        <v>#DIV/0!</v>
      </c>
      <c r="AZ31" s="40" t="e">
        <f t="shared" si="10"/>
        <v>#DIV/0!</v>
      </c>
      <c r="BA31" s="40"/>
      <c r="BB31" s="50" t="e">
        <f t="shared" si="10"/>
        <v>#DIV/0!</v>
      </c>
      <c r="BC31" s="40" t="e">
        <f t="shared" si="10"/>
        <v>#DIV/0!</v>
      </c>
      <c r="BD31" s="40" t="e">
        <f t="shared" si="10"/>
        <v>#DIV/0!</v>
      </c>
      <c r="BE31" s="40" t="e">
        <f t="shared" si="10"/>
        <v>#DIV/0!</v>
      </c>
      <c r="BF31" s="50" t="e">
        <f t="shared" si="10"/>
        <v>#DIV/0!</v>
      </c>
      <c r="BG31" s="40" t="e">
        <f t="shared" si="10"/>
        <v>#DIV/0!</v>
      </c>
      <c r="BI31" s="40" t="e">
        <f t="shared" ref="BI31:BN31" si="11">CORREL($N5:$N28,BI5:BI28)</f>
        <v>#DIV/0!</v>
      </c>
      <c r="BJ31" s="40" t="e">
        <f t="shared" si="11"/>
        <v>#DIV/0!</v>
      </c>
      <c r="BK31" s="40" t="e">
        <f t="shared" si="11"/>
        <v>#DIV/0!</v>
      </c>
      <c r="BL31" s="40" t="e">
        <f t="shared" si="11"/>
        <v>#DIV/0!</v>
      </c>
      <c r="BM31" s="40" t="e">
        <f t="shared" si="11"/>
        <v>#DIV/0!</v>
      </c>
      <c r="BN31" s="40" t="e">
        <f t="shared" si="11"/>
        <v>#DIV/0!</v>
      </c>
      <c r="BP31" s="40" t="e">
        <f t="shared" ref="BP31:BU31" si="12">CORREL($N5:$N28,BP5:BP28)</f>
        <v>#DIV/0!</v>
      </c>
      <c r="BQ31" s="40" t="e">
        <f t="shared" si="12"/>
        <v>#DIV/0!</v>
      </c>
      <c r="BR31" s="40" t="e">
        <f t="shared" si="12"/>
        <v>#DIV/0!</v>
      </c>
      <c r="BS31" s="40" t="e">
        <f t="shared" si="12"/>
        <v>#DIV/0!</v>
      </c>
      <c r="BT31" s="40" t="e">
        <f t="shared" si="12"/>
        <v>#DIV/0!</v>
      </c>
      <c r="BU31" s="40" t="e">
        <f t="shared" si="12"/>
        <v>#DIV/0!</v>
      </c>
      <c r="BV31" s="40"/>
      <c r="BW31" s="40" t="e">
        <f t="shared" ref="BW31:CB31" si="13">CORREL($N5:$N28,BW5:BW28)</f>
        <v>#DIV/0!</v>
      </c>
      <c r="BX31" s="40" t="e">
        <f t="shared" si="13"/>
        <v>#DIV/0!</v>
      </c>
      <c r="BY31" s="40" t="e">
        <f t="shared" si="13"/>
        <v>#DIV/0!</v>
      </c>
      <c r="BZ31" s="40" t="e">
        <f t="shared" si="13"/>
        <v>#DIV/0!</v>
      </c>
      <c r="CA31" s="40" t="e">
        <f t="shared" si="13"/>
        <v>#DIV/0!</v>
      </c>
      <c r="CB31" s="40" t="e">
        <f t="shared" si="13"/>
        <v>#DIV/0!</v>
      </c>
      <c r="CC31" s="40"/>
      <c r="CD31" s="40" t="e">
        <f t="shared" ref="CD31:CI31" si="14">CORREL($N5:$N28,CD5:CD28)</f>
        <v>#DIV/0!</v>
      </c>
      <c r="CE31" s="40" t="e">
        <f t="shared" si="14"/>
        <v>#DIV/0!</v>
      </c>
      <c r="CF31" s="40" t="e">
        <f t="shared" si="14"/>
        <v>#DIV/0!</v>
      </c>
      <c r="CG31" s="40" t="e">
        <f t="shared" si="14"/>
        <v>#DIV/0!</v>
      </c>
      <c r="CH31" s="40" t="e">
        <f t="shared" si="14"/>
        <v>#DIV/0!</v>
      </c>
      <c r="CI31" s="40" t="e">
        <f t="shared" si="14"/>
        <v>#DIV/0!</v>
      </c>
    </row>
    <row r="32" spans="1:87" s="91" customFormat="1">
      <c r="P32" s="91" t="s">
        <v>96</v>
      </c>
      <c r="S32" s="92" t="e">
        <f>CORREL($O5:$O28,S5:S28)</f>
        <v>#DIV/0!</v>
      </c>
      <c r="T32" s="92" t="e">
        <f t="shared" ref="T32:BG32" si="15">CORREL($O5:$O28,T5:T28)</f>
        <v>#DIV/0!</v>
      </c>
      <c r="U32" s="92" t="e">
        <f t="shared" si="15"/>
        <v>#DIV/0!</v>
      </c>
      <c r="V32" s="92" t="e">
        <f t="shared" si="15"/>
        <v>#DIV/0!</v>
      </c>
      <c r="W32" s="92" t="e">
        <f t="shared" si="15"/>
        <v>#DIV/0!</v>
      </c>
      <c r="X32" s="92" t="e">
        <f t="shared" si="15"/>
        <v>#DIV/0!</v>
      </c>
      <c r="Y32" s="92"/>
      <c r="Z32" s="92" t="e">
        <f t="shared" si="15"/>
        <v>#DIV/0!</v>
      </c>
      <c r="AA32" s="92" t="e">
        <f t="shared" si="15"/>
        <v>#DIV/0!</v>
      </c>
      <c r="AB32" s="92" t="e">
        <f t="shared" si="15"/>
        <v>#DIV/0!</v>
      </c>
      <c r="AC32" s="92" t="e">
        <f t="shared" si="15"/>
        <v>#REF!</v>
      </c>
      <c r="AD32" s="92" t="e">
        <f t="shared" si="15"/>
        <v>#REF!</v>
      </c>
      <c r="AE32" s="92" t="e">
        <f t="shared" si="15"/>
        <v>#REF!</v>
      </c>
      <c r="AF32" s="92"/>
      <c r="AG32" s="92" t="e">
        <f t="shared" si="15"/>
        <v>#DIV/0!</v>
      </c>
      <c r="AH32" s="92" t="e">
        <f t="shared" si="15"/>
        <v>#DIV/0!</v>
      </c>
      <c r="AI32" s="92" t="e">
        <f t="shared" si="15"/>
        <v>#DIV/0!</v>
      </c>
      <c r="AJ32" s="92" t="e">
        <f t="shared" si="15"/>
        <v>#DIV/0!</v>
      </c>
      <c r="AK32" s="92" t="e">
        <f t="shared" si="15"/>
        <v>#DIV/0!</v>
      </c>
      <c r="AL32" s="92" t="e">
        <f t="shared" si="15"/>
        <v>#DIV/0!</v>
      </c>
      <c r="AM32" s="92"/>
      <c r="AN32" s="92" t="e">
        <f t="shared" si="15"/>
        <v>#DIV/0!</v>
      </c>
      <c r="AO32" s="92" t="e">
        <f t="shared" si="15"/>
        <v>#DIV/0!</v>
      </c>
      <c r="AP32" s="92" t="e">
        <f t="shared" si="15"/>
        <v>#DIV/0!</v>
      </c>
      <c r="AQ32" s="92" t="e">
        <f t="shared" si="15"/>
        <v>#DIV/0!</v>
      </c>
      <c r="AR32" s="92" t="e">
        <f t="shared" si="15"/>
        <v>#DIV/0!</v>
      </c>
      <c r="AS32" s="92" t="e">
        <f t="shared" si="15"/>
        <v>#DIV/0!</v>
      </c>
      <c r="AT32" s="92"/>
      <c r="AU32" s="92" t="e">
        <f t="shared" si="15"/>
        <v>#DIV/0!</v>
      </c>
      <c r="AV32" s="92" t="e">
        <f t="shared" si="15"/>
        <v>#DIV/0!</v>
      </c>
      <c r="AW32" s="92" t="e">
        <f t="shared" si="15"/>
        <v>#DIV/0!</v>
      </c>
      <c r="AX32" s="92" t="e">
        <f t="shared" si="15"/>
        <v>#DIV/0!</v>
      </c>
      <c r="AY32" s="92" t="e">
        <f t="shared" si="15"/>
        <v>#DIV/0!</v>
      </c>
      <c r="AZ32" s="92" t="e">
        <f t="shared" si="15"/>
        <v>#DIV/0!</v>
      </c>
      <c r="BA32" s="92"/>
      <c r="BB32" s="92" t="e">
        <f t="shared" si="15"/>
        <v>#DIV/0!</v>
      </c>
      <c r="BC32" s="92" t="e">
        <f t="shared" si="15"/>
        <v>#DIV/0!</v>
      </c>
      <c r="BD32" s="92" t="e">
        <f t="shared" si="15"/>
        <v>#DIV/0!</v>
      </c>
      <c r="BE32" s="92" t="e">
        <f t="shared" si="15"/>
        <v>#DIV/0!</v>
      </c>
      <c r="BF32" s="92" t="e">
        <f t="shared" si="15"/>
        <v>#DIV/0!</v>
      </c>
      <c r="BG32" s="92" t="e">
        <f t="shared" si="15"/>
        <v>#DIV/0!</v>
      </c>
      <c r="BI32" s="92" t="e">
        <f t="shared" ref="BI32:BN32" si="16">CORREL($O5:$O28,BI5:BI28)</f>
        <v>#DIV/0!</v>
      </c>
      <c r="BJ32" s="92" t="e">
        <f t="shared" si="16"/>
        <v>#DIV/0!</v>
      </c>
      <c r="BK32" s="92" t="e">
        <f t="shared" si="16"/>
        <v>#DIV/0!</v>
      </c>
      <c r="BL32" s="92" t="e">
        <f t="shared" si="16"/>
        <v>#DIV/0!</v>
      </c>
      <c r="BM32" s="92" t="e">
        <f t="shared" si="16"/>
        <v>#DIV/0!</v>
      </c>
      <c r="BN32" s="92" t="e">
        <f t="shared" si="16"/>
        <v>#DIV/0!</v>
      </c>
      <c r="BP32" s="92" t="e">
        <f t="shared" ref="BP32:BU32" si="17">CORREL($O5:$O28,BP5:BP28)</f>
        <v>#DIV/0!</v>
      </c>
      <c r="BQ32" s="92" t="e">
        <f t="shared" si="17"/>
        <v>#DIV/0!</v>
      </c>
      <c r="BR32" s="92" t="e">
        <f t="shared" si="17"/>
        <v>#DIV/0!</v>
      </c>
      <c r="BS32" s="92" t="e">
        <f t="shared" si="17"/>
        <v>#DIV/0!</v>
      </c>
      <c r="BT32" s="92" t="e">
        <f t="shared" si="17"/>
        <v>#DIV/0!</v>
      </c>
      <c r="BU32" s="92" t="e">
        <f t="shared" si="17"/>
        <v>#DIV/0!</v>
      </c>
      <c r="BV32" s="92"/>
      <c r="BW32" s="92" t="e">
        <f t="shared" ref="BW32:CB32" si="18">CORREL($O5:$O28,BW5:BW28)</f>
        <v>#DIV/0!</v>
      </c>
      <c r="BX32" s="92" t="e">
        <f t="shared" si="18"/>
        <v>#DIV/0!</v>
      </c>
      <c r="BY32" s="92" t="e">
        <f t="shared" si="18"/>
        <v>#DIV/0!</v>
      </c>
      <c r="BZ32" s="92" t="e">
        <f t="shared" si="18"/>
        <v>#DIV/0!</v>
      </c>
      <c r="CA32" s="92" t="e">
        <f t="shared" si="18"/>
        <v>#DIV/0!</v>
      </c>
      <c r="CB32" s="92" t="e">
        <f t="shared" si="18"/>
        <v>#DIV/0!</v>
      </c>
      <c r="CC32" s="92"/>
      <c r="CD32" s="92" t="e">
        <f t="shared" ref="CD32:CI32" si="19">CORREL($O5:$O28,CD5:CD28)</f>
        <v>#DIV/0!</v>
      </c>
      <c r="CE32" s="92" t="e">
        <f t="shared" si="19"/>
        <v>#DIV/0!</v>
      </c>
      <c r="CF32" s="92" t="e">
        <f t="shared" si="19"/>
        <v>#DIV/0!</v>
      </c>
      <c r="CG32" s="92" t="e">
        <f t="shared" si="19"/>
        <v>#DIV/0!</v>
      </c>
      <c r="CH32" s="92" t="e">
        <f t="shared" si="19"/>
        <v>#DIV/0!</v>
      </c>
      <c r="CI32" s="92" t="e">
        <f t="shared" si="19"/>
        <v>#DIV/0!</v>
      </c>
    </row>
    <row r="33" spans="13:87" s="91" customFormat="1"/>
    <row r="34" spans="13:87" s="91" customFormat="1">
      <c r="P34" s="91" t="s">
        <v>136</v>
      </c>
      <c r="S34" s="92" t="e">
        <f t="shared" ref="S34:X34" si="20">CORREL($R39:$R62,S5:S28)</f>
        <v>#DIV/0!</v>
      </c>
      <c r="T34" s="92" t="e">
        <f t="shared" si="20"/>
        <v>#DIV/0!</v>
      </c>
      <c r="U34" s="92" t="e">
        <f t="shared" si="20"/>
        <v>#DIV/0!</v>
      </c>
      <c r="V34" s="92" t="e">
        <f t="shared" si="20"/>
        <v>#DIV/0!</v>
      </c>
      <c r="W34" s="92" t="e">
        <f t="shared" si="20"/>
        <v>#DIV/0!</v>
      </c>
      <c r="X34" s="92" t="e">
        <f t="shared" si="20"/>
        <v>#DIV/0!</v>
      </c>
      <c r="Y34" s="92"/>
      <c r="Z34" s="92" t="e">
        <f t="shared" ref="Z34:AE34" si="21">CORREL($R39:$R62,Z5:Z28)</f>
        <v>#DIV/0!</v>
      </c>
      <c r="AA34" s="92" t="e">
        <f t="shared" si="21"/>
        <v>#DIV/0!</v>
      </c>
      <c r="AB34" s="92" t="e">
        <f t="shared" si="21"/>
        <v>#DIV/0!</v>
      </c>
      <c r="AC34" s="92" t="e">
        <f t="shared" si="21"/>
        <v>#REF!</v>
      </c>
      <c r="AD34" s="92" t="e">
        <f t="shared" si="21"/>
        <v>#REF!</v>
      </c>
      <c r="AE34" s="92" t="e">
        <f t="shared" si="21"/>
        <v>#REF!</v>
      </c>
      <c r="AF34" s="92"/>
      <c r="AG34" s="92" t="e">
        <f t="shared" ref="AG34:AL34" si="22">CORREL($R39:$R62,AG5:AG28)</f>
        <v>#DIV/0!</v>
      </c>
      <c r="AH34" s="92" t="e">
        <f t="shared" si="22"/>
        <v>#DIV/0!</v>
      </c>
      <c r="AI34" s="92" t="e">
        <f t="shared" si="22"/>
        <v>#DIV/0!</v>
      </c>
      <c r="AJ34" s="92" t="e">
        <f t="shared" si="22"/>
        <v>#DIV/0!</v>
      </c>
      <c r="AK34" s="92" t="e">
        <f t="shared" si="22"/>
        <v>#DIV/0!</v>
      </c>
      <c r="AL34" s="92" t="e">
        <f t="shared" si="22"/>
        <v>#DIV/0!</v>
      </c>
      <c r="AM34" s="92"/>
      <c r="AN34" s="92" t="e">
        <f t="shared" ref="AN34:AS34" si="23">CORREL($R39:$R62,AN5:AN28)</f>
        <v>#DIV/0!</v>
      </c>
      <c r="AO34" s="92" t="e">
        <f t="shared" si="23"/>
        <v>#DIV/0!</v>
      </c>
      <c r="AP34" s="92" t="e">
        <f t="shared" si="23"/>
        <v>#DIV/0!</v>
      </c>
      <c r="AQ34" s="92" t="e">
        <f t="shared" si="23"/>
        <v>#DIV/0!</v>
      </c>
      <c r="AR34" s="92" t="e">
        <f t="shared" si="23"/>
        <v>#DIV/0!</v>
      </c>
      <c r="AS34" s="92" t="e">
        <f t="shared" si="23"/>
        <v>#DIV/0!</v>
      </c>
      <c r="AT34" s="92"/>
      <c r="AU34" s="92" t="e">
        <f t="shared" ref="AU34:AZ34" si="24">CORREL($R39:$R62,AU5:AU28)</f>
        <v>#DIV/0!</v>
      </c>
      <c r="AV34" s="92" t="e">
        <f t="shared" si="24"/>
        <v>#DIV/0!</v>
      </c>
      <c r="AW34" s="92" t="e">
        <f t="shared" si="24"/>
        <v>#DIV/0!</v>
      </c>
      <c r="AX34" s="92" t="e">
        <f t="shared" si="24"/>
        <v>#DIV/0!</v>
      </c>
      <c r="AY34" s="92" t="e">
        <f t="shared" si="24"/>
        <v>#DIV/0!</v>
      </c>
      <c r="AZ34" s="92" t="e">
        <f t="shared" si="24"/>
        <v>#DIV/0!</v>
      </c>
      <c r="BA34" s="92"/>
      <c r="BB34" s="92" t="e">
        <f t="shared" ref="BB34:BG34" si="25">CORREL($R39:$R62,BB5:BB28)</f>
        <v>#DIV/0!</v>
      </c>
      <c r="BC34" s="92" t="e">
        <f t="shared" si="25"/>
        <v>#DIV/0!</v>
      </c>
      <c r="BD34" s="92" t="e">
        <f t="shared" si="25"/>
        <v>#DIV/0!</v>
      </c>
      <c r="BE34" s="92" t="e">
        <f t="shared" si="25"/>
        <v>#DIV/0!</v>
      </c>
      <c r="BF34" s="92" t="e">
        <f t="shared" si="25"/>
        <v>#DIV/0!</v>
      </c>
      <c r="BG34" s="92" t="e">
        <f t="shared" si="25"/>
        <v>#DIV/0!</v>
      </c>
      <c r="BI34" s="92" t="e">
        <f t="shared" ref="BI34:BN34" si="26">CORREL($R39:$R62,BI5:BI28)</f>
        <v>#DIV/0!</v>
      </c>
      <c r="BJ34" s="92" t="e">
        <f t="shared" si="26"/>
        <v>#DIV/0!</v>
      </c>
      <c r="BK34" s="92" t="e">
        <f t="shared" si="26"/>
        <v>#DIV/0!</v>
      </c>
      <c r="BL34" s="92" t="e">
        <f t="shared" si="26"/>
        <v>#DIV/0!</v>
      </c>
      <c r="BM34" s="92" t="e">
        <f t="shared" si="26"/>
        <v>#DIV/0!</v>
      </c>
      <c r="BN34" s="92" t="e">
        <f t="shared" si="26"/>
        <v>#DIV/0!</v>
      </c>
      <c r="BP34" s="92" t="e">
        <f t="shared" ref="BP34:BU34" si="27">CORREL($R39:$R62,BP5:BP28)</f>
        <v>#DIV/0!</v>
      </c>
      <c r="BQ34" s="92" t="e">
        <f t="shared" si="27"/>
        <v>#DIV/0!</v>
      </c>
      <c r="BR34" s="92" t="e">
        <f t="shared" si="27"/>
        <v>#DIV/0!</v>
      </c>
      <c r="BS34" s="92" t="e">
        <f t="shared" si="27"/>
        <v>#DIV/0!</v>
      </c>
      <c r="BT34" s="92" t="e">
        <f t="shared" si="27"/>
        <v>#DIV/0!</v>
      </c>
      <c r="BU34" s="92" t="e">
        <f t="shared" si="27"/>
        <v>#DIV/0!</v>
      </c>
      <c r="BV34" s="92"/>
      <c r="BW34" s="92" t="e">
        <f t="shared" ref="BW34:CB34" si="28">CORREL($R39:$R62,BW5:BW28)</f>
        <v>#DIV/0!</v>
      </c>
      <c r="BX34" s="92" t="e">
        <f t="shared" si="28"/>
        <v>#DIV/0!</v>
      </c>
      <c r="BY34" s="92" t="e">
        <f t="shared" si="28"/>
        <v>#DIV/0!</v>
      </c>
      <c r="BZ34" s="92" t="e">
        <f t="shared" si="28"/>
        <v>#DIV/0!</v>
      </c>
      <c r="CA34" s="92" t="e">
        <f t="shared" si="28"/>
        <v>#DIV/0!</v>
      </c>
      <c r="CB34" s="92" t="e">
        <f t="shared" si="28"/>
        <v>#DIV/0!</v>
      </c>
      <c r="CC34" s="92"/>
      <c r="CD34" s="92" t="e">
        <f t="shared" ref="CD34:CI34" si="29">CORREL($R39:$R62,CD5:CD28)</f>
        <v>#DIV/0!</v>
      </c>
      <c r="CE34" s="92" t="e">
        <f t="shared" si="29"/>
        <v>#DIV/0!</v>
      </c>
      <c r="CF34" s="92" t="e">
        <f t="shared" si="29"/>
        <v>#DIV/0!</v>
      </c>
      <c r="CG34" s="92" t="e">
        <f t="shared" si="29"/>
        <v>#DIV/0!</v>
      </c>
      <c r="CH34" s="92" t="e">
        <f t="shared" si="29"/>
        <v>#DIV/0!</v>
      </c>
      <c r="CI34" s="92" t="e">
        <f t="shared" si="29"/>
        <v>#DIV/0!</v>
      </c>
    </row>
    <row r="35" spans="13:87" s="91" customFormat="1">
      <c r="N35" s="93" t="s">
        <v>103</v>
      </c>
    </row>
    <row r="36" spans="13:87">
      <c r="N36" s="49" t="s">
        <v>85</v>
      </c>
      <c r="O36" s="49" t="s">
        <v>86</v>
      </c>
      <c r="Q36" s="33" t="s">
        <v>135</v>
      </c>
    </row>
    <row r="37" spans="13:87">
      <c r="N37" s="40">
        <f>MEDIAN(N5:N28)</f>
        <v>0.7428440125273128</v>
      </c>
      <c r="O37" s="40">
        <f>MEDIAN(O5:O28)</f>
        <v>0.42818294695033232</v>
      </c>
    </row>
    <row r="38" spans="13:87">
      <c r="BJ38" s="18" t="s">
        <v>198</v>
      </c>
    </row>
    <row r="39" spans="13:87">
      <c r="M39">
        <v>1</v>
      </c>
      <c r="N39" s="33" t="b">
        <f t="shared" ref="N39:O62" si="30">N5&gt;N$37</f>
        <v>1</v>
      </c>
      <c r="O39" t="b">
        <f t="shared" si="30"/>
        <v>0</v>
      </c>
      <c r="Q39" s="73">
        <v>1</v>
      </c>
      <c r="R39" s="73">
        <f>(Q39-1)*10</f>
        <v>0</v>
      </c>
      <c r="BJ39" t="s">
        <v>205</v>
      </c>
      <c r="BK39" t="s">
        <v>199</v>
      </c>
      <c r="BL39" t="s">
        <v>201</v>
      </c>
      <c r="BM39" t="s">
        <v>200</v>
      </c>
      <c r="BN39" t="s">
        <v>202</v>
      </c>
      <c r="BO39" t="s">
        <v>203</v>
      </c>
      <c r="BP39" t="s">
        <v>204</v>
      </c>
      <c r="BR39" t="s">
        <v>206</v>
      </c>
      <c r="BS39" t="s">
        <v>199</v>
      </c>
      <c r="BT39" t="s">
        <v>201</v>
      </c>
      <c r="BU39" t="s">
        <v>200</v>
      </c>
      <c r="BV39" t="s">
        <v>202</v>
      </c>
      <c r="BW39" t="s">
        <v>203</v>
      </c>
      <c r="BX39" t="s">
        <v>204</v>
      </c>
    </row>
    <row r="40" spans="13:87">
      <c r="M40">
        <v>2</v>
      </c>
      <c r="N40" s="33" t="b">
        <f t="shared" si="30"/>
        <v>1</v>
      </c>
      <c r="O40" s="33" t="b">
        <f t="shared" si="30"/>
        <v>1</v>
      </c>
      <c r="Q40" s="73">
        <v>1.3333333333333333</v>
      </c>
      <c r="R40" s="73">
        <f t="shared" ref="R40:R62" si="31">(Q40-1)*10</f>
        <v>3.3333333333333326</v>
      </c>
      <c r="BK40" s="40">
        <f>BM5</f>
        <v>0</v>
      </c>
      <c r="BL40" s="40">
        <f>BT5</f>
        <v>0</v>
      </c>
      <c r="BM40" s="40">
        <f>BK5</f>
        <v>0</v>
      </c>
      <c r="BN40" s="40">
        <f>BR5</f>
        <v>0</v>
      </c>
      <c r="BO40" s="40">
        <f>BX5</f>
        <v>0</v>
      </c>
      <c r="BP40" s="40">
        <f>CE5</f>
        <v>0</v>
      </c>
      <c r="BR40" t="s">
        <v>199</v>
      </c>
      <c r="BS40" t="e">
        <f>CORREL($BK40:$BK63,BK40:BK63)</f>
        <v>#DIV/0!</v>
      </c>
      <c r="BT40" t="e">
        <f t="shared" ref="BT40:BX40" si="32">CORREL($BK40:$BK63,BL40:BL63)</f>
        <v>#DIV/0!</v>
      </c>
      <c r="BU40" t="e">
        <f t="shared" si="32"/>
        <v>#DIV/0!</v>
      </c>
      <c r="BV40" t="e">
        <f t="shared" si="32"/>
        <v>#DIV/0!</v>
      </c>
      <c r="BW40" t="e">
        <f t="shared" si="32"/>
        <v>#DIV/0!</v>
      </c>
      <c r="BX40" t="e">
        <f t="shared" si="32"/>
        <v>#DIV/0!</v>
      </c>
    </row>
    <row r="41" spans="13:87">
      <c r="M41">
        <v>3</v>
      </c>
      <c r="N41" t="b">
        <f t="shared" si="30"/>
        <v>0</v>
      </c>
      <c r="O41" s="33" t="b">
        <f t="shared" si="30"/>
        <v>1</v>
      </c>
      <c r="Q41" s="73">
        <v>1.25</v>
      </c>
      <c r="R41" s="73">
        <f t="shared" si="31"/>
        <v>2.5</v>
      </c>
      <c r="BK41" s="40">
        <f t="shared" ref="BK41:BK63" si="33">BM6</f>
        <v>0</v>
      </c>
      <c r="BL41" s="40">
        <f t="shared" ref="BL41:BL63" si="34">BT6</f>
        <v>0</v>
      </c>
      <c r="BM41" s="40">
        <f t="shared" ref="BM41:BM63" si="35">BK6</f>
        <v>0</v>
      </c>
      <c r="BN41" s="40">
        <f t="shared" ref="BN41:BN63" si="36">BR6</f>
        <v>0</v>
      </c>
      <c r="BO41" s="40">
        <f t="shared" ref="BO41:BO63" si="37">BX6</f>
        <v>0</v>
      </c>
      <c r="BP41" s="40">
        <f t="shared" ref="BP41:BP63" si="38">CE6</f>
        <v>0</v>
      </c>
      <c r="BR41" t="s">
        <v>201</v>
      </c>
      <c r="BS41" s="79" t="e">
        <f>CORREL($BL40:$BL63,BK40:BK63)</f>
        <v>#DIV/0!</v>
      </c>
      <c r="BT41" t="e">
        <f t="shared" ref="BT41:BX41" si="39">CORREL($BL40:$BL63,BL40:BL63)</f>
        <v>#DIV/0!</v>
      </c>
      <c r="BU41" t="e">
        <f t="shared" si="39"/>
        <v>#DIV/0!</v>
      </c>
      <c r="BV41" t="e">
        <f t="shared" si="39"/>
        <v>#DIV/0!</v>
      </c>
      <c r="BW41" t="e">
        <f t="shared" si="39"/>
        <v>#DIV/0!</v>
      </c>
      <c r="BX41" t="e">
        <f t="shared" si="39"/>
        <v>#DIV/0!</v>
      </c>
    </row>
    <row r="42" spans="13:87">
      <c r="M42">
        <v>4</v>
      </c>
      <c r="N42" t="b">
        <f t="shared" si="30"/>
        <v>0</v>
      </c>
      <c r="O42" t="b">
        <f t="shared" si="30"/>
        <v>0</v>
      </c>
      <c r="Q42" s="73">
        <v>1</v>
      </c>
      <c r="R42" s="73">
        <f t="shared" si="31"/>
        <v>0</v>
      </c>
      <c r="BK42" s="40">
        <f t="shared" si="33"/>
        <v>0</v>
      </c>
      <c r="BL42" s="40">
        <f t="shared" si="34"/>
        <v>0</v>
      </c>
      <c r="BM42" s="40">
        <f t="shared" si="35"/>
        <v>0</v>
      </c>
      <c r="BN42" s="40">
        <f t="shared" si="36"/>
        <v>0</v>
      </c>
      <c r="BO42" s="40">
        <f t="shared" si="37"/>
        <v>0</v>
      </c>
      <c r="BP42" s="40">
        <f t="shared" si="38"/>
        <v>0</v>
      </c>
      <c r="BR42" t="s">
        <v>200</v>
      </c>
      <c r="BS42" s="80" t="e">
        <f>CORREL($BM40:$BM63,BK40:BK63)</f>
        <v>#DIV/0!</v>
      </c>
      <c r="BT42" s="80" t="e">
        <f t="shared" ref="BT42:BX42" si="40">CORREL($BM40:$BM63,BL40:BL63)</f>
        <v>#DIV/0!</v>
      </c>
      <c r="BU42" t="e">
        <f t="shared" si="40"/>
        <v>#DIV/0!</v>
      </c>
      <c r="BV42" t="e">
        <f t="shared" si="40"/>
        <v>#DIV/0!</v>
      </c>
      <c r="BW42" t="e">
        <f t="shared" si="40"/>
        <v>#DIV/0!</v>
      </c>
      <c r="BX42" t="e">
        <f t="shared" si="40"/>
        <v>#DIV/0!</v>
      </c>
    </row>
    <row r="43" spans="13:87">
      <c r="M43">
        <v>5</v>
      </c>
      <c r="N43" s="33" t="b">
        <f t="shared" si="30"/>
        <v>1</v>
      </c>
      <c r="O43" t="b">
        <f t="shared" si="30"/>
        <v>0</v>
      </c>
      <c r="Q43" s="73">
        <v>1.5</v>
      </c>
      <c r="R43" s="73">
        <f t="shared" si="31"/>
        <v>5</v>
      </c>
      <c r="BK43" s="40">
        <f t="shared" si="33"/>
        <v>0</v>
      </c>
      <c r="BL43" s="40">
        <f t="shared" si="34"/>
        <v>0</v>
      </c>
      <c r="BM43" s="40">
        <f t="shared" si="35"/>
        <v>0</v>
      </c>
      <c r="BN43" s="40">
        <f t="shared" si="36"/>
        <v>0</v>
      </c>
      <c r="BO43" s="40">
        <f t="shared" si="37"/>
        <v>0</v>
      </c>
      <c r="BP43" s="40">
        <f t="shared" si="38"/>
        <v>0</v>
      </c>
      <c r="BR43" t="s">
        <v>202</v>
      </c>
      <c r="BS43" s="80" t="e">
        <f>CORREL($BN40:$BN63,BK40:BK63)</f>
        <v>#DIV/0!</v>
      </c>
      <c r="BT43" s="80" t="e">
        <f t="shared" ref="BT43:BX43" si="41">CORREL($BN40:$BN63,BL40:BL63)</f>
        <v>#DIV/0!</v>
      </c>
      <c r="BU43" s="79" t="e">
        <f t="shared" si="41"/>
        <v>#DIV/0!</v>
      </c>
      <c r="BV43" t="e">
        <f t="shared" si="41"/>
        <v>#DIV/0!</v>
      </c>
      <c r="BW43" t="e">
        <f t="shared" si="41"/>
        <v>#DIV/0!</v>
      </c>
      <c r="BX43" t="e">
        <f t="shared" si="41"/>
        <v>#DIV/0!</v>
      </c>
    </row>
    <row r="44" spans="13:87">
      <c r="M44">
        <v>6</v>
      </c>
      <c r="N44" s="33" t="b">
        <f t="shared" si="30"/>
        <v>1</v>
      </c>
      <c r="O44" s="33" t="b">
        <f t="shared" si="30"/>
        <v>1</v>
      </c>
      <c r="Q44" s="73">
        <v>1.25</v>
      </c>
      <c r="R44" s="73">
        <f t="shared" si="31"/>
        <v>2.5</v>
      </c>
      <c r="BK44" s="40">
        <f t="shared" si="33"/>
        <v>0</v>
      </c>
      <c r="BL44" s="40">
        <f t="shared" si="34"/>
        <v>0</v>
      </c>
      <c r="BM44" s="40">
        <f t="shared" si="35"/>
        <v>0</v>
      </c>
      <c r="BN44" s="40">
        <f t="shared" si="36"/>
        <v>0</v>
      </c>
      <c r="BO44" s="40">
        <f t="shared" si="37"/>
        <v>0</v>
      </c>
      <c r="BP44" s="40">
        <f t="shared" si="38"/>
        <v>0</v>
      </c>
      <c r="BR44" t="s">
        <v>203</v>
      </c>
      <c r="BS44" t="e">
        <f>CORREL($BO40:$BO63,BK40:BK63)</f>
        <v>#DIV/0!</v>
      </c>
      <c r="BT44" t="e">
        <f t="shared" ref="BT44:BX44" si="42">CORREL($BO40:$BO63,BL40:BL63)</f>
        <v>#DIV/0!</v>
      </c>
      <c r="BU44" s="80" t="e">
        <f t="shared" si="42"/>
        <v>#DIV/0!</v>
      </c>
      <c r="BV44" s="80" t="e">
        <f t="shared" si="42"/>
        <v>#DIV/0!</v>
      </c>
      <c r="BW44" t="e">
        <f t="shared" si="42"/>
        <v>#DIV/0!</v>
      </c>
      <c r="BX44" t="e">
        <f t="shared" si="42"/>
        <v>#DIV/0!</v>
      </c>
    </row>
    <row r="45" spans="13:87">
      <c r="M45">
        <v>7</v>
      </c>
      <c r="N45" t="b">
        <f t="shared" si="30"/>
        <v>0</v>
      </c>
      <c r="O45" s="33" t="b">
        <f t="shared" si="30"/>
        <v>1</v>
      </c>
      <c r="Q45" s="73">
        <v>1.1000000000000001</v>
      </c>
      <c r="R45" s="73">
        <f t="shared" si="31"/>
        <v>1.0000000000000009</v>
      </c>
      <c r="BK45" s="40">
        <f t="shared" si="33"/>
        <v>0</v>
      </c>
      <c r="BL45" s="40">
        <f t="shared" si="34"/>
        <v>0</v>
      </c>
      <c r="BM45" s="40">
        <f t="shared" si="35"/>
        <v>0</v>
      </c>
      <c r="BN45" s="40">
        <f t="shared" si="36"/>
        <v>0</v>
      </c>
      <c r="BO45" s="40">
        <f t="shared" si="37"/>
        <v>0</v>
      </c>
      <c r="BP45" s="40">
        <f t="shared" si="38"/>
        <v>0</v>
      </c>
      <c r="BR45" t="s">
        <v>204</v>
      </c>
      <c r="BS45" t="e">
        <f>CORREL($BP40:$BP63,BK40:BK63)</f>
        <v>#DIV/0!</v>
      </c>
      <c r="BT45" t="e">
        <f t="shared" ref="BT45:BX45" si="43">CORREL($BP40:$BP63,BL40:BL63)</f>
        <v>#DIV/0!</v>
      </c>
      <c r="BU45" s="80" t="e">
        <f t="shared" si="43"/>
        <v>#DIV/0!</v>
      </c>
      <c r="BV45" s="80" t="e">
        <f t="shared" si="43"/>
        <v>#DIV/0!</v>
      </c>
      <c r="BW45" s="79" t="e">
        <f t="shared" si="43"/>
        <v>#DIV/0!</v>
      </c>
      <c r="BX45" t="e">
        <f t="shared" si="43"/>
        <v>#DIV/0!</v>
      </c>
    </row>
    <row r="46" spans="13:87">
      <c r="M46">
        <v>8</v>
      </c>
      <c r="N46" s="33" t="b">
        <f t="shared" si="30"/>
        <v>1</v>
      </c>
      <c r="O46" s="33" t="b">
        <f t="shared" si="30"/>
        <v>1</v>
      </c>
      <c r="Q46" s="73">
        <v>1.3333333333333333</v>
      </c>
      <c r="R46" s="73">
        <f t="shared" si="31"/>
        <v>3.3333333333333326</v>
      </c>
      <c r="BK46" s="40">
        <f t="shared" si="33"/>
        <v>0</v>
      </c>
      <c r="BL46" s="40">
        <f t="shared" si="34"/>
        <v>0</v>
      </c>
      <c r="BM46" s="40">
        <f t="shared" si="35"/>
        <v>0</v>
      </c>
      <c r="BN46" s="40">
        <f t="shared" si="36"/>
        <v>0</v>
      </c>
      <c r="BO46" s="40">
        <f t="shared" si="37"/>
        <v>0</v>
      </c>
      <c r="BP46" s="40">
        <f t="shared" si="38"/>
        <v>0</v>
      </c>
    </row>
    <row r="47" spans="13:87">
      <c r="M47">
        <v>9</v>
      </c>
      <c r="N47" t="b">
        <f t="shared" si="30"/>
        <v>0</v>
      </c>
      <c r="O47" t="b">
        <f t="shared" si="30"/>
        <v>0</v>
      </c>
      <c r="Q47" s="73">
        <v>1.1666666666666667</v>
      </c>
      <c r="R47" s="73">
        <f t="shared" si="31"/>
        <v>1.6666666666666674</v>
      </c>
      <c r="BK47" s="40">
        <f t="shared" si="33"/>
        <v>0</v>
      </c>
      <c r="BL47" s="40">
        <f t="shared" si="34"/>
        <v>0</v>
      </c>
      <c r="BM47" s="40">
        <f t="shared" si="35"/>
        <v>0</v>
      </c>
      <c r="BN47" s="40">
        <f t="shared" si="36"/>
        <v>0</v>
      </c>
      <c r="BO47" s="40">
        <f t="shared" si="37"/>
        <v>0</v>
      </c>
      <c r="BP47" s="40">
        <f t="shared" si="38"/>
        <v>0</v>
      </c>
    </row>
    <row r="48" spans="13:87">
      <c r="M48">
        <v>10</v>
      </c>
      <c r="N48" s="33" t="b">
        <f t="shared" si="30"/>
        <v>1</v>
      </c>
      <c r="O48" t="b">
        <f t="shared" si="30"/>
        <v>0</v>
      </c>
      <c r="Q48" s="73">
        <v>1.3333333333333333</v>
      </c>
      <c r="R48" s="73">
        <f t="shared" si="31"/>
        <v>3.3333333333333326</v>
      </c>
      <c r="BK48" s="40">
        <f t="shared" si="33"/>
        <v>0</v>
      </c>
      <c r="BL48" s="40">
        <f t="shared" si="34"/>
        <v>0</v>
      </c>
      <c r="BM48" s="40">
        <f t="shared" si="35"/>
        <v>0</v>
      </c>
      <c r="BN48" s="40">
        <f t="shared" si="36"/>
        <v>0</v>
      </c>
      <c r="BO48" s="40">
        <f t="shared" si="37"/>
        <v>0</v>
      </c>
      <c r="BP48" s="40">
        <f t="shared" si="38"/>
        <v>0</v>
      </c>
    </row>
    <row r="49" spans="13:68">
      <c r="M49">
        <v>11</v>
      </c>
      <c r="N49" s="33" t="b">
        <f t="shared" si="30"/>
        <v>1</v>
      </c>
      <c r="O49" s="33" t="b">
        <f t="shared" si="30"/>
        <v>1</v>
      </c>
      <c r="Q49" s="73">
        <v>1.5714285714285714</v>
      </c>
      <c r="R49" s="73">
        <f t="shared" si="31"/>
        <v>5.7142857142857135</v>
      </c>
      <c r="BK49" s="40">
        <f t="shared" si="33"/>
        <v>0</v>
      </c>
      <c r="BL49" s="40">
        <f t="shared" si="34"/>
        <v>0</v>
      </c>
      <c r="BM49" s="40">
        <f t="shared" si="35"/>
        <v>0</v>
      </c>
      <c r="BN49" s="40">
        <f t="shared" si="36"/>
        <v>0</v>
      </c>
      <c r="BO49" s="40">
        <f t="shared" si="37"/>
        <v>0</v>
      </c>
      <c r="BP49" s="40">
        <f t="shared" si="38"/>
        <v>0</v>
      </c>
    </row>
    <row r="50" spans="13:68">
      <c r="M50">
        <v>12</v>
      </c>
      <c r="N50" s="33" t="b">
        <f t="shared" si="30"/>
        <v>1</v>
      </c>
      <c r="O50" s="33" t="b">
        <f t="shared" si="30"/>
        <v>1</v>
      </c>
      <c r="Q50" s="73">
        <v>1.1428571428571428</v>
      </c>
      <c r="R50" s="73">
        <f t="shared" si="31"/>
        <v>1.4285714285714279</v>
      </c>
      <c r="BK50" s="40">
        <f t="shared" si="33"/>
        <v>0</v>
      </c>
      <c r="BL50" s="40">
        <f t="shared" si="34"/>
        <v>0</v>
      </c>
      <c r="BM50" s="40">
        <f t="shared" si="35"/>
        <v>0</v>
      </c>
      <c r="BN50" s="40">
        <f t="shared" si="36"/>
        <v>0</v>
      </c>
      <c r="BO50" s="40">
        <f t="shared" si="37"/>
        <v>0</v>
      </c>
      <c r="BP50" s="40">
        <f t="shared" si="38"/>
        <v>0</v>
      </c>
    </row>
    <row r="51" spans="13:68">
      <c r="M51">
        <v>13</v>
      </c>
      <c r="N51" t="b">
        <f t="shared" si="30"/>
        <v>0</v>
      </c>
      <c r="O51" s="33" t="b">
        <f t="shared" si="30"/>
        <v>1</v>
      </c>
      <c r="Q51" s="73">
        <v>1.4285714285714286</v>
      </c>
      <c r="R51" s="73">
        <f t="shared" si="31"/>
        <v>4.2857142857142865</v>
      </c>
      <c r="BK51" s="40">
        <f t="shared" si="33"/>
        <v>0</v>
      </c>
      <c r="BL51" s="40">
        <f t="shared" si="34"/>
        <v>0</v>
      </c>
      <c r="BM51" s="40">
        <f t="shared" si="35"/>
        <v>0</v>
      </c>
      <c r="BN51" s="40">
        <f t="shared" si="36"/>
        <v>0</v>
      </c>
      <c r="BO51" s="40">
        <f t="shared" si="37"/>
        <v>0</v>
      </c>
      <c r="BP51" s="40">
        <f t="shared" si="38"/>
        <v>0</v>
      </c>
    </row>
    <row r="52" spans="13:68">
      <c r="M52">
        <v>14</v>
      </c>
      <c r="N52" s="33" t="b">
        <f t="shared" si="30"/>
        <v>1</v>
      </c>
      <c r="O52" t="b">
        <f t="shared" si="30"/>
        <v>0</v>
      </c>
      <c r="Q52" s="73">
        <v>1</v>
      </c>
      <c r="R52" s="73">
        <f t="shared" si="31"/>
        <v>0</v>
      </c>
      <c r="BK52" s="40">
        <f t="shared" si="33"/>
        <v>0</v>
      </c>
      <c r="BL52" s="40">
        <f t="shared" si="34"/>
        <v>0</v>
      </c>
      <c r="BM52" s="40">
        <f t="shared" si="35"/>
        <v>0</v>
      </c>
      <c r="BN52" s="40">
        <f t="shared" si="36"/>
        <v>0</v>
      </c>
      <c r="BO52" s="40">
        <f t="shared" si="37"/>
        <v>0</v>
      </c>
      <c r="BP52" s="40">
        <f t="shared" si="38"/>
        <v>0</v>
      </c>
    </row>
    <row r="53" spans="13:68">
      <c r="M53">
        <v>15</v>
      </c>
      <c r="N53" t="b">
        <f t="shared" si="30"/>
        <v>0</v>
      </c>
      <c r="O53" s="33" t="b">
        <f t="shared" si="30"/>
        <v>1</v>
      </c>
      <c r="Q53" s="73">
        <v>1.5</v>
      </c>
      <c r="R53" s="73">
        <f t="shared" si="31"/>
        <v>5</v>
      </c>
      <c r="BK53" s="40">
        <f t="shared" si="33"/>
        <v>0</v>
      </c>
      <c r="BL53" s="40">
        <f t="shared" si="34"/>
        <v>0</v>
      </c>
      <c r="BM53" s="40">
        <f t="shared" si="35"/>
        <v>0</v>
      </c>
      <c r="BN53" s="40">
        <f t="shared" si="36"/>
        <v>0</v>
      </c>
      <c r="BO53" s="40">
        <f t="shared" si="37"/>
        <v>0</v>
      </c>
      <c r="BP53" s="40">
        <f t="shared" si="38"/>
        <v>0</v>
      </c>
    </row>
    <row r="54" spans="13:68">
      <c r="M54">
        <v>16</v>
      </c>
      <c r="N54" t="b">
        <f t="shared" si="30"/>
        <v>0</v>
      </c>
      <c r="O54" t="b">
        <f t="shared" si="30"/>
        <v>0</v>
      </c>
      <c r="Q54" s="73">
        <v>1.3333333333333333</v>
      </c>
      <c r="R54" s="73">
        <f t="shared" si="31"/>
        <v>3.3333333333333326</v>
      </c>
      <c r="BK54" s="40">
        <f t="shared" si="33"/>
        <v>0</v>
      </c>
      <c r="BL54" s="40">
        <f t="shared" si="34"/>
        <v>0</v>
      </c>
      <c r="BM54" s="40">
        <f t="shared" si="35"/>
        <v>0</v>
      </c>
      <c r="BN54" s="40">
        <f t="shared" si="36"/>
        <v>0</v>
      </c>
      <c r="BO54" s="40">
        <f t="shared" si="37"/>
        <v>0</v>
      </c>
      <c r="BP54" s="40">
        <f t="shared" si="38"/>
        <v>0</v>
      </c>
    </row>
    <row r="55" spans="13:68">
      <c r="M55">
        <v>17</v>
      </c>
      <c r="N55" s="33" t="b">
        <f t="shared" si="30"/>
        <v>1</v>
      </c>
      <c r="O55" t="b">
        <f t="shared" si="30"/>
        <v>0</v>
      </c>
      <c r="Q55" s="73">
        <v>1</v>
      </c>
      <c r="R55" s="73">
        <f t="shared" si="31"/>
        <v>0</v>
      </c>
      <c r="BK55" s="40">
        <f t="shared" si="33"/>
        <v>0</v>
      </c>
      <c r="BL55" s="40">
        <f t="shared" si="34"/>
        <v>0</v>
      </c>
      <c r="BM55" s="40">
        <f t="shared" si="35"/>
        <v>0</v>
      </c>
      <c r="BN55" s="40">
        <f t="shared" si="36"/>
        <v>0</v>
      </c>
      <c r="BO55" s="40">
        <f t="shared" si="37"/>
        <v>0</v>
      </c>
      <c r="BP55" s="40">
        <f t="shared" si="38"/>
        <v>0</v>
      </c>
    </row>
    <row r="56" spans="13:68">
      <c r="M56">
        <v>18</v>
      </c>
      <c r="N56" t="b">
        <f t="shared" si="30"/>
        <v>0</v>
      </c>
      <c r="O56" t="b">
        <f t="shared" si="30"/>
        <v>0</v>
      </c>
      <c r="Q56" s="73">
        <v>1</v>
      </c>
      <c r="R56" s="73">
        <f t="shared" si="31"/>
        <v>0</v>
      </c>
      <c r="BK56" s="40">
        <f t="shared" si="33"/>
        <v>0</v>
      </c>
      <c r="BL56" s="40">
        <f t="shared" si="34"/>
        <v>0</v>
      </c>
      <c r="BM56" s="40">
        <f t="shared" si="35"/>
        <v>0</v>
      </c>
      <c r="BN56" s="40">
        <f t="shared" si="36"/>
        <v>0</v>
      </c>
      <c r="BO56" s="40">
        <f t="shared" si="37"/>
        <v>0</v>
      </c>
      <c r="BP56" s="40">
        <f t="shared" si="38"/>
        <v>0</v>
      </c>
    </row>
    <row r="57" spans="13:68">
      <c r="M57">
        <v>19</v>
      </c>
      <c r="N57" s="33" t="b">
        <f t="shared" si="30"/>
        <v>1</v>
      </c>
      <c r="O57" t="b">
        <f t="shared" si="30"/>
        <v>0</v>
      </c>
      <c r="Q57" s="73">
        <v>0.8</v>
      </c>
      <c r="R57" s="73">
        <f t="shared" si="31"/>
        <v>-1.9999999999999996</v>
      </c>
      <c r="BK57" s="40">
        <f t="shared" si="33"/>
        <v>0</v>
      </c>
      <c r="BL57" s="40">
        <f t="shared" si="34"/>
        <v>0</v>
      </c>
      <c r="BM57" s="40">
        <f t="shared" si="35"/>
        <v>0</v>
      </c>
      <c r="BN57" s="40">
        <f t="shared" si="36"/>
        <v>0</v>
      </c>
      <c r="BO57" s="40">
        <f t="shared" si="37"/>
        <v>0</v>
      </c>
      <c r="BP57" s="40">
        <f t="shared" si="38"/>
        <v>0</v>
      </c>
    </row>
    <row r="58" spans="13:68">
      <c r="M58">
        <v>20</v>
      </c>
      <c r="N58" t="b">
        <f t="shared" si="30"/>
        <v>0</v>
      </c>
      <c r="O58" s="33" t="b">
        <f t="shared" si="30"/>
        <v>1</v>
      </c>
      <c r="Q58" s="73">
        <v>3</v>
      </c>
      <c r="R58" s="73">
        <f t="shared" si="31"/>
        <v>20</v>
      </c>
      <c r="BK58" s="40">
        <f t="shared" si="33"/>
        <v>0</v>
      </c>
      <c r="BL58" s="40">
        <f t="shared" si="34"/>
        <v>0</v>
      </c>
      <c r="BM58" s="40">
        <f t="shared" si="35"/>
        <v>0</v>
      </c>
      <c r="BN58" s="40">
        <f t="shared" si="36"/>
        <v>0</v>
      </c>
      <c r="BO58" s="40">
        <f t="shared" si="37"/>
        <v>0</v>
      </c>
      <c r="BP58" s="40">
        <f t="shared" si="38"/>
        <v>0</v>
      </c>
    </row>
    <row r="59" spans="13:68">
      <c r="M59">
        <v>21</v>
      </c>
      <c r="N59" t="b">
        <f t="shared" si="30"/>
        <v>0</v>
      </c>
      <c r="O59" t="b">
        <f t="shared" si="30"/>
        <v>0</v>
      </c>
      <c r="Q59" s="73">
        <v>1</v>
      </c>
      <c r="R59" s="73">
        <f t="shared" si="31"/>
        <v>0</v>
      </c>
      <c r="BK59" s="40">
        <f t="shared" si="33"/>
        <v>0</v>
      </c>
      <c r="BL59" s="40">
        <f t="shared" si="34"/>
        <v>0</v>
      </c>
      <c r="BM59" s="40">
        <f t="shared" si="35"/>
        <v>0</v>
      </c>
      <c r="BN59" s="40">
        <f t="shared" si="36"/>
        <v>0</v>
      </c>
      <c r="BO59" s="40">
        <f t="shared" si="37"/>
        <v>0</v>
      </c>
      <c r="BP59" s="40">
        <f t="shared" si="38"/>
        <v>0</v>
      </c>
    </row>
    <row r="60" spans="13:68">
      <c r="M60">
        <v>22</v>
      </c>
      <c r="N60" t="b">
        <f t="shared" si="30"/>
        <v>0</v>
      </c>
      <c r="O60" t="b">
        <f t="shared" si="30"/>
        <v>0</v>
      </c>
      <c r="Q60" s="73"/>
      <c r="R60" s="73"/>
      <c r="BK60" s="40">
        <f t="shared" si="33"/>
        <v>0</v>
      </c>
      <c r="BL60" s="40">
        <f t="shared" si="34"/>
        <v>0</v>
      </c>
      <c r="BM60" s="40">
        <f t="shared" si="35"/>
        <v>0</v>
      </c>
      <c r="BN60" s="40">
        <f t="shared" si="36"/>
        <v>0</v>
      </c>
      <c r="BO60" s="40">
        <f t="shared" si="37"/>
        <v>0</v>
      </c>
      <c r="BP60" s="40">
        <f t="shared" si="38"/>
        <v>0</v>
      </c>
    </row>
    <row r="61" spans="13:68">
      <c r="M61">
        <v>23</v>
      </c>
      <c r="N61" t="b">
        <f t="shared" si="30"/>
        <v>0</v>
      </c>
      <c r="O61" s="33" t="b">
        <f t="shared" si="30"/>
        <v>1</v>
      </c>
      <c r="Q61" s="73">
        <v>1.3333333333333333</v>
      </c>
      <c r="R61" s="73">
        <f t="shared" si="31"/>
        <v>3.3333333333333326</v>
      </c>
      <c r="BK61" s="40">
        <f t="shared" si="33"/>
        <v>0</v>
      </c>
      <c r="BL61" s="40">
        <f t="shared" si="34"/>
        <v>0</v>
      </c>
      <c r="BM61" s="40">
        <f t="shared" si="35"/>
        <v>0</v>
      </c>
      <c r="BN61" s="40">
        <f t="shared" si="36"/>
        <v>0</v>
      </c>
      <c r="BO61" s="40">
        <f t="shared" si="37"/>
        <v>0</v>
      </c>
      <c r="BP61" s="40">
        <f t="shared" si="38"/>
        <v>0</v>
      </c>
    </row>
    <row r="62" spans="13:68">
      <c r="M62">
        <v>24</v>
      </c>
      <c r="N62" s="33" t="b">
        <f t="shared" si="30"/>
        <v>1</v>
      </c>
      <c r="O62" s="33" t="b">
        <f t="shared" si="30"/>
        <v>1</v>
      </c>
      <c r="Q62" s="73">
        <v>1.25</v>
      </c>
      <c r="R62" s="73">
        <f t="shared" si="31"/>
        <v>2.5</v>
      </c>
      <c r="BK62" s="40">
        <f t="shared" si="33"/>
        <v>0</v>
      </c>
      <c r="BL62" s="40">
        <f t="shared" si="34"/>
        <v>0</v>
      </c>
      <c r="BM62" s="40">
        <f t="shared" si="35"/>
        <v>0</v>
      </c>
      <c r="BN62" s="40">
        <f t="shared" si="36"/>
        <v>0</v>
      </c>
      <c r="BO62" s="40">
        <f t="shared" si="37"/>
        <v>0</v>
      </c>
      <c r="BP62" s="40">
        <f t="shared" si="38"/>
        <v>0</v>
      </c>
    </row>
    <row r="63" spans="13:68">
      <c r="BK63" s="40">
        <f t="shared" si="33"/>
        <v>0</v>
      </c>
      <c r="BL63" s="40">
        <f t="shared" si="34"/>
        <v>0</v>
      </c>
      <c r="BM63" s="40">
        <f t="shared" si="35"/>
        <v>0</v>
      </c>
      <c r="BN63" s="40">
        <f t="shared" si="36"/>
        <v>0</v>
      </c>
      <c r="BO63" s="40">
        <f t="shared" si="37"/>
        <v>0</v>
      </c>
      <c r="BP63" s="40">
        <f t="shared" si="38"/>
        <v>0</v>
      </c>
    </row>
    <row r="65" spans="26:26">
      <c r="Z65" t="e">
        <f>CORREL(Z39:Z62,AA39:AA62)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All_results</vt:lpstr>
      <vt:lpstr>Different_matrices</vt:lpstr>
      <vt:lpstr>Graphs</vt:lpstr>
      <vt:lpstr>Resting-state</vt:lpstr>
      <vt:lpstr>Adaptation</vt:lpstr>
      <vt:lpstr>Navigation</vt:lpstr>
      <vt:lpstr>Neural distances</vt:lpstr>
      <vt:lpstr>JRD single trials</vt:lpstr>
      <vt:lpstr>Behavior correlation</vt:lpstr>
      <vt:lpstr>MDS</vt:lpstr>
      <vt:lpstr>Sheet1</vt:lpstr>
      <vt:lpstr>MVPA</vt:lpstr>
      <vt:lpstr>MVPA - partial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michaelpeer1</cp:lastModifiedBy>
  <dcterms:created xsi:type="dcterms:W3CDTF">2019-07-07T23:41:43Z</dcterms:created>
  <dcterms:modified xsi:type="dcterms:W3CDTF">2021-05-17T06:13:20Z</dcterms:modified>
</cp:coreProperties>
</file>