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i069\Documents\UniPR-Sistemi-Distibuiti-A.A.-20-21\Assegnamenti\1\"/>
    </mc:Choice>
  </mc:AlternateContent>
  <xr:revisionPtr revIDLastSave="0" documentId="8_{693CE098-1CA8-46CB-B119-3B719871103F}" xr6:coauthVersionLast="46" xr6:coauthVersionMax="46" xr10:uidLastSave="{00000000-0000-0000-0000-000000000000}"/>
  <bookViews>
    <workbookView xWindow="-108" yWindow="-108" windowWidth="23256" windowHeight="12576" activeTab="3" xr2:uid="{BE26EA39-1D3B-43A0-A10E-68A1CD4C383C}"/>
  </bookViews>
  <sheets>
    <sheet name="M= 100" sheetId="1" r:id="rId1"/>
    <sheet name="M= 1000" sheetId="2" r:id="rId2"/>
    <sheet name="M= 10000" sheetId="3" r:id="rId3"/>
    <sheet name="M= 100000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4" l="1"/>
  <c r="F11" i="4" s="1"/>
  <c r="E10" i="4"/>
  <c r="F10" i="4" s="1"/>
  <c r="E9" i="4"/>
  <c r="F9" i="4" s="1"/>
  <c r="E8" i="4"/>
  <c r="E7" i="4"/>
  <c r="E6" i="4"/>
  <c r="F6" i="4" s="1"/>
  <c r="E5" i="4"/>
  <c r="E4" i="4"/>
  <c r="E3" i="4"/>
  <c r="E2" i="4"/>
  <c r="F2" i="4" s="1"/>
  <c r="J11" i="4"/>
  <c r="J10" i="4"/>
  <c r="J9" i="4"/>
  <c r="J8" i="4"/>
  <c r="J7" i="4"/>
  <c r="J6" i="4"/>
  <c r="J5" i="4"/>
  <c r="J4" i="4"/>
  <c r="J3" i="4"/>
  <c r="J2" i="4"/>
  <c r="J11" i="3"/>
  <c r="J10" i="3"/>
  <c r="J9" i="3"/>
  <c r="J8" i="3"/>
  <c r="J7" i="3"/>
  <c r="J6" i="3"/>
  <c r="J5" i="3"/>
  <c r="J4" i="3"/>
  <c r="J3" i="3"/>
  <c r="J2" i="3"/>
  <c r="J11" i="1"/>
  <c r="J10" i="1"/>
  <c r="J9" i="1"/>
  <c r="J8" i="1"/>
  <c r="J7" i="1"/>
  <c r="J6" i="1"/>
  <c r="J5" i="1"/>
  <c r="J4" i="1"/>
  <c r="J3" i="1"/>
  <c r="J2" i="1"/>
  <c r="H11" i="1"/>
  <c r="H10" i="1"/>
  <c r="H9" i="1"/>
  <c r="H8" i="1"/>
  <c r="H7" i="1"/>
  <c r="H6" i="1"/>
  <c r="H5" i="1"/>
  <c r="H4" i="1"/>
  <c r="H3" i="1"/>
  <c r="H2" i="1"/>
  <c r="D11" i="1"/>
  <c r="D10" i="1"/>
  <c r="D9" i="1"/>
  <c r="D8" i="1"/>
  <c r="D7" i="1"/>
  <c r="D6" i="1"/>
  <c r="D5" i="1"/>
  <c r="D4" i="1"/>
  <c r="D3" i="1"/>
  <c r="D2" i="1"/>
  <c r="H11" i="4"/>
  <c r="H10" i="4"/>
  <c r="H9" i="4"/>
  <c r="H8" i="4"/>
  <c r="H7" i="4"/>
  <c r="H6" i="4"/>
  <c r="H5" i="4"/>
  <c r="H4" i="4"/>
  <c r="H3" i="4"/>
  <c r="H2" i="4"/>
  <c r="H11" i="3"/>
  <c r="H10" i="3"/>
  <c r="H9" i="3"/>
  <c r="H8" i="3"/>
  <c r="H7" i="3"/>
  <c r="H6" i="3"/>
  <c r="H5" i="3"/>
  <c r="H4" i="3"/>
  <c r="H3" i="3"/>
  <c r="H2" i="3"/>
  <c r="D11" i="4"/>
  <c r="D10" i="4"/>
  <c r="D9" i="4"/>
  <c r="D8" i="4"/>
  <c r="D7" i="4"/>
  <c r="D6" i="4"/>
  <c r="D5" i="4"/>
  <c r="D4" i="4"/>
  <c r="D3" i="4"/>
  <c r="D2" i="4"/>
  <c r="D11" i="3"/>
  <c r="D10" i="3"/>
  <c r="D9" i="3"/>
  <c r="D8" i="3"/>
  <c r="D7" i="3"/>
  <c r="D6" i="3"/>
  <c r="D5" i="3"/>
  <c r="D4" i="3"/>
  <c r="D3" i="3"/>
  <c r="D2" i="3"/>
  <c r="J11" i="2"/>
  <c r="J10" i="2"/>
  <c r="J9" i="2"/>
  <c r="J8" i="2"/>
  <c r="J7" i="2"/>
  <c r="J6" i="2"/>
  <c r="J5" i="2"/>
  <c r="J4" i="2"/>
  <c r="J3" i="2"/>
  <c r="J2" i="2"/>
  <c r="H11" i="2"/>
  <c r="H10" i="2"/>
  <c r="H9" i="2"/>
  <c r="H8" i="2"/>
  <c r="H7" i="2"/>
  <c r="H6" i="2"/>
  <c r="H5" i="2"/>
  <c r="H4" i="2"/>
  <c r="H3" i="2"/>
  <c r="H2" i="2"/>
  <c r="D11" i="2"/>
  <c r="D10" i="2"/>
  <c r="D9" i="2"/>
  <c r="D8" i="2"/>
  <c r="D7" i="2"/>
  <c r="D6" i="2"/>
  <c r="D5" i="2"/>
  <c r="D4" i="2"/>
  <c r="D3" i="2"/>
  <c r="D2" i="2"/>
  <c r="I12" i="4"/>
  <c r="G12" i="4"/>
  <c r="C12" i="4"/>
  <c r="B12" i="4"/>
  <c r="F8" i="4"/>
  <c r="F7" i="4"/>
  <c r="F5" i="4"/>
  <c r="F4" i="4"/>
  <c r="E11" i="3"/>
  <c r="F11" i="3" s="1"/>
  <c r="E10" i="3"/>
  <c r="F10" i="3" s="1"/>
  <c r="E9" i="3"/>
  <c r="F9" i="3" s="1"/>
  <c r="E8" i="3"/>
  <c r="E7" i="3"/>
  <c r="E6" i="3"/>
  <c r="F6" i="3" s="1"/>
  <c r="E5" i="3"/>
  <c r="F5" i="3" s="1"/>
  <c r="E4" i="3"/>
  <c r="F4" i="3" s="1"/>
  <c r="E3" i="3"/>
  <c r="F3" i="3" s="1"/>
  <c r="E2" i="3"/>
  <c r="I12" i="3"/>
  <c r="G12" i="3"/>
  <c r="C12" i="3"/>
  <c r="B12" i="3"/>
  <c r="F8" i="3"/>
  <c r="F7" i="3"/>
  <c r="F2" i="3"/>
  <c r="E11" i="2"/>
  <c r="F11" i="2" s="1"/>
  <c r="E10" i="2"/>
  <c r="F10" i="2" s="1"/>
  <c r="E9" i="2"/>
  <c r="F9" i="2" s="1"/>
  <c r="E8" i="2"/>
  <c r="E7" i="2"/>
  <c r="E6" i="2"/>
  <c r="F6" i="2" s="1"/>
  <c r="E5" i="2"/>
  <c r="E4" i="2"/>
  <c r="F4" i="2" s="1"/>
  <c r="E3" i="2"/>
  <c r="F3" i="2" s="1"/>
  <c r="E2" i="2"/>
  <c r="F2" i="2" s="1"/>
  <c r="I12" i="2"/>
  <c r="G12" i="2"/>
  <c r="C12" i="2"/>
  <c r="B12" i="2"/>
  <c r="F8" i="2"/>
  <c r="F7" i="2"/>
  <c r="F5" i="2"/>
  <c r="B12" i="1"/>
  <c r="J12" i="1"/>
  <c r="H12" i="1"/>
  <c r="D12" i="1"/>
  <c r="F12" i="1"/>
  <c r="I12" i="1"/>
  <c r="G12" i="1"/>
  <c r="E12" i="1"/>
  <c r="C12" i="1"/>
  <c r="F3" i="1"/>
  <c r="E3" i="1"/>
  <c r="E11" i="1"/>
  <c r="F11" i="1" s="1"/>
  <c r="F10" i="1"/>
  <c r="E10" i="1"/>
  <c r="E9" i="1"/>
  <c r="F9" i="1" s="1"/>
  <c r="E8" i="1"/>
  <c r="F8" i="1" s="1"/>
  <c r="E7" i="1"/>
  <c r="F7" i="1" s="1"/>
  <c r="F6" i="1"/>
  <c r="E6" i="1"/>
  <c r="E5" i="1"/>
  <c r="F5" i="1" s="1"/>
  <c r="F4" i="1"/>
  <c r="E4" i="1"/>
  <c r="F2" i="1"/>
  <c r="E2" i="1"/>
  <c r="E12" i="4" l="1"/>
  <c r="F12" i="4" s="1"/>
  <c r="H12" i="4"/>
  <c r="D12" i="4"/>
  <c r="J12" i="4"/>
  <c r="F3" i="4"/>
  <c r="D12" i="3"/>
  <c r="H12" i="3"/>
  <c r="J12" i="3"/>
  <c r="E12" i="3"/>
  <c r="F12" i="3" s="1"/>
  <c r="H12" i="2"/>
  <c r="D12" i="2"/>
  <c r="J12" i="2"/>
  <c r="E12" i="2"/>
  <c r="F12" i="2" s="1"/>
</calcChain>
</file>

<file path=xl/sharedStrings.xml><?xml version="1.0" encoding="utf-8"?>
<sst xmlns="http://schemas.openxmlformats.org/spreadsheetml/2006/main" count="44" uniqueCount="11">
  <si>
    <t>Sending time (ms)</t>
  </si>
  <si>
    <t>N° Sent</t>
  </si>
  <si>
    <t>N° Resent</t>
  </si>
  <si>
    <t>N° Lost</t>
  </si>
  <si>
    <t>N° Received</t>
  </si>
  <si>
    <t>% Sent</t>
  </si>
  <si>
    <t>% Resent</t>
  </si>
  <si>
    <t>% Lost</t>
  </si>
  <si>
    <t>% Received</t>
  </si>
  <si>
    <t>TOTAL</t>
  </si>
  <si>
    <t>Average sending time (ms)=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</si>
</sst>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0" fillId="0" borderId="1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0" xfId="0" applyBorder="1"/>
    <xf numFmtId="10" fontId="0" fillId="0" borderId="6" xfId="0" applyNumberFormat="1" applyBorder="1"/>
    <xf numFmtId="0" fontId="0" fillId="0" borderId="7" xfId="0" applyBorder="1"/>
    <xf numFmtId="0" fontId="1" fillId="3" borderId="8" xfId="0" applyFont="1" applyFill="1" applyBorder="1"/>
    <xf numFmtId="10" fontId="0" fillId="0" borderId="9" xfId="0" applyNumberFormat="1" applyBorder="1"/>
    <xf numFmtId="10" fontId="0" fillId="0" borderId="10" xfId="0" applyNumberFormat="1" applyBorder="1"/>
    <xf numFmtId="0" fontId="1" fillId="3" borderId="11" xfId="0" applyFont="1" applyFill="1" applyBorder="1"/>
    <xf numFmtId="0" fontId="0" fillId="0" borderId="12" xfId="0" applyBorder="1"/>
    <xf numFmtId="0" fontId="0" fillId="0" borderId="13" xfId="0" applyBorder="1"/>
    <xf numFmtId="10" fontId="1" fillId="3" borderId="8" xfId="0" applyNumberFormat="1" applyFont="1" applyFill="1" applyBorder="1"/>
    <xf numFmtId="0" fontId="1" fillId="0" borderId="0" xfId="0" applyFont="1"/>
    <xf numFmtId="0" fontId="1" fillId="4" borderId="1" xfId="0" applyFont="1" applyFill="1" applyBorder="1"/>
    <xf numFmtId="0" fontId="1" fillId="4" borderId="14" xfId="0" applyFont="1" applyFill="1" applyBorder="1"/>
    <xf numFmtId="0" fontId="1" fillId="4" borderId="2" xfId="0" applyFont="1" applyFill="1" applyBorder="1"/>
    <xf numFmtId="10" fontId="1" fillId="4" borderId="8" xfId="0" applyNumberFormat="1" applyFont="1" applyFill="1" applyBorder="1"/>
    <xf numFmtId="10" fontId="1" fillId="4" borderId="3" xfId="0" applyNumberFormat="1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600083</xdr:colOff>
      <xdr:row>13</xdr:row>
      <xdr:rowOff>0</xdr:rowOff>
    </xdr:from>
    <xdr:to>
      <xdr:col>19</xdr:col>
      <xdr:colOff>425504</xdr:colOff>
      <xdr:row>26</xdr:row>
      <xdr:rowOff>137160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6AFD8013-A80B-46AE-9345-E80F929C8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89003" y="2400300"/>
          <a:ext cx="9152301" cy="2514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</xdr:row>
      <xdr:rowOff>9334</xdr:rowOff>
    </xdr:from>
    <xdr:to>
      <xdr:col>19</xdr:col>
      <xdr:colOff>251460</xdr:colOff>
      <xdr:row>26</xdr:row>
      <xdr:rowOff>146070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625C9179-56F5-4E0D-A11F-5936CA8B4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6560" y="2409634"/>
          <a:ext cx="9532620" cy="25141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7621</xdr:colOff>
      <xdr:row>13</xdr:row>
      <xdr:rowOff>1788</xdr:rowOff>
    </xdr:from>
    <xdr:to>
      <xdr:col>19</xdr:col>
      <xdr:colOff>160020</xdr:colOff>
      <xdr:row>26</xdr:row>
      <xdr:rowOff>56375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81E140B-9D52-40AD-9FED-3D8943E50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3701" y="2402088"/>
          <a:ext cx="9639299" cy="24320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</xdr:colOff>
      <xdr:row>13</xdr:row>
      <xdr:rowOff>24773</xdr:rowOff>
    </xdr:from>
    <xdr:to>
      <xdr:col>19</xdr:col>
      <xdr:colOff>193919</xdr:colOff>
      <xdr:row>25</xdr:row>
      <xdr:rowOff>152401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A63D195C-FB10-418C-BB5C-B8642D3A3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3720" y="2425073"/>
          <a:ext cx="9772259" cy="23221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CCC4-E51D-4AB6-ACE0-A7716EE6E7B6}">
  <dimension ref="A1:J15"/>
  <sheetViews>
    <sheetView workbookViewId="0">
      <selection activeCell="N5" sqref="N5"/>
    </sheetView>
  </sheetViews>
  <sheetFormatPr defaultRowHeight="14.4" x14ac:dyDescent="0.3"/>
  <cols>
    <col min="2" max="2" width="16.44140625" customWidth="1"/>
    <col min="3" max="3" width="7.88671875" customWidth="1"/>
    <col min="4" max="4" width="7.44140625" customWidth="1"/>
    <col min="7" max="7" width="10.88671875" customWidth="1"/>
    <col min="8" max="8" width="10.44140625" customWidth="1"/>
    <col min="9" max="9" width="8" customWidth="1"/>
  </cols>
  <sheetData>
    <row r="1" spans="1:10" ht="15" thickBot="1" x14ac:dyDescent="0.35">
      <c r="A1" s="3"/>
      <c r="B1" s="1" t="s">
        <v>0</v>
      </c>
      <c r="C1" s="12" t="s">
        <v>1</v>
      </c>
      <c r="D1" s="9" t="s">
        <v>5</v>
      </c>
      <c r="E1" s="12" t="s">
        <v>2</v>
      </c>
      <c r="F1" s="15" t="s">
        <v>6</v>
      </c>
      <c r="G1" s="12" t="s">
        <v>4</v>
      </c>
      <c r="H1" s="9" t="s">
        <v>8</v>
      </c>
      <c r="I1" s="1" t="s">
        <v>3</v>
      </c>
      <c r="J1" s="2" t="s">
        <v>7</v>
      </c>
    </row>
    <row r="2" spans="1:10" x14ac:dyDescent="0.3">
      <c r="A2" s="4">
        <v>0</v>
      </c>
      <c r="B2" s="6">
        <v>10377</v>
      </c>
      <c r="C2" s="13">
        <v>1612</v>
      </c>
      <c r="D2" s="10">
        <f>C2/(C2+G2+I2)</f>
        <v>0.46684042861280045</v>
      </c>
      <c r="E2" s="13">
        <f>C2-100</f>
        <v>1512</v>
      </c>
      <c r="F2" s="10">
        <f>E2/(C2+G2+I2)</f>
        <v>0.43788010425716767</v>
      </c>
      <c r="G2" s="13">
        <v>1794</v>
      </c>
      <c r="H2" s="10">
        <f>G2/(C2+G2+I2)</f>
        <v>0.5195482189400521</v>
      </c>
      <c r="I2" s="6">
        <v>47</v>
      </c>
      <c r="J2" s="7">
        <f>I2/(C2+G2+I2)</f>
        <v>1.3611352447147408E-2</v>
      </c>
    </row>
    <row r="3" spans="1:10" x14ac:dyDescent="0.3">
      <c r="A3" s="4">
        <v>1</v>
      </c>
      <c r="B3" s="6">
        <v>5836</v>
      </c>
      <c r="C3" s="13">
        <v>1580</v>
      </c>
      <c r="D3" s="10">
        <f>C3/(C3+G3+I3)</f>
        <v>0.49873737373737376</v>
      </c>
      <c r="E3" s="13">
        <f>C3-100</f>
        <v>1480</v>
      </c>
      <c r="F3" s="10">
        <f>E3/(C3+G3+I3)</f>
        <v>0.46717171717171718</v>
      </c>
      <c r="G3" s="13">
        <v>1543</v>
      </c>
      <c r="H3" s="10">
        <f>G3/(C3+G3+I3)</f>
        <v>0.48705808080808083</v>
      </c>
      <c r="I3" s="6">
        <v>45</v>
      </c>
      <c r="J3" s="7">
        <f>I3/(C3+G3+I3)</f>
        <v>1.4204545454545454E-2</v>
      </c>
    </row>
    <row r="4" spans="1:10" x14ac:dyDescent="0.3">
      <c r="A4" s="4">
        <v>2</v>
      </c>
      <c r="B4" s="6">
        <v>15331</v>
      </c>
      <c r="C4" s="13">
        <v>2059</v>
      </c>
      <c r="D4" s="10">
        <f>C4/(C4+G4+I4)</f>
        <v>0.56241464080852221</v>
      </c>
      <c r="E4" s="13">
        <f t="shared" ref="E3:E11" si="0">C4-100</f>
        <v>1959</v>
      </c>
      <c r="F4" s="10">
        <f t="shared" ref="F3:F12" si="1">E4/(C4+G4+I4)</f>
        <v>0.53509969953564596</v>
      </c>
      <c r="G4" s="13">
        <v>1556</v>
      </c>
      <c r="H4" s="10">
        <f>G4/(C4+G4+I4)</f>
        <v>0.42502048620595467</v>
      </c>
      <c r="I4" s="6">
        <v>46</v>
      </c>
      <c r="J4" s="7">
        <f>I4/(C4+G4+I4)</f>
        <v>1.2564872985523081E-2</v>
      </c>
    </row>
    <row r="5" spans="1:10" x14ac:dyDescent="0.3">
      <c r="A5" s="4">
        <v>3</v>
      </c>
      <c r="B5" s="6">
        <v>6081</v>
      </c>
      <c r="C5" s="13">
        <v>1807</v>
      </c>
      <c r="D5" s="10">
        <f>C5/(C5+G5+I5)</f>
        <v>0.51452164009111623</v>
      </c>
      <c r="E5" s="13">
        <f t="shared" si="0"/>
        <v>1707</v>
      </c>
      <c r="F5" s="10">
        <f t="shared" si="1"/>
        <v>0.48604783599088835</v>
      </c>
      <c r="G5" s="13">
        <v>1653</v>
      </c>
      <c r="H5" s="10">
        <f>G5/(C5+G5+I5)</f>
        <v>0.47067198177676539</v>
      </c>
      <c r="I5" s="6">
        <v>52</v>
      </c>
      <c r="J5" s="7">
        <f>I5/(C5+G5+I5)</f>
        <v>1.4806378132118452E-2</v>
      </c>
    </row>
    <row r="6" spans="1:10" x14ac:dyDescent="0.3">
      <c r="A6" s="4">
        <v>4</v>
      </c>
      <c r="B6" s="6">
        <v>10343</v>
      </c>
      <c r="C6" s="13">
        <v>1911</v>
      </c>
      <c r="D6" s="10">
        <f>C6/(C6+G6+I6)</f>
        <v>0.46792360430950047</v>
      </c>
      <c r="E6" s="13">
        <f t="shared" si="0"/>
        <v>1811</v>
      </c>
      <c r="F6" s="10">
        <f t="shared" si="1"/>
        <v>0.44343780607247796</v>
      </c>
      <c r="G6" s="13">
        <v>2119</v>
      </c>
      <c r="H6" s="10">
        <f>G6/(C6+G6+I6)</f>
        <v>0.51885406464250738</v>
      </c>
      <c r="I6" s="6">
        <v>54</v>
      </c>
      <c r="J6" s="7">
        <f>I6/(C6+G6+I6)</f>
        <v>1.3222331047992164E-2</v>
      </c>
    </row>
    <row r="7" spans="1:10" x14ac:dyDescent="0.3">
      <c r="A7" s="4">
        <v>5</v>
      </c>
      <c r="B7" s="6">
        <v>11268</v>
      </c>
      <c r="C7" s="13">
        <v>1558</v>
      </c>
      <c r="D7" s="10">
        <f>C7/(C7+G7+I7)</f>
        <v>0.49039974819011645</v>
      </c>
      <c r="E7" s="13">
        <f t="shared" si="0"/>
        <v>1458</v>
      </c>
      <c r="F7" s="10">
        <f t="shared" si="1"/>
        <v>0.45892351274787535</v>
      </c>
      <c r="G7" s="13">
        <v>1593</v>
      </c>
      <c r="H7" s="10">
        <f>G7/(C7+G7+I7)</f>
        <v>0.50141643059490082</v>
      </c>
      <c r="I7" s="6">
        <v>26</v>
      </c>
      <c r="J7" s="7">
        <f>I7/(C7+G7+I7)</f>
        <v>8.1838212149826887E-3</v>
      </c>
    </row>
    <row r="8" spans="1:10" x14ac:dyDescent="0.3">
      <c r="A8" s="4">
        <v>6</v>
      </c>
      <c r="B8" s="6">
        <v>5370</v>
      </c>
      <c r="C8" s="13">
        <v>1484</v>
      </c>
      <c r="D8" s="10">
        <f>C8/(C8+G8+I8)</f>
        <v>0.43931320307874483</v>
      </c>
      <c r="E8" s="13">
        <f t="shared" si="0"/>
        <v>1384</v>
      </c>
      <c r="F8" s="10">
        <f t="shared" si="1"/>
        <v>0.40970988750740084</v>
      </c>
      <c r="G8" s="13">
        <v>1844</v>
      </c>
      <c r="H8" s="10">
        <f>G8/(C8+G8+I8)</f>
        <v>0.54588513913558323</v>
      </c>
      <c r="I8" s="6">
        <v>50</v>
      </c>
      <c r="J8" s="7">
        <f>I8/(C8+G8+I8)</f>
        <v>1.4801657785671996E-2</v>
      </c>
    </row>
    <row r="9" spans="1:10" x14ac:dyDescent="0.3">
      <c r="A9" s="4">
        <v>7</v>
      </c>
      <c r="B9" s="6">
        <v>5969</v>
      </c>
      <c r="C9" s="13">
        <v>1606</v>
      </c>
      <c r="D9" s="10">
        <f>C9/(C9+G9+I9)</f>
        <v>0.46122917863296958</v>
      </c>
      <c r="E9" s="13">
        <f t="shared" si="0"/>
        <v>1506</v>
      </c>
      <c r="F9" s="10">
        <f t="shared" si="1"/>
        <v>0.43251005169442847</v>
      </c>
      <c r="G9" s="13">
        <v>1825</v>
      </c>
      <c r="H9" s="10">
        <f>G9/(C9+G9+I9)</f>
        <v>0.52412406662837452</v>
      </c>
      <c r="I9" s="6">
        <v>51</v>
      </c>
      <c r="J9" s="7">
        <f>I9/(C9+G9+I9)</f>
        <v>1.4646754738655945E-2</v>
      </c>
    </row>
    <row r="10" spans="1:10" x14ac:dyDescent="0.3">
      <c r="A10" s="4">
        <v>8</v>
      </c>
      <c r="B10" s="6">
        <v>21042</v>
      </c>
      <c r="C10" s="13">
        <v>2151</v>
      </c>
      <c r="D10" s="10">
        <f>C10/(C10+G10+I10)</f>
        <v>0.51250893495353822</v>
      </c>
      <c r="E10" s="13">
        <f t="shared" si="0"/>
        <v>2051</v>
      </c>
      <c r="F10" s="10">
        <f t="shared" si="1"/>
        <v>0.48868239218489395</v>
      </c>
      <c r="G10" s="13">
        <v>1990</v>
      </c>
      <c r="H10" s="10">
        <f>G10/(C10+G10+I10)</f>
        <v>0.47414820109602096</v>
      </c>
      <c r="I10" s="6">
        <v>56</v>
      </c>
      <c r="J10" s="7">
        <f>I10/(C10+G10+I10)</f>
        <v>1.334286395044079E-2</v>
      </c>
    </row>
    <row r="11" spans="1:10" ht="15" thickBot="1" x14ac:dyDescent="0.35">
      <c r="A11" s="5">
        <v>9</v>
      </c>
      <c r="B11" s="8">
        <v>6372</v>
      </c>
      <c r="C11" s="14">
        <v>2714</v>
      </c>
      <c r="D11" s="10">
        <f>C11/(C11+G11+I11)</f>
        <v>0.62319173363949487</v>
      </c>
      <c r="E11" s="14">
        <f t="shared" si="0"/>
        <v>2614</v>
      </c>
      <c r="F11" s="11">
        <f t="shared" si="1"/>
        <v>0.60022962112514355</v>
      </c>
      <c r="G11" s="14">
        <v>1602</v>
      </c>
      <c r="H11" s="10">
        <f>G11/(C11+G11+I11)</f>
        <v>0.36785304247990813</v>
      </c>
      <c r="I11" s="8">
        <v>39</v>
      </c>
      <c r="J11" s="7">
        <f>I11/(C11+G11+I11)</f>
        <v>8.9552238805970154E-3</v>
      </c>
    </row>
    <row r="12" spans="1:10" ht="15" thickBot="1" x14ac:dyDescent="0.35">
      <c r="A12" s="17" t="s">
        <v>9</v>
      </c>
      <c r="B12" s="18">
        <f>SUM(B2:B11)</f>
        <v>97989</v>
      </c>
      <c r="C12" s="19">
        <f>SUM(C2:C11)</f>
        <v>18482</v>
      </c>
      <c r="D12" s="20">
        <f>C12/(C12+G12+I12)</f>
        <v>0.50681438012449609</v>
      </c>
      <c r="E12" s="19">
        <f>SUM(E2:E11)</f>
        <v>17482</v>
      </c>
      <c r="F12" s="20">
        <f t="shared" si="1"/>
        <v>0.47939232730962239</v>
      </c>
      <c r="G12" s="19">
        <f>SUM(G2:G11)</f>
        <v>17519</v>
      </c>
      <c r="H12" s="20">
        <f>G12/(C12+G12+I12)</f>
        <v>0.4804069432637727</v>
      </c>
      <c r="I12" s="19">
        <f>SUM(I2:I11)</f>
        <v>466</v>
      </c>
      <c r="J12" s="21">
        <f>I12/(C12+G12+I12)</f>
        <v>1.2778676611731155E-2</v>
      </c>
    </row>
    <row r="15" spans="1:10" x14ac:dyDescent="0.3">
      <c r="A15" s="16" t="s">
        <v>10</v>
      </c>
      <c r="C15">
        <v>9798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A9BF-66CC-4DD0-A8C4-4F11D5E1EF05}">
  <dimension ref="A1:J15"/>
  <sheetViews>
    <sheetView workbookViewId="0">
      <selection activeCell="D4" sqref="D4"/>
    </sheetView>
  </sheetViews>
  <sheetFormatPr defaultRowHeight="14.4" x14ac:dyDescent="0.3"/>
  <cols>
    <col min="2" max="2" width="16.44140625" customWidth="1"/>
    <col min="8" max="8" width="10.88671875" customWidth="1"/>
  </cols>
  <sheetData>
    <row r="1" spans="1:10" ht="15" thickBot="1" x14ac:dyDescent="0.35">
      <c r="A1" s="3"/>
      <c r="B1" s="1" t="s">
        <v>0</v>
      </c>
      <c r="C1" s="12" t="s">
        <v>1</v>
      </c>
      <c r="D1" s="9" t="s">
        <v>5</v>
      </c>
      <c r="E1" s="12" t="s">
        <v>2</v>
      </c>
      <c r="F1" s="15" t="s">
        <v>6</v>
      </c>
      <c r="G1" s="12" t="s">
        <v>4</v>
      </c>
      <c r="H1" s="9" t="s">
        <v>8</v>
      </c>
      <c r="I1" s="1" t="s">
        <v>3</v>
      </c>
      <c r="J1" s="2" t="s">
        <v>7</v>
      </c>
    </row>
    <row r="2" spans="1:10" x14ac:dyDescent="0.3">
      <c r="A2" s="4">
        <v>0</v>
      </c>
      <c r="B2" s="6">
        <v>28755</v>
      </c>
      <c r="C2" s="13">
        <v>29843</v>
      </c>
      <c r="D2" s="10">
        <f>C2/(C2+G2+I2)</f>
        <v>0.41052341976752182</v>
      </c>
      <c r="E2" s="13">
        <f>C2-1000</f>
        <v>28843</v>
      </c>
      <c r="F2" s="10">
        <f>E2/(C2+G2+I2)</f>
        <v>0.39676731549625144</v>
      </c>
      <c r="G2" s="13">
        <v>42400</v>
      </c>
      <c r="H2" s="10">
        <f>G2/(C2+G2+I2)</f>
        <v>0.583258821101864</v>
      </c>
      <c r="I2" s="6">
        <v>452</v>
      </c>
      <c r="J2" s="7">
        <f>I2/(C2+G2+I2)</f>
        <v>6.2177591306142102E-3</v>
      </c>
    </row>
    <row r="3" spans="1:10" x14ac:dyDescent="0.3">
      <c r="A3" s="4">
        <v>1</v>
      </c>
      <c r="B3" s="6">
        <v>33700</v>
      </c>
      <c r="C3" s="13">
        <v>32805</v>
      </c>
      <c r="D3" s="10">
        <f t="shared" ref="D3:D11" si="0">C3/(C3+G3+I3)</f>
        <v>0.51914038391543105</v>
      </c>
      <c r="E3" s="13">
        <f t="shared" ref="E3:E11" si="1">C3-1000</f>
        <v>31805</v>
      </c>
      <c r="F3" s="10">
        <f>E3/(C3+G3+I3)</f>
        <v>0.50331534553971291</v>
      </c>
      <c r="G3" s="13">
        <v>29933</v>
      </c>
      <c r="H3" s="10">
        <f t="shared" ref="H3:H11" si="2">G3/(C3+G3+I3)</f>
        <v>0.47369087370036872</v>
      </c>
      <c r="I3" s="6">
        <v>453</v>
      </c>
      <c r="J3" s="7">
        <f t="shared" ref="J3:J11" si="3">I3/(C3+G3+I3)</f>
        <v>7.1687423842002815E-3</v>
      </c>
    </row>
    <row r="4" spans="1:10" x14ac:dyDescent="0.3">
      <c r="A4" s="4">
        <v>2</v>
      </c>
      <c r="B4" s="6">
        <v>37390</v>
      </c>
      <c r="C4" s="13">
        <v>36708</v>
      </c>
      <c r="D4" s="10">
        <f t="shared" si="0"/>
        <v>0.51850387027515676</v>
      </c>
      <c r="E4" s="13">
        <f t="shared" si="1"/>
        <v>35708</v>
      </c>
      <c r="F4" s="10">
        <f t="shared" ref="F4:F12" si="4">E4/(C4+G4+I4)</f>
        <v>0.50437877846206003</v>
      </c>
      <c r="G4" s="13">
        <v>33656</v>
      </c>
      <c r="H4" s="10">
        <f t="shared" si="2"/>
        <v>0.47539409006158539</v>
      </c>
      <c r="I4" s="6">
        <v>432</v>
      </c>
      <c r="J4" s="7">
        <f t="shared" si="3"/>
        <v>6.1020396632578116E-3</v>
      </c>
    </row>
    <row r="5" spans="1:10" x14ac:dyDescent="0.3">
      <c r="A5" s="4">
        <v>3</v>
      </c>
      <c r="B5" s="13">
        <v>34081</v>
      </c>
      <c r="C5" s="13">
        <v>37854</v>
      </c>
      <c r="D5" s="10">
        <f t="shared" si="0"/>
        <v>0.6044164843762474</v>
      </c>
      <c r="E5" s="13">
        <f t="shared" si="1"/>
        <v>36854</v>
      </c>
      <c r="F5" s="10">
        <f t="shared" si="4"/>
        <v>0.58844944035510705</v>
      </c>
      <c r="G5" s="13">
        <v>24308</v>
      </c>
      <c r="H5" s="10">
        <f t="shared" si="2"/>
        <v>0.38812690606588002</v>
      </c>
      <c r="I5" s="6">
        <v>467</v>
      </c>
      <c r="J5" s="7">
        <f t="shared" si="3"/>
        <v>7.4566095578725514E-3</v>
      </c>
    </row>
    <row r="6" spans="1:10" x14ac:dyDescent="0.3">
      <c r="A6" s="4">
        <v>4</v>
      </c>
      <c r="B6" s="6">
        <v>28789</v>
      </c>
      <c r="C6" s="13">
        <v>33274</v>
      </c>
      <c r="D6" s="10">
        <f t="shared" si="0"/>
        <v>0.47676634523076039</v>
      </c>
      <c r="E6" s="13">
        <f t="shared" si="1"/>
        <v>32274</v>
      </c>
      <c r="F6" s="10">
        <f t="shared" si="4"/>
        <v>0.46243785015259847</v>
      </c>
      <c r="G6" s="13">
        <v>36085</v>
      </c>
      <c r="H6" s="10">
        <f t="shared" si="2"/>
        <v>0.51704374489547367</v>
      </c>
      <c r="I6" s="6">
        <v>432</v>
      </c>
      <c r="J6" s="7">
        <f t="shared" si="3"/>
        <v>6.1899098737659584E-3</v>
      </c>
    </row>
    <row r="7" spans="1:10" x14ac:dyDescent="0.3">
      <c r="A7" s="4">
        <v>5</v>
      </c>
      <c r="B7" s="6">
        <v>28361</v>
      </c>
      <c r="C7" s="13">
        <v>35990</v>
      </c>
      <c r="D7" s="10">
        <f t="shared" si="0"/>
        <v>0.53777419162034545</v>
      </c>
      <c r="E7" s="13">
        <f t="shared" si="1"/>
        <v>34990</v>
      </c>
      <c r="F7" s="10">
        <f t="shared" si="4"/>
        <v>0.5228318689857151</v>
      </c>
      <c r="G7" s="13">
        <v>30485</v>
      </c>
      <c r="H7" s="10">
        <f t="shared" si="2"/>
        <v>0.45551670551670553</v>
      </c>
      <c r="I7" s="6">
        <v>449</v>
      </c>
      <c r="J7" s="7">
        <f t="shared" si="3"/>
        <v>6.7091028629490167E-3</v>
      </c>
    </row>
    <row r="8" spans="1:10" x14ac:dyDescent="0.3">
      <c r="A8" s="4">
        <v>6</v>
      </c>
      <c r="B8" s="6">
        <v>28968</v>
      </c>
      <c r="C8" s="13">
        <v>32431</v>
      </c>
      <c r="D8" s="10">
        <f t="shared" si="0"/>
        <v>0.44653577132786254</v>
      </c>
      <c r="E8" s="13">
        <f t="shared" si="1"/>
        <v>31431</v>
      </c>
      <c r="F8" s="10">
        <f t="shared" si="4"/>
        <v>0.43276697692350058</v>
      </c>
      <c r="G8" s="13">
        <v>39750</v>
      </c>
      <c r="H8" s="10">
        <f t="shared" si="2"/>
        <v>0.54730957757338772</v>
      </c>
      <c r="I8" s="6">
        <v>447</v>
      </c>
      <c r="J8" s="7">
        <f t="shared" si="3"/>
        <v>6.1546510987497936E-3</v>
      </c>
    </row>
    <row r="9" spans="1:10" x14ac:dyDescent="0.3">
      <c r="A9" s="4">
        <v>7</v>
      </c>
      <c r="B9" s="6">
        <v>28075</v>
      </c>
      <c r="C9" s="13">
        <v>35347</v>
      </c>
      <c r="D9" s="10">
        <f t="shared" si="0"/>
        <v>0.54737054013875119</v>
      </c>
      <c r="E9" s="13">
        <f t="shared" si="1"/>
        <v>34347</v>
      </c>
      <c r="F9" s="10">
        <f t="shared" si="4"/>
        <v>0.531884910802775</v>
      </c>
      <c r="G9" s="13">
        <v>28781</v>
      </c>
      <c r="H9" s="10">
        <f t="shared" si="2"/>
        <v>0.44569189791873143</v>
      </c>
      <c r="I9" s="6">
        <v>448</v>
      </c>
      <c r="J9" s="7">
        <f t="shared" si="3"/>
        <v>6.9375619425173438E-3</v>
      </c>
    </row>
    <row r="10" spans="1:10" x14ac:dyDescent="0.3">
      <c r="A10" s="4">
        <v>8</v>
      </c>
      <c r="B10" s="6">
        <v>43419</v>
      </c>
      <c r="C10" s="13">
        <v>45960</v>
      </c>
      <c r="D10" s="10">
        <f t="shared" si="0"/>
        <v>0.57740869630764979</v>
      </c>
      <c r="E10" s="13">
        <f t="shared" si="1"/>
        <v>44960</v>
      </c>
      <c r="F10" s="10">
        <f t="shared" si="4"/>
        <v>0.56484540874656075</v>
      </c>
      <c r="G10" s="13">
        <v>33177</v>
      </c>
      <c r="H10" s="10">
        <f t="shared" si="2"/>
        <v>0.4168121914142493</v>
      </c>
      <c r="I10" s="6">
        <v>460</v>
      </c>
      <c r="J10" s="7">
        <f t="shared" si="3"/>
        <v>5.7791122781009332E-3</v>
      </c>
    </row>
    <row r="11" spans="1:10" ht="15" thickBot="1" x14ac:dyDescent="0.35">
      <c r="A11" s="5">
        <v>9</v>
      </c>
      <c r="B11" s="8">
        <v>18888</v>
      </c>
      <c r="C11" s="14">
        <v>32301</v>
      </c>
      <c r="D11" s="10">
        <f t="shared" si="0"/>
        <v>0.46742590877517942</v>
      </c>
      <c r="E11" s="13">
        <f t="shared" si="1"/>
        <v>31301</v>
      </c>
      <c r="F11" s="11">
        <f t="shared" si="4"/>
        <v>0.45295496642741373</v>
      </c>
      <c r="G11" s="14">
        <v>36390</v>
      </c>
      <c r="H11" s="10">
        <f t="shared" si="2"/>
        <v>0.5265975920351933</v>
      </c>
      <c r="I11" s="8">
        <v>413</v>
      </c>
      <c r="J11" s="7">
        <f t="shared" si="3"/>
        <v>5.9764991896272286E-3</v>
      </c>
    </row>
    <row r="12" spans="1:10" ht="15" thickBot="1" x14ac:dyDescent="0.35">
      <c r="A12" s="17" t="s">
        <v>9</v>
      </c>
      <c r="B12" s="18">
        <f>SUM(B2:B11)</f>
        <v>310426</v>
      </c>
      <c r="C12" s="19">
        <f>SUM(C2:C11)</f>
        <v>352513</v>
      </c>
      <c r="D12" s="20">
        <f>C12/(C12+G12+I12)</f>
        <v>0.50946264873231584</v>
      </c>
      <c r="E12" s="19">
        <f>SUM(E2:E11)</f>
        <v>342513</v>
      </c>
      <c r="F12" s="20">
        <f t="shared" si="4"/>
        <v>0.49501034062644977</v>
      </c>
      <c r="G12" s="19">
        <f>SUM(G2:G11)</f>
        <v>334965</v>
      </c>
      <c r="H12" s="20">
        <f>G12/(C12+G12+I12)</f>
        <v>0.48410173846814203</v>
      </c>
      <c r="I12" s="19">
        <f>SUM(I2:I11)</f>
        <v>4453</v>
      </c>
      <c r="J12" s="21">
        <f>I12/(C12+G12+I12)</f>
        <v>6.4356127995421506E-3</v>
      </c>
    </row>
    <row r="15" spans="1:10" x14ac:dyDescent="0.3">
      <c r="A15" s="16" t="s">
        <v>10</v>
      </c>
      <c r="C15">
        <v>31042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1D60-1440-49B8-8E56-75B1F5D57003}">
  <dimension ref="A1:J15"/>
  <sheetViews>
    <sheetView workbookViewId="0">
      <selection activeCell="J5" sqref="J5"/>
    </sheetView>
  </sheetViews>
  <sheetFormatPr defaultRowHeight="14.4" x14ac:dyDescent="0.3"/>
  <cols>
    <col min="2" max="2" width="16" customWidth="1"/>
    <col min="7" max="7" width="11.5546875" customWidth="1"/>
    <col min="8" max="8" width="11.21875" customWidth="1"/>
  </cols>
  <sheetData>
    <row r="1" spans="1:10" ht="15" thickBot="1" x14ac:dyDescent="0.35">
      <c r="A1" s="3"/>
      <c r="B1" s="1" t="s">
        <v>0</v>
      </c>
      <c r="C1" s="12" t="s">
        <v>1</v>
      </c>
      <c r="D1" s="9" t="s">
        <v>5</v>
      </c>
      <c r="E1" s="12" t="s">
        <v>2</v>
      </c>
      <c r="F1" s="15" t="s">
        <v>6</v>
      </c>
      <c r="G1" s="12" t="s">
        <v>4</v>
      </c>
      <c r="H1" s="9" t="s">
        <v>8</v>
      </c>
      <c r="I1" s="1" t="s">
        <v>3</v>
      </c>
      <c r="J1" s="2" t="s">
        <v>7</v>
      </c>
    </row>
    <row r="2" spans="1:10" x14ac:dyDescent="0.3">
      <c r="A2" s="4">
        <v>0</v>
      </c>
      <c r="B2" s="6">
        <v>227426</v>
      </c>
      <c r="C2" s="13">
        <v>1249868</v>
      </c>
      <c r="D2" s="10">
        <f>C2/(C2+G2+I2)</f>
        <v>0.46359126071565276</v>
      </c>
      <c r="E2" s="13">
        <f>C2-10000</f>
        <v>1239868</v>
      </c>
      <c r="F2" s="10">
        <f>E2/(C2+G2+I2)</f>
        <v>0.45988213894666874</v>
      </c>
      <c r="G2" s="13">
        <v>1441609</v>
      </c>
      <c r="H2" s="10">
        <f>G2/(C2+G2+I2)</f>
        <v>0.53471033242632937</v>
      </c>
      <c r="I2" s="6">
        <v>4579</v>
      </c>
      <c r="J2" s="7">
        <f>I2/(C2+G2+I2)</f>
        <v>1.6984068580177859E-3</v>
      </c>
    </row>
    <row r="3" spans="1:10" x14ac:dyDescent="0.3">
      <c r="A3" s="4">
        <v>1</v>
      </c>
      <c r="B3" s="6">
        <v>208301</v>
      </c>
      <c r="C3" s="13">
        <v>1348720</v>
      </c>
      <c r="D3" s="10">
        <f>C3/(C3+G3+I3)</f>
        <v>0.50199481077491859</v>
      </c>
      <c r="E3" s="13">
        <f t="shared" ref="E3:E11" si="0">C3-10000</f>
        <v>1338720</v>
      </c>
      <c r="F3" s="10">
        <f>E3/(C3+G3+I3)</f>
        <v>0.49827280167907273</v>
      </c>
      <c r="G3" s="13">
        <v>1333494</v>
      </c>
      <c r="H3" s="10">
        <f>G3/(C3+G3+I3)</f>
        <v>0.49632767972558373</v>
      </c>
      <c r="I3" s="6">
        <v>4507</v>
      </c>
      <c r="J3" s="7">
        <f>I3/(C3+G3+I3)</f>
        <v>1.6775094994977149E-3</v>
      </c>
    </row>
    <row r="4" spans="1:10" x14ac:dyDescent="0.3">
      <c r="A4" s="4">
        <v>2</v>
      </c>
      <c r="B4" s="6">
        <v>210646</v>
      </c>
      <c r="C4" s="13">
        <v>1488115</v>
      </c>
      <c r="D4" s="10">
        <f>C4/(C4+G4+I4)</f>
        <v>0.56773731054471477</v>
      </c>
      <c r="E4" s="13">
        <f t="shared" si="0"/>
        <v>1478115</v>
      </c>
      <c r="F4" s="10">
        <f t="shared" ref="F4:F12" si="1">E4/(C4+G4+I4)</f>
        <v>0.56392216648296745</v>
      </c>
      <c r="G4" s="13">
        <v>1128498</v>
      </c>
      <c r="H4" s="10">
        <f>G4/(C4+G4+I4)</f>
        <v>0.43053824433937538</v>
      </c>
      <c r="I4" s="6">
        <v>4520</v>
      </c>
      <c r="J4" s="7">
        <f>I4/(C4+G4+I4)</f>
        <v>1.7244451159097994E-3</v>
      </c>
    </row>
    <row r="5" spans="1:10" x14ac:dyDescent="0.3">
      <c r="A5" s="4">
        <v>3</v>
      </c>
      <c r="B5" s="13">
        <v>248485</v>
      </c>
      <c r="C5" s="13">
        <v>1657498</v>
      </c>
      <c r="D5" s="10">
        <f>C5/(C5+G5+I5)</f>
        <v>0.55366683212667778</v>
      </c>
      <c r="E5" s="13">
        <f t="shared" si="0"/>
        <v>1647498</v>
      </c>
      <c r="F5" s="10">
        <f t="shared" si="1"/>
        <v>0.55032645505155209</v>
      </c>
      <c r="G5" s="13">
        <v>1331713</v>
      </c>
      <c r="H5" s="10">
        <f>G5/(C5+G5+I5)</f>
        <v>0.44484235758469359</v>
      </c>
      <c r="I5" s="6">
        <v>4463</v>
      </c>
      <c r="J5" s="7">
        <f>I5/(C5+G5+I5)</f>
        <v>1.4908102886286216E-3</v>
      </c>
    </row>
    <row r="6" spans="1:10" x14ac:dyDescent="0.3">
      <c r="A6" s="4">
        <v>4</v>
      </c>
      <c r="B6" s="6">
        <v>215249</v>
      </c>
      <c r="C6" s="13">
        <v>1344572</v>
      </c>
      <c r="D6" s="10">
        <f>C6/(C6+G6+I6)</f>
        <v>0.49968169991939371</v>
      </c>
      <c r="E6" s="13">
        <f t="shared" si="0"/>
        <v>1334572</v>
      </c>
      <c r="F6" s="10">
        <f t="shared" si="1"/>
        <v>0.49596541176286962</v>
      </c>
      <c r="G6" s="13">
        <v>1341884</v>
      </c>
      <c r="H6" s="10">
        <f>G6/(C6+G6+I6)</f>
        <v>0.49868276166292003</v>
      </c>
      <c r="I6" s="6">
        <v>4401</v>
      </c>
      <c r="J6" s="7">
        <f>I6/(C6+G6+I6)</f>
        <v>1.6355384176862612E-3</v>
      </c>
    </row>
    <row r="7" spans="1:10" x14ac:dyDescent="0.3">
      <c r="A7" s="4">
        <v>5</v>
      </c>
      <c r="B7" s="6">
        <v>224918</v>
      </c>
      <c r="C7" s="13">
        <v>1342631</v>
      </c>
      <c r="D7" s="10">
        <f>C7/(C7+G7+I7)</f>
        <v>0.50523834951255375</v>
      </c>
      <c r="E7" s="13">
        <f t="shared" si="0"/>
        <v>1332631</v>
      </c>
      <c r="F7" s="10">
        <f t="shared" si="1"/>
        <v>0.50147530255838269</v>
      </c>
      <c r="G7" s="13">
        <v>1310251</v>
      </c>
      <c r="H7" s="10">
        <f>G7/(C7+G7+I7)</f>
        <v>0.49305360347494809</v>
      </c>
      <c r="I7" s="6">
        <v>4539</v>
      </c>
      <c r="J7" s="7">
        <f>I7/(C7+G7+I7)</f>
        <v>1.7080470124982078E-3</v>
      </c>
    </row>
    <row r="8" spans="1:10" x14ac:dyDescent="0.3">
      <c r="A8" s="4">
        <v>6</v>
      </c>
      <c r="B8" s="6">
        <v>240036</v>
      </c>
      <c r="C8" s="13">
        <v>1535272</v>
      </c>
      <c r="D8" s="10">
        <f>C8/(C8+G8+I8)</f>
        <v>0.53979937084959917</v>
      </c>
      <c r="E8" s="13">
        <f t="shared" si="0"/>
        <v>1525272</v>
      </c>
      <c r="F8" s="10">
        <f t="shared" si="1"/>
        <v>0.53628338559845412</v>
      </c>
      <c r="G8" s="13">
        <v>1304364</v>
      </c>
      <c r="H8" s="10">
        <f>G8/(C8+G8+I8)</f>
        <v>0.45861245861245864</v>
      </c>
      <c r="I8" s="6">
        <v>4517</v>
      </c>
      <c r="J8" s="7">
        <f>I8/(C8+G8+I8)</f>
        <v>1.5881705379422275E-3</v>
      </c>
    </row>
    <row r="9" spans="1:10" x14ac:dyDescent="0.3">
      <c r="A9" s="4">
        <v>7</v>
      </c>
      <c r="B9" s="6">
        <v>203422</v>
      </c>
      <c r="C9" s="13">
        <v>1391034</v>
      </c>
      <c r="D9" s="10">
        <f>C9/(C9+G9+I9)</f>
        <v>0.49071665104478462</v>
      </c>
      <c r="E9" s="13">
        <f t="shared" si="0"/>
        <v>1381034</v>
      </c>
      <c r="F9" s="10">
        <f t="shared" si="1"/>
        <v>0.48718893963697735</v>
      </c>
      <c r="G9" s="13">
        <v>1439088</v>
      </c>
      <c r="H9" s="10">
        <f>G9/(C9+G9+I9)</f>
        <v>0.50766871544386194</v>
      </c>
      <c r="I9" s="6">
        <v>4577</v>
      </c>
      <c r="J9" s="7">
        <f>I9/(C9+G9+I9)</f>
        <v>1.61463351135341E-3</v>
      </c>
    </row>
    <row r="10" spans="1:10" x14ac:dyDescent="0.3">
      <c r="A10" s="4">
        <v>8</v>
      </c>
      <c r="B10" s="6">
        <v>226405</v>
      </c>
      <c r="C10" s="13">
        <v>1355464</v>
      </c>
      <c r="D10" s="10">
        <f>C10/(C10+G10+I10)</f>
        <v>0.48653408036514534</v>
      </c>
      <c r="E10" s="13">
        <f t="shared" si="0"/>
        <v>1345464</v>
      </c>
      <c r="F10" s="10">
        <f t="shared" si="1"/>
        <v>0.48294465209287002</v>
      </c>
      <c r="G10" s="13">
        <v>1426012</v>
      </c>
      <c r="H10" s="10">
        <f>G10/(C10+G10+I10)</f>
        <v>0.51185677894039361</v>
      </c>
      <c r="I10" s="6">
        <v>4483</v>
      </c>
      <c r="J10" s="7">
        <f>I10/(C10+G10+I10)</f>
        <v>1.6091406944610455E-3</v>
      </c>
    </row>
    <row r="11" spans="1:10" ht="15" thickBot="1" x14ac:dyDescent="0.35">
      <c r="A11" s="5">
        <v>9</v>
      </c>
      <c r="B11" s="8">
        <v>215615</v>
      </c>
      <c r="C11" s="14">
        <v>1395827</v>
      </c>
      <c r="D11" s="10">
        <f>C11/(C11+G11+I11)</f>
        <v>0.50814405412332098</v>
      </c>
      <c r="E11" s="13">
        <f t="shared" si="0"/>
        <v>1385827</v>
      </c>
      <c r="F11" s="11">
        <f t="shared" si="1"/>
        <v>0.5045036025908366</v>
      </c>
      <c r="G11" s="14">
        <v>1346638</v>
      </c>
      <c r="H11" s="10">
        <f>G11/(C11+G11+I11)</f>
        <v>0.49023703708018312</v>
      </c>
      <c r="I11" s="8">
        <v>4447</v>
      </c>
      <c r="J11" s="7">
        <f>I11/(C11+G11+I11)</f>
        <v>1.618908796495847E-3</v>
      </c>
    </row>
    <row r="12" spans="1:10" ht="15" thickBot="1" x14ac:dyDescent="0.35">
      <c r="A12" s="17" t="s">
        <v>9</v>
      </c>
      <c r="B12" s="18">
        <f>SUM(B2:B11)</f>
        <v>2220503</v>
      </c>
      <c r="C12" s="19">
        <f>SUM(C2:C11)</f>
        <v>14109001</v>
      </c>
      <c r="D12" s="20">
        <f>C12/(C12+G12+I12)</f>
        <v>0.51198249048311018</v>
      </c>
      <c r="E12" s="19">
        <f>SUM(E2:E11)</f>
        <v>14009001</v>
      </c>
      <c r="F12" s="20">
        <f t="shared" si="1"/>
        <v>0.50835372548066171</v>
      </c>
      <c r="G12" s="19">
        <f>SUM(G2:G11)</f>
        <v>13403551</v>
      </c>
      <c r="H12" s="20">
        <f>G12/(C12+G12+I12)</f>
        <v>0.48638336777333718</v>
      </c>
      <c r="I12" s="19">
        <f>SUM(I2:I11)</f>
        <v>45033</v>
      </c>
      <c r="J12" s="21">
        <f>I12/(C12+G12+I12)</f>
        <v>1.6341417435526372E-3</v>
      </c>
    </row>
    <row r="15" spans="1:10" x14ac:dyDescent="0.3">
      <c r="A15" s="16" t="s">
        <v>10</v>
      </c>
      <c r="C15">
        <v>222050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30DF-951E-40FC-A599-3D5B5CAA3BC9}">
  <dimension ref="A1:J15"/>
  <sheetViews>
    <sheetView tabSelected="1" workbookViewId="0">
      <selection activeCell="M9" sqref="M9"/>
    </sheetView>
  </sheetViews>
  <sheetFormatPr defaultRowHeight="14.4" x14ac:dyDescent="0.3"/>
  <cols>
    <col min="2" max="2" width="15.88671875" customWidth="1"/>
    <col min="3" max="3" width="11.33203125" customWidth="1"/>
    <col min="5" max="5" width="11.33203125" customWidth="1"/>
    <col min="7" max="7" width="11.109375" customWidth="1"/>
    <col min="8" max="8" width="10.6640625" customWidth="1"/>
  </cols>
  <sheetData>
    <row r="1" spans="1:10" ht="15" thickBot="1" x14ac:dyDescent="0.35">
      <c r="A1" s="3"/>
      <c r="B1" s="1" t="s">
        <v>0</v>
      </c>
      <c r="C1" s="12" t="s">
        <v>1</v>
      </c>
      <c r="D1" s="9" t="s">
        <v>5</v>
      </c>
      <c r="E1" s="12" t="s">
        <v>2</v>
      </c>
      <c r="F1" s="15" t="s">
        <v>6</v>
      </c>
      <c r="G1" s="12" t="s">
        <v>4</v>
      </c>
      <c r="H1" s="9" t="s">
        <v>8</v>
      </c>
      <c r="I1" s="1" t="s">
        <v>3</v>
      </c>
      <c r="J1" s="2" t="s">
        <v>7</v>
      </c>
    </row>
    <row r="2" spans="1:10" x14ac:dyDescent="0.3">
      <c r="A2" s="4">
        <v>0</v>
      </c>
      <c r="B2" s="6">
        <v>7084866</v>
      </c>
      <c r="C2" s="13">
        <v>120874793</v>
      </c>
      <c r="D2" s="10">
        <f>C2/(C2+G2+I2)</f>
        <v>0.51785280853876325</v>
      </c>
      <c r="E2" s="13">
        <f>C2-100000</f>
        <v>120774793</v>
      </c>
      <c r="F2" s="10">
        <f>E2/(C2+G2+I2)</f>
        <v>0.5174243876946103</v>
      </c>
      <c r="G2" s="13">
        <v>112495843</v>
      </c>
      <c r="H2" s="10">
        <f>G2/(C2+G2+I2)</f>
        <v>0.48195564021760745</v>
      </c>
      <c r="I2" s="6">
        <v>44711</v>
      </c>
      <c r="J2" s="7">
        <f>I2/(C2+G2+I2)</f>
        <v>1.9155124362923745E-4</v>
      </c>
    </row>
    <row r="3" spans="1:10" x14ac:dyDescent="0.3">
      <c r="A3" s="4">
        <v>1</v>
      </c>
      <c r="B3" s="6">
        <v>6665000</v>
      </c>
      <c r="C3" s="13">
        <v>117452245</v>
      </c>
      <c r="D3" s="10">
        <f>C3/(C3+G3+I3)</f>
        <v>0.5058820553945208</v>
      </c>
      <c r="E3" s="13">
        <f t="shared" ref="E3:E11" si="0">C3-100000</f>
        <v>117352245</v>
      </c>
      <c r="F3" s="10">
        <f>E3/(C3+G3+I3)</f>
        <v>0.50545134242228729</v>
      </c>
      <c r="G3" s="13">
        <v>114675464</v>
      </c>
      <c r="H3" s="10">
        <f>G3/(C3+G3+I3)</f>
        <v>0.4939220994170046</v>
      </c>
      <c r="I3" s="6">
        <v>45470</v>
      </c>
      <c r="J3" s="7">
        <f>I3/(C3+G3+I3)</f>
        <v>1.9584518847459121E-4</v>
      </c>
    </row>
    <row r="4" spans="1:10" x14ac:dyDescent="0.3">
      <c r="A4" s="4">
        <v>2</v>
      </c>
      <c r="B4" s="6">
        <v>6997224</v>
      </c>
      <c r="C4" s="13">
        <v>129890063</v>
      </c>
      <c r="D4" s="10">
        <f>C4/(C4+G4+I4)</f>
        <v>0.53123032183499241</v>
      </c>
      <c r="E4" s="13">
        <f t="shared" si="0"/>
        <v>129790063</v>
      </c>
      <c r="F4" s="10">
        <f t="shared" ref="F4:F12" si="1">E4/(C4+G4+I4)</f>
        <v>0.53082133726021785</v>
      </c>
      <c r="G4" s="13">
        <v>114573541</v>
      </c>
      <c r="H4" s="10">
        <f>G4/(C4+G4+I4)</f>
        <v>0.46858810946303642</v>
      </c>
      <c r="I4" s="6">
        <v>44395</v>
      </c>
      <c r="J4" s="7">
        <f>I4/(C4+G4+I4)</f>
        <v>1.8156870197117764E-4</v>
      </c>
    </row>
    <row r="5" spans="1:10" x14ac:dyDescent="0.3">
      <c r="A5" s="4">
        <v>3</v>
      </c>
      <c r="B5" s="13">
        <v>6730905</v>
      </c>
      <c r="C5" s="13">
        <v>120666937</v>
      </c>
      <c r="D5" s="10">
        <f>C5/(C5+G5+I5)</f>
        <v>0.50368916703191702</v>
      </c>
      <c r="E5" s="13">
        <f t="shared" si="0"/>
        <v>120566937</v>
      </c>
      <c r="F5" s="10">
        <f t="shared" si="1"/>
        <v>0.50327174600544988</v>
      </c>
      <c r="G5" s="13">
        <v>118854509</v>
      </c>
      <c r="H5" s="10">
        <f>G5/(C5+G5+I5)</f>
        <v>0.49612371147033829</v>
      </c>
      <c r="I5" s="6">
        <v>44828</v>
      </c>
      <c r="J5" s="7">
        <f>I5/(C5+G5+I5)</f>
        <v>1.8712149774471177E-4</v>
      </c>
    </row>
    <row r="6" spans="1:10" x14ac:dyDescent="0.3">
      <c r="A6" s="4">
        <v>4</v>
      </c>
      <c r="B6" s="6">
        <v>6695974</v>
      </c>
      <c r="C6" s="13">
        <v>115561315</v>
      </c>
      <c r="D6" s="10">
        <f>C6/(C6+G6+I6)</f>
        <v>0.4949539259075082</v>
      </c>
      <c r="E6" s="13">
        <f t="shared" si="0"/>
        <v>115461315</v>
      </c>
      <c r="F6" s="10">
        <f t="shared" si="1"/>
        <v>0.4945256217419598</v>
      </c>
      <c r="G6" s="13">
        <v>117872676</v>
      </c>
      <c r="H6" s="10">
        <f>G6/(C6+G6+I6)</f>
        <v>0.50485358135136937</v>
      </c>
      <c r="I6" s="6">
        <v>44943</v>
      </c>
      <c r="J6" s="7">
        <f>I6/(C6+G6+I6)</f>
        <v>1.924927411224175E-4</v>
      </c>
    </row>
    <row r="7" spans="1:10" x14ac:dyDescent="0.3">
      <c r="A7" s="4">
        <v>5</v>
      </c>
      <c r="B7" s="6">
        <v>6907938</v>
      </c>
      <c r="C7" s="13">
        <v>121268436</v>
      </c>
      <c r="D7" s="10">
        <f>C7/(C7+G7+I7)</f>
        <v>0.51124984010852381</v>
      </c>
      <c r="E7" s="13">
        <f t="shared" si="0"/>
        <v>121168436</v>
      </c>
      <c r="F7" s="10">
        <f t="shared" si="1"/>
        <v>0.51082825485767702</v>
      </c>
      <c r="G7" s="13">
        <v>115886787</v>
      </c>
      <c r="H7" s="10">
        <f>G7/(C7+G7+I7)</f>
        <v>0.48856160167218249</v>
      </c>
      <c r="I7" s="6">
        <v>44726</v>
      </c>
      <c r="J7" s="7">
        <f>I7/(C7+G7+I7)</f>
        <v>1.8855821929371493E-4</v>
      </c>
    </row>
    <row r="8" spans="1:10" x14ac:dyDescent="0.3">
      <c r="A8" s="4">
        <v>6</v>
      </c>
      <c r="B8" s="6">
        <v>6797010</v>
      </c>
      <c r="C8" s="13">
        <v>123116704</v>
      </c>
      <c r="D8" s="10">
        <f>C8/(C8+G8+I8)</f>
        <v>0.50986304745872413</v>
      </c>
      <c r="E8" s="13">
        <f t="shared" si="0"/>
        <v>123016704</v>
      </c>
      <c r="F8" s="10">
        <f t="shared" si="1"/>
        <v>0.50944891758772082</v>
      </c>
      <c r="G8" s="13">
        <v>118308267</v>
      </c>
      <c r="H8" s="10">
        <f>G8/(C8+G8+I8)</f>
        <v>0.48994987351334884</v>
      </c>
      <c r="I8" s="6">
        <v>45174</v>
      </c>
      <c r="J8" s="7">
        <f>I8/(C8+G8+I8)</f>
        <v>1.8707902792703421E-4</v>
      </c>
    </row>
    <row r="9" spans="1:10" x14ac:dyDescent="0.3">
      <c r="A9" s="4">
        <v>7</v>
      </c>
      <c r="B9" s="6">
        <v>6858948</v>
      </c>
      <c r="C9" s="13">
        <v>123981182</v>
      </c>
      <c r="D9" s="10">
        <f>C9/(C9+G9+I9)</f>
        <v>0.50827240087579439</v>
      </c>
      <c r="E9" s="13">
        <f t="shared" si="0"/>
        <v>123881182</v>
      </c>
      <c r="F9" s="10">
        <f t="shared" si="1"/>
        <v>0.50786244156368221</v>
      </c>
      <c r="G9" s="13">
        <v>119899974</v>
      </c>
      <c r="H9" s="10">
        <f>G9/(C9+G9+I9)</f>
        <v>0.49154110863312572</v>
      </c>
      <c r="I9" s="6">
        <v>45490</v>
      </c>
      <c r="J9" s="7">
        <f>I9/(C9+G9+I9)</f>
        <v>1.8649049107984702E-4</v>
      </c>
    </row>
    <row r="10" spans="1:10" x14ac:dyDescent="0.3">
      <c r="A10" s="4">
        <v>8</v>
      </c>
      <c r="B10" s="6">
        <v>6844781</v>
      </c>
      <c r="C10" s="13">
        <v>124191286</v>
      </c>
      <c r="D10" s="10">
        <f>C10/(C10+G10+I10)</f>
        <v>0.52122108105454523</v>
      </c>
      <c r="E10" s="13">
        <f t="shared" si="0"/>
        <v>124091286</v>
      </c>
      <c r="F10" s="10">
        <f t="shared" si="1"/>
        <v>0.52080138890234817</v>
      </c>
      <c r="G10" s="13">
        <v>114033935</v>
      </c>
      <c r="H10" s="10">
        <f>G10/(C10+G10+I10)</f>
        <v>0.47859147603644059</v>
      </c>
      <c r="I10" s="6">
        <v>44662</v>
      </c>
      <c r="J10" s="7">
        <f>I10/(C10+G10+I10)</f>
        <v>1.8744290901422905E-4</v>
      </c>
    </row>
    <row r="11" spans="1:10" ht="15" thickBot="1" x14ac:dyDescent="0.35">
      <c r="A11" s="5">
        <v>9</v>
      </c>
      <c r="B11" s="8">
        <v>6907088</v>
      </c>
      <c r="C11" s="14">
        <v>126128594</v>
      </c>
      <c r="D11" s="10">
        <f>C11/(C11+G11+I11)</f>
        <v>0.52218863142476379</v>
      </c>
      <c r="E11" s="13">
        <f t="shared" si="0"/>
        <v>126028594</v>
      </c>
      <c r="F11" s="11">
        <f t="shared" si="1"/>
        <v>0.52177461853929163</v>
      </c>
      <c r="G11" s="14">
        <v>115364666</v>
      </c>
      <c r="H11" s="10">
        <f>G11/(C11+G11+I11)</f>
        <v>0.47762458252182666</v>
      </c>
      <c r="I11" s="8">
        <v>45116</v>
      </c>
      <c r="J11" s="7">
        <f>I11/(C11+G11+I11)</f>
        <v>1.8678605340958324E-4</v>
      </c>
    </row>
    <row r="12" spans="1:10" ht="15" thickBot="1" x14ac:dyDescent="0.35">
      <c r="A12" s="17" t="s">
        <v>9</v>
      </c>
      <c r="B12" s="18">
        <f>SUM(B2:B11)</f>
        <v>68489734</v>
      </c>
      <c r="C12" s="19">
        <f>SUM(C2:C11)</f>
        <v>1223131555</v>
      </c>
      <c r="D12" s="20">
        <f>C12/(C12+G12+I12)</f>
        <v>0.51272588316664336</v>
      </c>
      <c r="E12" s="19">
        <f>SUM(E2:E11)</f>
        <v>1222131555</v>
      </c>
      <c r="F12" s="20">
        <f t="shared" si="1"/>
        <v>0.512306692049326</v>
      </c>
      <c r="G12" s="19">
        <f>SUM(G2:G11)</f>
        <v>1161965662</v>
      </c>
      <c r="H12" s="20">
        <f>G12/(C12+G12+I12)</f>
        <v>0.48708568413825565</v>
      </c>
      <c r="I12" s="19">
        <f>SUM(I2:I11)</f>
        <v>449515</v>
      </c>
      <c r="J12" s="21">
        <f>I12/(C12+G12+I12)</f>
        <v>1.8843269510094006E-4</v>
      </c>
    </row>
    <row r="15" spans="1:10" x14ac:dyDescent="0.3">
      <c r="A15" s="16" t="s">
        <v>10</v>
      </c>
      <c r="C15">
        <v>6848973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M= 100</vt:lpstr>
      <vt:lpstr>M= 1000</vt:lpstr>
      <vt:lpstr>M= 10000</vt:lpstr>
      <vt:lpstr>M= 100000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Petrolini</dc:creator>
  <cp:lastModifiedBy>Micheal Petrolini</cp:lastModifiedBy>
  <dcterms:created xsi:type="dcterms:W3CDTF">2021-03-28T08:26:05Z</dcterms:created>
  <dcterms:modified xsi:type="dcterms:W3CDTF">2021-03-28T10:08:38Z</dcterms:modified>
</cp:coreProperties>
</file>