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otocar/Developer/Bloomtech/bd-team-project-project-kitty/src/CloudFormation/tableData/"/>
    </mc:Choice>
  </mc:AlternateContent>
  <xr:revisionPtr revIDLastSave="0" documentId="13_ncr:1_{78C75B68-674D-DB40-AE78-9A518B300109}" xr6:coauthVersionLast="47" xr6:coauthVersionMax="47" xr10:uidLastSave="{00000000-0000-0000-0000-000000000000}"/>
  <bookViews>
    <workbookView xWindow="4940" yWindow="880" windowWidth="31060" windowHeight="22500" activeTab="2" xr2:uid="{00000000-000D-0000-FFFF-FFFF00000000}"/>
  </bookViews>
  <sheets>
    <sheet name="helper" sheetId="5" r:id="rId1"/>
    <sheet name="customers" sheetId="2" r:id="rId2"/>
    <sheet name="accounts" sheetId="3" r:id="rId3"/>
    <sheet name="transactions" sheetId="1" r:id="rId4"/>
    <sheet name="transfers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3" l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5" i="5"/>
  <c r="C5" i="5"/>
  <c r="B5" i="5"/>
  <c r="C2" i="5"/>
  <c r="A3" i="2"/>
  <c r="A4" i="2"/>
  <c r="A5" i="2"/>
  <c r="A6" i="2"/>
  <c r="A7" i="2"/>
  <c r="A2" i="2"/>
  <c r="F30" i="3"/>
  <c r="G30" i="3" s="1" a="1"/>
  <c r="G30" i="3" s="1"/>
  <c r="F29" i="3"/>
  <c r="F28" i="3"/>
  <c r="F3" i="3"/>
  <c r="F4" i="3"/>
  <c r="F5" i="3"/>
  <c r="G5" i="3" s="1" a="1"/>
  <c r="G5" i="3" s="1"/>
  <c r="F6" i="3"/>
  <c r="G6" i="3" s="1" a="1"/>
  <c r="G6" i="3" s="1"/>
  <c r="F7" i="3"/>
  <c r="F8" i="3"/>
  <c r="F9" i="3"/>
  <c r="F10" i="3"/>
  <c r="G10" i="3" s="1" a="1"/>
  <c r="G10" i="3" s="1"/>
  <c r="F11" i="3"/>
  <c r="F12" i="3"/>
  <c r="F13" i="3"/>
  <c r="G13" i="3" s="1" a="1"/>
  <c r="G13" i="3" s="1"/>
  <c r="F14" i="3"/>
  <c r="G14" i="3" s="1" a="1"/>
  <c r="G14" i="3" s="1"/>
  <c r="F15" i="3"/>
  <c r="F16" i="3"/>
  <c r="F17" i="3"/>
  <c r="F18" i="3"/>
  <c r="G18" i="3" s="1" a="1"/>
  <c r="G18" i="3" s="1"/>
  <c r="F19" i="3"/>
  <c r="F20" i="3"/>
  <c r="F21" i="3"/>
  <c r="G21" i="3" s="1" a="1"/>
  <c r="G21" i="3" s="1"/>
  <c r="F22" i="3"/>
  <c r="G22" i="3" s="1" a="1"/>
  <c r="G22" i="3" s="1"/>
  <c r="F23" i="3"/>
  <c r="F24" i="3"/>
  <c r="F25" i="3"/>
  <c r="F26" i="3"/>
  <c r="G26" i="3" s="1" a="1"/>
  <c r="G26" i="3" s="1"/>
  <c r="F27" i="3"/>
  <c r="F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" i="1"/>
  <c r="E26" i="3" l="1"/>
  <c r="E18" i="3"/>
  <c r="E10" i="3"/>
  <c r="E9" i="3"/>
  <c r="G29" i="3" a="1"/>
  <c r="G29" i="3" s="1"/>
  <c r="E29" i="3" s="1"/>
  <c r="G25" i="3" a="1"/>
  <c r="G25" i="3" s="1"/>
  <c r="E25" i="3" s="1"/>
  <c r="G17" i="3" a="1"/>
  <c r="G17" i="3" s="1"/>
  <c r="C17" i="3" s="1" a="1"/>
  <c r="C17" i="3" s="1"/>
  <c r="G9" i="3" a="1"/>
  <c r="G9" i="3" s="1"/>
  <c r="E30" i="3"/>
  <c r="G28" i="3" a="1"/>
  <c r="G28" i="3" s="1"/>
  <c r="E28" i="3" s="1"/>
  <c r="G24" i="3" a="1"/>
  <c r="G24" i="3" s="1"/>
  <c r="E24" i="3" s="1"/>
  <c r="G20" i="3" a="1"/>
  <c r="G20" i="3" s="1"/>
  <c r="E20" i="3" s="1"/>
  <c r="G16" i="3" a="1"/>
  <c r="G16" i="3" s="1"/>
  <c r="E16" i="3" s="1"/>
  <c r="G12" i="3" a="1"/>
  <c r="G12" i="3" s="1"/>
  <c r="E12" i="3" s="1"/>
  <c r="G8" i="3" a="1"/>
  <c r="G8" i="3" s="1"/>
  <c r="C8" i="3" s="1" a="1"/>
  <c r="C8" i="3" s="1"/>
  <c r="G4" i="3" a="1"/>
  <c r="G4" i="3" s="1"/>
  <c r="E4" i="3" s="1"/>
  <c r="E22" i="3"/>
  <c r="E14" i="3"/>
  <c r="E6" i="3"/>
  <c r="E21" i="3"/>
  <c r="E13" i="3"/>
  <c r="E5" i="3"/>
  <c r="G27" i="3" a="1"/>
  <c r="G27" i="3" s="1"/>
  <c r="E27" i="3" s="1"/>
  <c r="G23" i="3" a="1"/>
  <c r="G23" i="3" s="1"/>
  <c r="E23" i="3" s="1"/>
  <c r="G19" i="3" a="1"/>
  <c r="G19" i="3" s="1"/>
  <c r="E19" i="3" s="1"/>
  <c r="G15" i="3" a="1"/>
  <c r="G15" i="3" s="1"/>
  <c r="E15" i="3" s="1"/>
  <c r="G11" i="3" a="1"/>
  <c r="G11" i="3" s="1"/>
  <c r="E11" i="3" s="1"/>
  <c r="G7" i="3" a="1"/>
  <c r="G7" i="3" s="1"/>
  <c r="E7" i="3" s="1"/>
  <c r="G3" i="3" a="1"/>
  <c r="G3" i="3" s="1"/>
  <c r="C3" i="3" s="1" a="1"/>
  <c r="C3" i="3" s="1"/>
  <c r="G2" i="3" a="1"/>
  <c r="G2" i="3" s="1"/>
  <c r="E2" i="3" s="1"/>
  <c r="C26" i="3" a="1"/>
  <c r="C26" i="3" s="1"/>
  <c r="C18" i="3" a="1"/>
  <c r="C18" i="3" s="1"/>
  <c r="C30" i="3" a="1"/>
  <c r="C30" i="3" s="1"/>
  <c r="C22" i="3" a="1"/>
  <c r="C22" i="3" s="1"/>
  <c r="C14" i="3" a="1"/>
  <c r="C14" i="3" s="1"/>
  <c r="C10" i="3" a="1"/>
  <c r="C10" i="3" s="1"/>
  <c r="C6" i="3" a="1"/>
  <c r="C6" i="3" s="1"/>
  <c r="C21" i="3" a="1"/>
  <c r="C21" i="3" s="1"/>
  <c r="C13" i="3" a="1"/>
  <c r="C13" i="3" s="1"/>
  <c r="C9" i="3" a="1"/>
  <c r="C9" i="3" s="1"/>
  <c r="C5" i="3" a="1"/>
  <c r="C5" i="3" s="1"/>
  <c r="C4" i="3" a="1"/>
  <c r="C4" i="3" s="1"/>
  <c r="C23" i="3" a="1"/>
  <c r="C23" i="3" s="1"/>
  <c r="C19" i="3" a="1"/>
  <c r="C19" i="3" s="1"/>
  <c r="D3" i="5"/>
  <c r="D4" i="5" s="1"/>
  <c r="D6" i="5" s="1"/>
  <c r="D7" i="5" s="1"/>
  <c r="B3" i="5"/>
  <c r="B4" i="5" s="1"/>
  <c r="B6" i="5" s="1"/>
  <c r="B7" i="5" s="1"/>
  <c r="B31" i="3" a="1"/>
  <c r="A36" i="3" s="1"/>
  <c r="B19" i="3" a="1"/>
  <c r="B19" i="3" s="1"/>
  <c r="B14" i="3" a="1"/>
  <c r="B14" i="3" s="1"/>
  <c r="B18" i="3" a="1"/>
  <c r="B18" i="3" s="1"/>
  <c r="B17" i="3" a="1"/>
  <c r="B17" i="3" s="1"/>
  <c r="B9" i="3" a="1"/>
  <c r="B9" i="3" s="1"/>
  <c r="B8" i="3" a="1"/>
  <c r="B8" i="3" s="1"/>
  <c r="B28" i="3" a="1"/>
  <c r="B28" i="3" s="1"/>
  <c r="B23" i="3" a="1"/>
  <c r="B23" i="3" s="1"/>
  <c r="B27" i="3" a="1"/>
  <c r="B27" i="3" s="1"/>
  <c r="B6" i="3" a="1"/>
  <c r="B6" i="3" s="1"/>
  <c r="B25" i="3" a="1"/>
  <c r="B25" i="3" s="1"/>
  <c r="B3" i="3" a="1"/>
  <c r="B3" i="3" s="1"/>
  <c r="B26" i="3" a="1"/>
  <c r="B26" i="3" s="1"/>
  <c r="B16" i="3" a="1"/>
  <c r="B16" i="3" s="1"/>
  <c r="B5" i="3" a="1"/>
  <c r="B5" i="3" s="1"/>
  <c r="B24" i="3" a="1"/>
  <c r="B24" i="3" s="1"/>
  <c r="B13" i="3" a="1"/>
  <c r="B13" i="3" s="1"/>
  <c r="B29" i="3" a="1"/>
  <c r="B29" i="3" s="1"/>
  <c r="B22" i="3" a="1"/>
  <c r="B22" i="3" s="1"/>
  <c r="B11" i="3" a="1"/>
  <c r="B11" i="3" s="1"/>
  <c r="B30" i="3" a="1"/>
  <c r="B30" i="3" s="1"/>
  <c r="B21" i="3" a="1"/>
  <c r="B21" i="3" s="1"/>
  <c r="B10" i="3" a="1"/>
  <c r="B10" i="3" s="1"/>
  <c r="B2" i="3" a="1"/>
  <c r="B2" i="3" s="1"/>
  <c r="B20" i="3" a="1"/>
  <c r="B20" i="3" s="1"/>
  <c r="B12" i="3" a="1"/>
  <c r="B12" i="3" s="1"/>
  <c r="B4" i="3" a="1"/>
  <c r="B4" i="3" s="1"/>
  <c r="B15" i="3" a="1"/>
  <c r="B15" i="3" s="1"/>
  <c r="B7" i="3" a="1"/>
  <c r="B7" i="3" s="1"/>
  <c r="D2" i="2" a="1"/>
  <c r="C16" i="3" l="1" a="1"/>
  <c r="C16" i="3" s="1"/>
  <c r="E17" i="3"/>
  <c r="C27" i="3" a="1"/>
  <c r="C27" i="3" s="1"/>
  <c r="C25" i="3" a="1"/>
  <c r="C25" i="3" s="1"/>
  <c r="J21" i="3"/>
  <c r="C20" i="3" a="1"/>
  <c r="C20" i="3" s="1"/>
  <c r="J20" i="3" s="1"/>
  <c r="C11" i="3" a="1"/>
  <c r="C11" i="3" s="1"/>
  <c r="C24" i="3" a="1"/>
  <c r="C24" i="3" s="1"/>
  <c r="J24" i="3" s="1"/>
  <c r="C29" i="3" a="1"/>
  <c r="C29" i="3" s="1"/>
  <c r="C15" i="3" a="1"/>
  <c r="C15" i="3" s="1"/>
  <c r="J15" i="3" s="1"/>
  <c r="C28" i="3" a="1"/>
  <c r="C28" i="3" s="1"/>
  <c r="J28" i="3" s="1"/>
  <c r="E3" i="3"/>
  <c r="E8" i="3"/>
  <c r="C2" i="3" a="1"/>
  <c r="C2" i="3" s="1"/>
  <c r="J2" i="3" s="1"/>
  <c r="C7" i="3" a="1"/>
  <c r="C7" i="3" s="1"/>
  <c r="C12" i="3" a="1"/>
  <c r="C12" i="3" s="1"/>
  <c r="J12" i="3" s="1"/>
  <c r="D2" i="2"/>
  <c r="F2" i="2" s="1"/>
  <c r="J7" i="3"/>
  <c r="J3" i="3"/>
  <c r="J4" i="3"/>
  <c r="J13" i="3"/>
  <c r="J27" i="3"/>
  <c r="J26" i="3"/>
  <c r="J5" i="3"/>
  <c r="J23" i="3"/>
  <c r="J29" i="3"/>
  <c r="J19" i="3"/>
  <c r="J18" i="3"/>
  <c r="J25" i="3"/>
  <c r="J17" i="3"/>
  <c r="J11" i="3"/>
  <c r="J10" i="3"/>
  <c r="J9" i="3"/>
  <c r="J30" i="3"/>
  <c r="J22" i="3"/>
  <c r="J14" i="3"/>
  <c r="J16" i="3"/>
  <c r="J6" i="3"/>
  <c r="J8" i="3"/>
  <c r="A34" i="3"/>
  <c r="A35" i="3"/>
  <c r="A32" i="3"/>
  <c r="A33" i="3"/>
  <c r="B31" i="3"/>
  <c r="D4" i="2" a="1"/>
  <c r="D5" i="2" a="1"/>
  <c r="D7" i="2" a="1"/>
  <c r="D6" i="2" a="1"/>
  <c r="D3" i="2" a="1"/>
  <c r="A31" i="3" l="1"/>
  <c r="G31" i="3" a="1"/>
  <c r="G31" i="3" s="1"/>
  <c r="D6" i="2"/>
  <c r="F6" i="2" s="1"/>
  <c r="D5" i="2"/>
  <c r="F5" i="2" s="1"/>
  <c r="D4" i="2"/>
  <c r="F4" i="2" s="1"/>
  <c r="D7" i="2"/>
  <c r="F7" i="2" s="1"/>
  <c r="D3" i="2"/>
  <c r="F3" i="2" s="1"/>
  <c r="H31" i="3" a="1"/>
  <c r="H31" i="3" s="1"/>
  <c r="C35" i="3" l="1" a="1"/>
  <c r="C35" i="3" s="1"/>
  <c r="C32" i="3" a="1"/>
  <c r="C32" i="3" s="1"/>
  <c r="C36" i="3" a="1"/>
  <c r="C36" i="3" s="1"/>
  <c r="C33" i="3" a="1"/>
  <c r="C33" i="3" s="1"/>
  <c r="C34" i="3" a="1"/>
  <c r="C34" i="3" s="1"/>
  <c r="C31" i="3" a="1"/>
  <c r="C31" i="3" s="1"/>
  <c r="C3" i="5" l="1"/>
  <c r="C4" i="5" s="1"/>
  <c r="C6" i="5" s="1"/>
  <c r="C7" i="5" s="1"/>
  <c r="E31" i="3" a="1"/>
  <c r="J33" i="3" s="1"/>
  <c r="G195" i="1" a="1"/>
  <c r="G176" i="1" a="1"/>
  <c r="G145" i="1" a="1"/>
  <c r="G126" i="1" a="1"/>
  <c r="G194" i="1" a="1"/>
  <c r="G228" i="1" a="1"/>
  <c r="G71" i="1" a="1"/>
  <c r="G52" i="1" a="1"/>
  <c r="G246" i="1" a="1"/>
  <c r="G277" i="1" a="1"/>
  <c r="G107" i="1" a="1"/>
  <c r="G120" i="1" a="1"/>
  <c r="G89" i="1" a="1"/>
  <c r="G102" i="1" a="1"/>
  <c r="G74" i="1" a="1"/>
  <c r="G65" i="1" a="1"/>
  <c r="G197" i="1" a="1"/>
  <c r="G36" i="1" a="1"/>
  <c r="G154" i="1" a="1"/>
  <c r="G271" i="1" a="1"/>
  <c r="G252" i="1" a="1"/>
  <c r="G147" i="1" a="1"/>
  <c r="G225" i="1" a="1"/>
  <c r="G82" i="1" a="1"/>
  <c r="G219" i="1" a="1"/>
  <c r="G200" i="1" a="1"/>
  <c r="G169" i="1" a="1"/>
  <c r="G127" i="1" a="1"/>
  <c r="G108" i="1" a="1"/>
  <c r="G77" i="1" a="1"/>
  <c r="G58" i="1" a="1"/>
  <c r="G9" i="1" a="1"/>
  <c r="G17" i="1" a="1"/>
  <c r="G25" i="1" a="1"/>
  <c r="G27" i="1" a="1"/>
  <c r="G10" i="1" a="1"/>
  <c r="G26" i="1" a="1"/>
  <c r="G31" i="1" a="1"/>
  <c r="G125" i="1" a="1"/>
  <c r="G91" i="1" a="1"/>
  <c r="G255" i="1" a="1"/>
  <c r="G5" i="1" a="1"/>
  <c r="G99" i="1" a="1"/>
  <c r="G231" i="1" a="1"/>
  <c r="G162" i="1" a="1"/>
  <c r="G281" i="1" a="1"/>
  <c r="G247" i="1" a="1"/>
  <c r="G175" i="1" a="1"/>
  <c r="G123" i="1" a="1"/>
  <c r="G54" i="1" a="1"/>
  <c r="G6" i="1" a="1"/>
  <c r="G32" i="1" a="1"/>
  <c r="G81" i="1" a="1"/>
  <c r="G62" i="1" a="1"/>
  <c r="G150" i="1" a="1"/>
  <c r="G43" i="1" a="1"/>
  <c r="G221" i="1" a="1"/>
  <c r="G192" i="1" a="1"/>
  <c r="G188" i="1" a="1"/>
  <c r="G210" i="1" a="1"/>
  <c r="G44" i="1" a="1"/>
  <c r="G7" i="1" a="1"/>
  <c r="G33" i="1" a="1"/>
  <c r="G144" i="1" a="1"/>
  <c r="G100" i="1" a="1"/>
  <c r="G276" i="1" a="1"/>
  <c r="G70" i="1" a="1"/>
  <c r="G118" i="1" a="1"/>
  <c r="G51" i="1" a="1"/>
  <c r="G137" i="1" a="1"/>
  <c r="G45" i="1" a="1"/>
  <c r="G8" i="1" a="1"/>
  <c r="G208" i="1" a="1"/>
  <c r="G177" i="1" a="1"/>
  <c r="G158" i="1" a="1"/>
  <c r="G129" i="1" a="1"/>
  <c r="G69" i="1" a="1"/>
  <c r="G103" i="1" a="1"/>
  <c r="G84" i="1" a="1"/>
  <c r="G53" i="1" a="1"/>
  <c r="G190" i="1" a="1"/>
  <c r="G171" i="1" a="1"/>
  <c r="G152" i="1" a="1"/>
  <c r="G121" i="1" a="1"/>
  <c r="G134" i="1" a="1"/>
  <c r="G170" i="1" a="1"/>
  <c r="G193" i="1" a="1"/>
  <c r="G146" i="1" a="1"/>
  <c r="G132" i="1" a="1"/>
  <c r="G47" i="1" a="1"/>
  <c r="G278" i="1" a="1"/>
  <c r="G186" i="1" a="1"/>
  <c r="G179" i="1" a="1"/>
  <c r="G142" i="1" a="1"/>
  <c r="G122" i="1" a="1"/>
  <c r="G251" i="1" a="1"/>
  <c r="G232" i="1" a="1"/>
  <c r="G201" i="1" a="1"/>
  <c r="G159" i="1" a="1"/>
  <c r="G140" i="1" a="1"/>
  <c r="G109" i="1" a="1"/>
  <c r="G90" i="1" a="1"/>
  <c r="G18" i="1" a="1"/>
  <c r="G229" i="1" a="1"/>
  <c r="G157" i="1" a="1"/>
  <c r="G254" i="1" a="1"/>
  <c r="G30" i="1" a="1"/>
  <c r="G138" i="1" a="1"/>
  <c r="G253" i="1" a="1"/>
  <c r="G56" i="1" a="1"/>
  <c r="G202" i="1" a="1"/>
  <c r="G105" i="1" a="1"/>
  <c r="G94" i="1" a="1"/>
  <c r="G57" i="1" a="1"/>
  <c r="G165" i="1" a="1"/>
  <c r="G34" i="1" a="1"/>
  <c r="G257" i="1" a="1"/>
  <c r="G133" i="1" a="1"/>
  <c r="G135" i="1" a="1"/>
  <c r="G116" i="1" a="1"/>
  <c r="G85" i="1" a="1"/>
  <c r="G66" i="1" a="1"/>
  <c r="G203" i="1" a="1"/>
  <c r="G184" i="1" a="1"/>
  <c r="G153" i="1" a="1"/>
  <c r="G166" i="1" a="1"/>
  <c r="G115" i="1" a="1"/>
  <c r="G110" i="1" a="1"/>
  <c r="G230" i="1" a="1"/>
  <c r="G260" i="1" a="1"/>
  <c r="G79" i="1" a="1"/>
  <c r="G60" i="1" a="1"/>
  <c r="G61" i="1" a="1"/>
  <c r="G243" i="1" a="1"/>
  <c r="G119" i="1" a="1"/>
  <c r="G114" i="1" a="1"/>
  <c r="G178" i="1" a="1"/>
  <c r="G264" i="1" a="1"/>
  <c r="G233" i="1" a="1"/>
  <c r="G191" i="1" a="1"/>
  <c r="G172" i="1" a="1"/>
  <c r="G141" i="1" a="1"/>
  <c r="G3" i="1" a="1"/>
  <c r="G11" i="1" a="1"/>
  <c r="G19" i="1" a="1"/>
  <c r="G28" i="1" a="1"/>
  <c r="G12" i="1" a="1"/>
  <c r="G29" i="1" a="1"/>
  <c r="G249" i="1" a="1"/>
  <c r="G72" i="1" a="1"/>
  <c r="G236" i="1" a="1"/>
  <c r="G13" i="1" a="1"/>
  <c r="G80" i="1" a="1"/>
  <c r="G86" i="1" a="1"/>
  <c r="G181" i="1" a="1"/>
  <c r="G280" i="1" a="1"/>
  <c r="G189" i="1" a="1"/>
  <c r="G226" i="1" a="1"/>
  <c r="G196" i="1" a="1"/>
  <c r="G73" i="1" a="1"/>
  <c r="G268" i="1" a="1"/>
  <c r="G14" i="1" a="1"/>
  <c r="G131" i="1" a="1"/>
  <c r="G83" i="1" a="1"/>
  <c r="G244" i="1" a="1"/>
  <c r="G38" i="1" a="1"/>
  <c r="G78" i="1" a="1"/>
  <c r="G106" i="1" a="1"/>
  <c r="G155" i="1" a="1"/>
  <c r="G222" i="1" a="1"/>
  <c r="G15" i="1" a="1"/>
  <c r="G163" i="1" a="1"/>
  <c r="G39" i="1" a="1"/>
  <c r="G75" i="1" a="1"/>
  <c r="G256" i="1" a="1"/>
  <c r="G55" i="1" a="1"/>
  <c r="G220" i="1" a="1"/>
  <c r="G168" i="1" a="1"/>
  <c r="G76" i="1" a="1"/>
  <c r="G16" i="1" a="1"/>
  <c r="G272" i="1" a="1"/>
  <c r="G241" i="1" a="1"/>
  <c r="G185" i="1" a="1"/>
  <c r="G46" i="1" a="1"/>
  <c r="G261" i="1" a="1"/>
  <c r="G167" i="1" a="1"/>
  <c r="G148" i="1" a="1"/>
  <c r="G117" i="1" a="1"/>
  <c r="G98" i="1" a="1"/>
  <c r="G235" i="1" a="1"/>
  <c r="G216" i="1" a="1"/>
  <c r="G217" i="1" a="1"/>
  <c r="G270" i="1" a="1"/>
  <c r="G211" i="1" a="1"/>
  <c r="G151" i="1" a="1"/>
  <c r="G224" i="1" a="1"/>
  <c r="G101" i="1" a="1"/>
  <c r="G111" i="1" a="1"/>
  <c r="G92" i="1" a="1"/>
  <c r="G93" i="1" a="1"/>
  <c r="G198" i="1" a="1"/>
  <c r="G215" i="1" a="1"/>
  <c r="G59" i="1" a="1"/>
  <c r="G40" i="1" a="1"/>
  <c r="G214" i="1" a="1"/>
  <c r="G265" i="1" a="1"/>
  <c r="G223" i="1" a="1"/>
  <c r="G204" i="1" a="1"/>
  <c r="G173" i="1" a="1"/>
  <c r="G4" i="1" a="1"/>
  <c r="G20" i="1" a="1"/>
  <c r="G183" i="1" a="1"/>
  <c r="G143" i="1" a="1"/>
  <c r="G96" i="1" a="1"/>
  <c r="G41" i="1" a="1"/>
  <c r="G21" i="1" a="1"/>
  <c r="G274" i="1" a="1"/>
  <c r="G160" i="1" a="1"/>
  <c r="G213" i="1" a="1"/>
  <c r="G207" i="1" a="1"/>
  <c r="G63" i="1" a="1"/>
  <c r="G128" i="1" a="1"/>
  <c r="G88" i="1" a="1"/>
  <c r="G97" i="1" a="1"/>
  <c r="G67" i="1" a="1"/>
  <c r="G48" i="1" a="1"/>
  <c r="G234" i="1" a="1"/>
  <c r="G273" i="1" a="1"/>
  <c r="G42" i="1" a="1"/>
  <c r="G174" i="1" a="1"/>
  <c r="G50" i="1" a="1"/>
  <c r="G199" i="1" a="1"/>
  <c r="G180" i="1" a="1"/>
  <c r="G149" i="1" a="1"/>
  <c r="G130" i="1" a="1"/>
  <c r="G267" i="1" a="1"/>
  <c r="G248" i="1" a="1"/>
  <c r="G275" i="1" a="1"/>
  <c r="G161" i="1" a="1"/>
  <c r="G124" i="1" a="1"/>
  <c r="G68" i="1" a="1"/>
  <c r="G205" i="1" a="1"/>
  <c r="G49" i="1" a="1"/>
  <c r="G87" i="1" a="1"/>
  <c r="G212" i="1" a="1"/>
  <c r="G262" i="1" a="1"/>
  <c r="G64" i="1" a="1"/>
  <c r="G242" i="1" a="1"/>
  <c r="G156" i="1" a="1"/>
  <c r="G104" i="1" a="1"/>
  <c r="G218" i="1" a="1"/>
  <c r="G237" i="1" a="1"/>
  <c r="G22" i="1" a="1"/>
  <c r="G112" i="1" a="1"/>
  <c r="G279" i="1" a="1"/>
  <c r="G263" i="1" a="1"/>
  <c r="G258" i="1" a="1"/>
  <c r="G164" i="1" a="1"/>
  <c r="G206" i="1" a="1"/>
  <c r="G136" i="1" a="1"/>
  <c r="G269" i="1" a="1"/>
  <c r="G23" i="1" a="1"/>
  <c r="G113" i="1" a="1"/>
  <c r="G250" i="1" a="1"/>
  <c r="G245" i="1" a="1"/>
  <c r="G182" i="1" a="1"/>
  <c r="G37" i="1" a="1"/>
  <c r="G239" i="1" a="1"/>
  <c r="G187" i="1" a="1"/>
  <c r="G95" i="1" a="1"/>
  <c r="G266" i="1" a="1"/>
  <c r="G24" i="1" a="1"/>
  <c r="G227" i="1" a="1"/>
  <c r="J36" i="3" l="1"/>
  <c r="J35" i="3"/>
  <c r="J32" i="3"/>
  <c r="J34" i="3"/>
  <c r="E31" i="3"/>
  <c r="J31" i="3" s="1"/>
  <c r="G90" i="1"/>
  <c r="L90" i="1" s="1"/>
  <c r="G58" i="1"/>
  <c r="L58" i="1" s="1"/>
  <c r="G266" i="1"/>
  <c r="L266" i="1" s="1"/>
  <c r="G269" i="1"/>
  <c r="L269" i="1" s="1"/>
  <c r="G237" i="1"/>
  <c r="L237" i="1" s="1"/>
  <c r="G205" i="1"/>
  <c r="L205" i="1" s="1"/>
  <c r="G173" i="1"/>
  <c r="L173" i="1" s="1"/>
  <c r="G141" i="1"/>
  <c r="L141" i="1" s="1"/>
  <c r="G109" i="1"/>
  <c r="L109" i="1" s="1"/>
  <c r="G77" i="1"/>
  <c r="L77" i="1" s="1"/>
  <c r="G45" i="1"/>
  <c r="L45" i="1" s="1"/>
  <c r="G222" i="1"/>
  <c r="L222" i="1" s="1"/>
  <c r="G268" i="1"/>
  <c r="L268" i="1" s="1"/>
  <c r="G236" i="1"/>
  <c r="L236" i="1" s="1"/>
  <c r="G204" i="1"/>
  <c r="L204" i="1" s="1"/>
  <c r="G172" i="1"/>
  <c r="L172" i="1" s="1"/>
  <c r="G140" i="1"/>
  <c r="L140" i="1" s="1"/>
  <c r="G108" i="1"/>
  <c r="L108" i="1" s="1"/>
  <c r="G76" i="1"/>
  <c r="L76" i="1" s="1"/>
  <c r="G44" i="1"/>
  <c r="L44" i="1" s="1"/>
  <c r="G218" i="1"/>
  <c r="L218" i="1" s="1"/>
  <c r="G255" i="1"/>
  <c r="L255" i="1" s="1"/>
  <c r="G223" i="1"/>
  <c r="L223" i="1" s="1"/>
  <c r="G191" i="1"/>
  <c r="L191" i="1" s="1"/>
  <c r="G159" i="1"/>
  <c r="L159" i="1" s="1"/>
  <c r="G127" i="1"/>
  <c r="L127" i="1" s="1"/>
  <c r="G95" i="1"/>
  <c r="L95" i="1" s="1"/>
  <c r="G63" i="1"/>
  <c r="L63" i="1" s="1"/>
  <c r="G54" i="1"/>
  <c r="L54" i="1" s="1"/>
  <c r="G254" i="1"/>
  <c r="L254" i="1" s="1"/>
  <c r="G265" i="1"/>
  <c r="L265" i="1" s="1"/>
  <c r="G233" i="1"/>
  <c r="L233" i="1" s="1"/>
  <c r="G201" i="1"/>
  <c r="L201" i="1" s="1"/>
  <c r="G169" i="1"/>
  <c r="L169" i="1" s="1"/>
  <c r="G137" i="1"/>
  <c r="L137" i="1" s="1"/>
  <c r="G105" i="1"/>
  <c r="L105" i="1" s="1"/>
  <c r="G73" i="1"/>
  <c r="L73" i="1" s="1"/>
  <c r="G41" i="1"/>
  <c r="L41" i="1" s="1"/>
  <c r="G214" i="1"/>
  <c r="L214" i="1" s="1"/>
  <c r="G264" i="1"/>
  <c r="L264" i="1" s="1"/>
  <c r="G232" i="1"/>
  <c r="L232" i="1" s="1"/>
  <c r="G200" i="1"/>
  <c r="L200" i="1" s="1"/>
  <c r="G168" i="1"/>
  <c r="L168" i="1" s="1"/>
  <c r="G136" i="1"/>
  <c r="L136" i="1" s="1"/>
  <c r="G104" i="1"/>
  <c r="L104" i="1" s="1"/>
  <c r="G72" i="1"/>
  <c r="L72" i="1" s="1"/>
  <c r="G40" i="1"/>
  <c r="L40" i="1" s="1"/>
  <c r="G178" i="1"/>
  <c r="L178" i="1" s="1"/>
  <c r="G251" i="1"/>
  <c r="L251" i="1" s="1"/>
  <c r="G219" i="1"/>
  <c r="L219" i="1" s="1"/>
  <c r="G187" i="1"/>
  <c r="L187" i="1" s="1"/>
  <c r="G155" i="1"/>
  <c r="L155" i="1" s="1"/>
  <c r="G123" i="1"/>
  <c r="L123" i="1" s="1"/>
  <c r="G91" i="1"/>
  <c r="L91" i="1" s="1"/>
  <c r="G59" i="1"/>
  <c r="L59" i="1" s="1"/>
  <c r="G114" i="1"/>
  <c r="L114" i="1" s="1"/>
  <c r="G122" i="1"/>
  <c r="L122" i="1" s="1"/>
  <c r="G82" i="1"/>
  <c r="L82" i="1" s="1"/>
  <c r="G165" i="1"/>
  <c r="L165" i="1" s="1"/>
  <c r="G210" i="1"/>
  <c r="L210" i="1" s="1"/>
  <c r="G196" i="1"/>
  <c r="L196" i="1" s="1"/>
  <c r="G68" i="1"/>
  <c r="L68" i="1" s="1"/>
  <c r="G215" i="1"/>
  <c r="L215" i="1" s="1"/>
  <c r="G119" i="1"/>
  <c r="L119" i="1" s="1"/>
  <c r="G142" i="1"/>
  <c r="L142" i="1" s="1"/>
  <c r="G225" i="1"/>
  <c r="L225" i="1" s="1"/>
  <c r="G97" i="1"/>
  <c r="L97" i="1" s="1"/>
  <c r="G206" i="1"/>
  <c r="L206" i="1" s="1"/>
  <c r="G160" i="1"/>
  <c r="L160" i="1" s="1"/>
  <c r="G96" i="1"/>
  <c r="L96" i="1" s="1"/>
  <c r="G198" i="1"/>
  <c r="L198" i="1" s="1"/>
  <c r="G243" i="1"/>
  <c r="L243" i="1" s="1"/>
  <c r="G179" i="1"/>
  <c r="L179" i="1" s="1"/>
  <c r="G147" i="1"/>
  <c r="L147" i="1" s="1"/>
  <c r="G51" i="1"/>
  <c r="L51" i="1" s="1"/>
  <c r="G106" i="1"/>
  <c r="L106" i="1" s="1"/>
  <c r="G253" i="1"/>
  <c r="L253" i="1" s="1"/>
  <c r="G157" i="1"/>
  <c r="L157" i="1" s="1"/>
  <c r="G93" i="1"/>
  <c r="L93" i="1" s="1"/>
  <c r="G61" i="1"/>
  <c r="L61" i="1" s="1"/>
  <c r="G186" i="1"/>
  <c r="L186" i="1" s="1"/>
  <c r="G252" i="1"/>
  <c r="L252" i="1" s="1"/>
  <c r="G220" i="1"/>
  <c r="L220" i="1" s="1"/>
  <c r="G188" i="1"/>
  <c r="L188" i="1" s="1"/>
  <c r="G156" i="1"/>
  <c r="L156" i="1" s="1"/>
  <c r="G124" i="1"/>
  <c r="L124" i="1" s="1"/>
  <c r="G92" i="1"/>
  <c r="L92" i="1" s="1"/>
  <c r="G60" i="1"/>
  <c r="L60" i="1" s="1"/>
  <c r="G278" i="1"/>
  <c r="L278" i="1" s="1"/>
  <c r="G271" i="1"/>
  <c r="L271" i="1" s="1"/>
  <c r="G239" i="1"/>
  <c r="L239" i="1" s="1"/>
  <c r="G207" i="1"/>
  <c r="L207" i="1" s="1"/>
  <c r="G175" i="1"/>
  <c r="L175" i="1" s="1"/>
  <c r="G143" i="1"/>
  <c r="L143" i="1" s="1"/>
  <c r="G111" i="1"/>
  <c r="L111" i="1" s="1"/>
  <c r="G79" i="1"/>
  <c r="L79" i="1" s="1"/>
  <c r="G47" i="1"/>
  <c r="L47" i="1" s="1"/>
  <c r="G154" i="1"/>
  <c r="L154" i="1" s="1"/>
  <c r="G118" i="1"/>
  <c r="L118" i="1" s="1"/>
  <c r="G202" i="1"/>
  <c r="L202" i="1" s="1"/>
  <c r="G242" i="1"/>
  <c r="L242" i="1" s="1"/>
  <c r="G229" i="1"/>
  <c r="L229" i="1" s="1"/>
  <c r="G101" i="1"/>
  <c r="L101" i="1" s="1"/>
  <c r="G260" i="1"/>
  <c r="L260" i="1" s="1"/>
  <c r="G132" i="1"/>
  <c r="L132" i="1" s="1"/>
  <c r="G36" i="1"/>
  <c r="L36" i="1" s="1"/>
  <c r="G55" i="1"/>
  <c r="L55" i="1" s="1"/>
  <c r="G78" i="1"/>
  <c r="L78" i="1" s="1"/>
  <c r="G226" i="1"/>
  <c r="L226" i="1" s="1"/>
  <c r="G161" i="1"/>
  <c r="L161" i="1" s="1"/>
  <c r="G224" i="1"/>
  <c r="L224" i="1" s="1"/>
  <c r="G230" i="1"/>
  <c r="L230" i="1" s="1"/>
  <c r="G146" i="1"/>
  <c r="L146" i="1" s="1"/>
  <c r="G197" i="1"/>
  <c r="L197" i="1" s="1"/>
  <c r="G37" i="1"/>
  <c r="L37" i="1" s="1"/>
  <c r="G164" i="1"/>
  <c r="L164" i="1" s="1"/>
  <c r="G247" i="1"/>
  <c r="L247" i="1" s="1"/>
  <c r="G183" i="1"/>
  <c r="L183" i="1" s="1"/>
  <c r="G151" i="1"/>
  <c r="L151" i="1" s="1"/>
  <c r="G110" i="1"/>
  <c r="L110" i="1" s="1"/>
  <c r="G193" i="1"/>
  <c r="L193" i="1" s="1"/>
  <c r="G65" i="1"/>
  <c r="L65" i="1" s="1"/>
  <c r="G256" i="1"/>
  <c r="L256" i="1" s="1"/>
  <c r="G192" i="1"/>
  <c r="L192" i="1" s="1"/>
  <c r="G64" i="1"/>
  <c r="L64" i="1" s="1"/>
  <c r="G275" i="1"/>
  <c r="L275" i="1" s="1"/>
  <c r="G211" i="1"/>
  <c r="L211" i="1" s="1"/>
  <c r="G115" i="1"/>
  <c r="L115" i="1" s="1"/>
  <c r="G170" i="1"/>
  <c r="L170" i="1" s="1"/>
  <c r="G74" i="1"/>
  <c r="L74" i="1" s="1"/>
  <c r="G182" i="1"/>
  <c r="L182" i="1" s="1"/>
  <c r="G221" i="1"/>
  <c r="L221" i="1" s="1"/>
  <c r="G189" i="1"/>
  <c r="L189" i="1" s="1"/>
  <c r="G125" i="1"/>
  <c r="L125" i="1" s="1"/>
  <c r="G270" i="1"/>
  <c r="L270" i="1" s="1"/>
  <c r="G166" i="1"/>
  <c r="L166" i="1" s="1"/>
  <c r="G134" i="1"/>
  <c r="L134" i="1" s="1"/>
  <c r="G102" i="1"/>
  <c r="L102" i="1" s="1"/>
  <c r="G70" i="1"/>
  <c r="L70" i="1" s="1"/>
  <c r="G38" i="1"/>
  <c r="L38" i="1" s="1"/>
  <c r="G281" i="1"/>
  <c r="L281" i="1" s="1"/>
  <c r="G249" i="1"/>
  <c r="L249" i="1" s="1"/>
  <c r="G217" i="1"/>
  <c r="L217" i="1" s="1"/>
  <c r="G153" i="1"/>
  <c r="L153" i="1" s="1"/>
  <c r="G121" i="1"/>
  <c r="L121" i="1" s="1"/>
  <c r="G89" i="1"/>
  <c r="L89" i="1" s="1"/>
  <c r="G57" i="1"/>
  <c r="L57" i="1" s="1"/>
  <c r="G258" i="1"/>
  <c r="L258" i="1" s="1"/>
  <c r="G280" i="1"/>
  <c r="L280" i="1" s="1"/>
  <c r="G248" i="1"/>
  <c r="L248" i="1" s="1"/>
  <c r="G216" i="1"/>
  <c r="L216" i="1" s="1"/>
  <c r="G184" i="1"/>
  <c r="L184" i="1" s="1"/>
  <c r="G152" i="1"/>
  <c r="L152" i="1" s="1"/>
  <c r="G120" i="1"/>
  <c r="L120" i="1" s="1"/>
  <c r="G88" i="1"/>
  <c r="L88" i="1" s="1"/>
  <c r="G56" i="1"/>
  <c r="L56" i="1" s="1"/>
  <c r="G262" i="1"/>
  <c r="L262" i="1" s="1"/>
  <c r="G267" i="1"/>
  <c r="L267" i="1" s="1"/>
  <c r="G235" i="1"/>
  <c r="L235" i="1" s="1"/>
  <c r="G203" i="1"/>
  <c r="L203" i="1" s="1"/>
  <c r="G171" i="1"/>
  <c r="L171" i="1" s="1"/>
  <c r="G107" i="1"/>
  <c r="L107" i="1" s="1"/>
  <c r="G75" i="1"/>
  <c r="L75" i="1" s="1"/>
  <c r="G43" i="1"/>
  <c r="L43" i="1" s="1"/>
  <c r="G162" i="1"/>
  <c r="L162" i="1" s="1"/>
  <c r="G130" i="1"/>
  <c r="L130" i="1" s="1"/>
  <c r="G98" i="1"/>
  <c r="L98" i="1" s="1"/>
  <c r="G66" i="1"/>
  <c r="L66" i="1" s="1"/>
  <c r="G190" i="1"/>
  <c r="L190" i="1" s="1"/>
  <c r="G277" i="1"/>
  <c r="L277" i="1" s="1"/>
  <c r="G245" i="1"/>
  <c r="L245" i="1" s="1"/>
  <c r="G213" i="1"/>
  <c r="L213" i="1" s="1"/>
  <c r="G181" i="1"/>
  <c r="L181" i="1" s="1"/>
  <c r="G149" i="1"/>
  <c r="L149" i="1" s="1"/>
  <c r="G117" i="1"/>
  <c r="L117" i="1" s="1"/>
  <c r="G85" i="1"/>
  <c r="L85" i="1" s="1"/>
  <c r="G53" i="1"/>
  <c r="L53" i="1" s="1"/>
  <c r="G246" i="1"/>
  <c r="L246" i="1" s="1"/>
  <c r="G276" i="1"/>
  <c r="L276" i="1" s="1"/>
  <c r="G244" i="1"/>
  <c r="L244" i="1" s="1"/>
  <c r="G212" i="1"/>
  <c r="L212" i="1" s="1"/>
  <c r="G180" i="1"/>
  <c r="L180" i="1" s="1"/>
  <c r="G148" i="1"/>
  <c r="L148" i="1" s="1"/>
  <c r="G116" i="1"/>
  <c r="L116" i="1" s="1"/>
  <c r="G84" i="1"/>
  <c r="L84" i="1" s="1"/>
  <c r="G52" i="1"/>
  <c r="L52" i="1" s="1"/>
  <c r="G250" i="1"/>
  <c r="L250" i="1" s="1"/>
  <c r="G263" i="1"/>
  <c r="L263" i="1" s="1"/>
  <c r="G231" i="1"/>
  <c r="L231" i="1" s="1"/>
  <c r="G199" i="1"/>
  <c r="L199" i="1" s="1"/>
  <c r="G167" i="1"/>
  <c r="L167" i="1" s="1"/>
  <c r="G135" i="1"/>
  <c r="L135" i="1" s="1"/>
  <c r="G103" i="1"/>
  <c r="L103" i="1" s="1"/>
  <c r="G71" i="1"/>
  <c r="L71" i="1" s="1"/>
  <c r="G39" i="1"/>
  <c r="L39" i="1" s="1"/>
  <c r="G150" i="1"/>
  <c r="L150" i="1" s="1"/>
  <c r="G86" i="1"/>
  <c r="L86" i="1" s="1"/>
  <c r="G50" i="1"/>
  <c r="L50" i="1" s="1"/>
  <c r="G261" i="1"/>
  <c r="L261" i="1" s="1"/>
  <c r="G133" i="1"/>
  <c r="L133" i="1" s="1"/>
  <c r="G69" i="1"/>
  <c r="L69" i="1" s="1"/>
  <c r="G228" i="1"/>
  <c r="L228" i="1" s="1"/>
  <c r="G100" i="1"/>
  <c r="L100" i="1" s="1"/>
  <c r="G279" i="1"/>
  <c r="L279" i="1" s="1"/>
  <c r="G87" i="1"/>
  <c r="L87" i="1" s="1"/>
  <c r="G174" i="1"/>
  <c r="L174" i="1" s="1"/>
  <c r="G46" i="1"/>
  <c r="L46" i="1" s="1"/>
  <c r="G257" i="1"/>
  <c r="L257" i="1" s="1"/>
  <c r="G129" i="1"/>
  <c r="L129" i="1" s="1"/>
  <c r="G194" i="1"/>
  <c r="L194" i="1" s="1"/>
  <c r="G128" i="1"/>
  <c r="L128" i="1" s="1"/>
  <c r="G83" i="1"/>
  <c r="L83" i="1" s="1"/>
  <c r="G138" i="1"/>
  <c r="L138" i="1" s="1"/>
  <c r="G42" i="1"/>
  <c r="L42" i="1" s="1"/>
  <c r="G185" i="1"/>
  <c r="L185" i="1" s="1"/>
  <c r="G158" i="1"/>
  <c r="L158" i="1" s="1"/>
  <c r="G126" i="1"/>
  <c r="L126" i="1" s="1"/>
  <c r="G94" i="1"/>
  <c r="L94" i="1" s="1"/>
  <c r="G62" i="1"/>
  <c r="L62" i="1" s="1"/>
  <c r="G274" i="1"/>
  <c r="L274" i="1" s="1"/>
  <c r="G273" i="1"/>
  <c r="L273" i="1" s="1"/>
  <c r="G241" i="1"/>
  <c r="L241" i="1" s="1"/>
  <c r="G177" i="1"/>
  <c r="L177" i="1" s="1"/>
  <c r="G145" i="1"/>
  <c r="L145" i="1" s="1"/>
  <c r="G113" i="1"/>
  <c r="L113" i="1" s="1"/>
  <c r="G81" i="1"/>
  <c r="L81" i="1" s="1"/>
  <c r="G49" i="1"/>
  <c r="L49" i="1" s="1"/>
  <c r="G234" i="1"/>
  <c r="L234" i="1" s="1"/>
  <c r="G272" i="1"/>
  <c r="L272" i="1" s="1"/>
  <c r="G208" i="1"/>
  <c r="L208" i="1" s="1"/>
  <c r="G176" i="1"/>
  <c r="L176" i="1" s="1"/>
  <c r="G144" i="1"/>
  <c r="L144" i="1" s="1"/>
  <c r="G112" i="1"/>
  <c r="L112" i="1" s="1"/>
  <c r="G80" i="1"/>
  <c r="L80" i="1" s="1"/>
  <c r="G48" i="1"/>
  <c r="L48" i="1" s="1"/>
  <c r="G227" i="1"/>
  <c r="L227" i="1" s="1"/>
  <c r="G195" i="1"/>
  <c r="L195" i="1" s="1"/>
  <c r="G163" i="1"/>
  <c r="L163" i="1" s="1"/>
  <c r="G131" i="1"/>
  <c r="L131" i="1" s="1"/>
  <c r="G99" i="1"/>
  <c r="L99" i="1" s="1"/>
  <c r="G67" i="1"/>
  <c r="L67" i="1" s="1"/>
  <c r="G31" i="1"/>
  <c r="L31" i="1" s="1"/>
  <c r="G27" i="1"/>
  <c r="L27" i="1" s="1"/>
  <c r="G34" i="1"/>
  <c r="L34" i="1" s="1"/>
  <c r="G33" i="1"/>
  <c r="L33" i="1" s="1"/>
  <c r="G32" i="1"/>
  <c r="L32" i="1" s="1"/>
  <c r="G30" i="1"/>
  <c r="L30" i="1" s="1"/>
  <c r="G29" i="1"/>
  <c r="L29" i="1" s="1"/>
  <c r="G28" i="1"/>
  <c r="L28" i="1" s="1"/>
  <c r="G26" i="1"/>
  <c r="L26" i="1" s="1"/>
  <c r="G25" i="1"/>
  <c r="L25" i="1" s="1"/>
  <c r="G24" i="1"/>
  <c r="L24" i="1" s="1"/>
  <c r="G23" i="1"/>
  <c r="L23" i="1" s="1"/>
  <c r="G22" i="1"/>
  <c r="L22" i="1" s="1"/>
  <c r="G21" i="1"/>
  <c r="L21" i="1" s="1"/>
  <c r="G20" i="1"/>
  <c r="L20" i="1" s="1"/>
  <c r="G19" i="1"/>
  <c r="L19" i="1" s="1"/>
  <c r="G18" i="1"/>
  <c r="L18" i="1" s="1"/>
  <c r="G17" i="1"/>
  <c r="L17" i="1" s="1"/>
  <c r="G16" i="1"/>
  <c r="L16" i="1" s="1"/>
  <c r="G15" i="1"/>
  <c r="L15" i="1" s="1"/>
  <c r="G14" i="1"/>
  <c r="L14" i="1" s="1"/>
  <c r="G13" i="1"/>
  <c r="L13" i="1" s="1"/>
  <c r="G12" i="1"/>
  <c r="L12" i="1" s="1"/>
  <c r="G11" i="1"/>
  <c r="L11" i="1" s="1"/>
  <c r="G10" i="1"/>
  <c r="L10" i="1" s="1"/>
  <c r="G9" i="1"/>
  <c r="L9" i="1" s="1"/>
  <c r="G8" i="1"/>
  <c r="L8" i="1" s="1"/>
  <c r="G7" i="1"/>
  <c r="L7" i="1" s="1"/>
  <c r="G6" i="1"/>
  <c r="L6" i="1" s="1"/>
  <c r="G5" i="1"/>
  <c r="L5" i="1" s="1"/>
  <c r="G4" i="1"/>
  <c r="L4" i="1" s="1"/>
  <c r="G3" i="1"/>
  <c r="L3" i="1" s="1"/>
  <c r="G238" i="1" a="1"/>
  <c r="G35" i="1" a="1"/>
  <c r="G139" i="1" a="1"/>
  <c r="G209" i="1" a="1"/>
  <c r="G240" i="1" a="1"/>
  <c r="G259" i="1" a="1"/>
  <c r="G2" i="1" a="1"/>
  <c r="G2" i="1" l="1"/>
  <c r="L2" i="1" s="1"/>
  <c r="G259" i="1"/>
  <c r="L259" i="1" s="1"/>
  <c r="G240" i="1"/>
  <c r="L240" i="1" s="1"/>
  <c r="G209" i="1"/>
  <c r="L209" i="1" s="1"/>
  <c r="G139" i="1"/>
  <c r="L139" i="1" s="1"/>
  <c r="G35" i="1"/>
  <c r="L35" i="1" s="1"/>
  <c r="G238" i="1"/>
  <c r="L2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<sst xmlns="http://schemas.openxmlformats.org/spreadsheetml/2006/main" count="638" uniqueCount="198">
  <si>
    <t>Status</t>
  </si>
  <si>
    <t>Date</t>
  </si>
  <si>
    <t>Description</t>
  </si>
  <si>
    <t>Debit</t>
  </si>
  <si>
    <t>Credit</t>
  </si>
  <si>
    <t>Cleared</t>
  </si>
  <si>
    <t>Tesla Insurance Servic Fremont CA null XXXXXXXXXXXX3777</t>
  </si>
  <si>
    <t>HELLOFRESH 646-846-3663 NY</t>
  </si>
  <si>
    <t>TACO BELL 32033 CINCINNATI OH</t>
  </si>
  <si>
    <t>CANCUN MEXICAN BAR AND NORWOOD OH</t>
  </si>
  <si>
    <t>ONLINE PAYMENT, THANK YOU</t>
  </si>
  <si>
    <t>VISIBLE 8663313527 CO</t>
  </si>
  <si>
    <t>DD DOORDASH JERSEYMIK 8559731040 CA null XXXXXXXXXXXX5584</t>
  </si>
  <si>
    <t>GOOGLE *YouTubePremium 650-253-0000 CA</t>
  </si>
  <si>
    <t>SQ *QUEEN CITY NOVELTY Cincinnati OH</t>
  </si>
  <si>
    <t>SQ *DJC CONCESSIONS LL Cincinnati OH</t>
  </si>
  <si>
    <t>ICI*FEECITY OF NORWOOD 866-342-9266 MA</t>
  </si>
  <si>
    <t>CITY OF NORWOOD 513-458-4500 OH</t>
  </si>
  <si>
    <t>SPI*DUKE-ENERGY 800-777-9898 NC</t>
  </si>
  <si>
    <t>SQ *BAM BAM'S Erlanger KY</t>
  </si>
  <si>
    <t>PENN STATION 10 CINCINNATI OH</t>
  </si>
  <si>
    <t>CINCINNATI ZOO ONLINE 5132814700 OH</t>
  </si>
  <si>
    <t>THE PUB AT ROOKWOOD CINCINNATI OH</t>
  </si>
  <si>
    <t>THE HOME DEPOT #3832 CINCINNATI OH</t>
  </si>
  <si>
    <t>PLAYSTATION NETWORK 800-345-7669 CA</t>
  </si>
  <si>
    <t>CHUY'S 039 FLORENCE KY</t>
  </si>
  <si>
    <t>SQ *WILD SIDE EXPERIEN Burlington KY</t>
  </si>
  <si>
    <t>WAL-MART #2250 CINCINNATI OH</t>
  </si>
  <si>
    <t>ALTAFIBER CINBELL EPAY 513-5652210 OH</t>
  </si>
  <si>
    <t>DD DOORDASH JERSEYMIK 8559731040 CA</t>
  </si>
  <si>
    <t>AUTOPAY 220614032635645RAUTOPAY AUTO-PMT</t>
  </si>
  <si>
    <t>THE HOME DEPOT 3832 CINCINNATI OH</t>
  </si>
  <si>
    <t>HELLOFRESH 3472000291 NY null XXXXXXXXXXXX0862</t>
  </si>
  <si>
    <t>CIN BELL ELEC PAY 513-5652210 OH</t>
  </si>
  <si>
    <t>MARATHON PETRO140699 CINCINNATI OH</t>
  </si>
  <si>
    <t>CIRCUITBOARDREPAIR.NET MADISON WI</t>
  </si>
  <si>
    <t>WM SUPERCENTER #2250 CINCINNATI OH</t>
  </si>
  <si>
    <t>dbrand Order 6472053971 CAN</t>
  </si>
  <si>
    <t>HELLOFRESH 646-8463663 NY</t>
  </si>
  <si>
    <t>SPEEDWAY 09576 CINCINN CINCINNATI OH</t>
  </si>
  <si>
    <t>SALT FORK STATE PARK G CAMBRIDGE OH</t>
  </si>
  <si>
    <t>TURO INC.* TRIP SEP 19 SAN FRANCISCO CA null XXXXXXXXXXXX2971</t>
  </si>
  <si>
    <t>LA ROSA'S HYDE PARK 513-984-3870 OH</t>
  </si>
  <si>
    <t>RED BANK FINE WINE CINCINNATI OH</t>
  </si>
  <si>
    <t>CKO*PATREON* MEMBERSHI 833-9728766 CA</t>
  </si>
  <si>
    <t>ZAP*ZAPPOS.COM 800-927-7671 NV</t>
  </si>
  <si>
    <t>AA WOK DAYTON KY</t>
  </si>
  <si>
    <t>CINCINNATI AIRPORT 986 ERLANGER KY</t>
  </si>
  <si>
    <t>FLAMINGO HOTEL LAS VEG LAS VEGAS NV</t>
  </si>
  <si>
    <t>AREA15 LAS VEGAS LAS VEGAS NV</t>
  </si>
  <si>
    <t>FRONTIERCD5NUT DENVER CO</t>
  </si>
  <si>
    <t>HOTELTONIGHTFLAMINGO 8333380302 CA null XXXXXXXXXXXX3562</t>
  </si>
  <si>
    <t>EMPORIUM LAS VEGAS LAS VEGAS NV</t>
  </si>
  <si>
    <t>CAT S MEOW OF VEGAS LAS VEGAS NV</t>
  </si>
  <si>
    <t>LONDON SUITS LAS VEGAS NV</t>
  </si>
  <si>
    <t>FLAMINGO CASINO SVCS B LAS VEGAS NV</t>
  </si>
  <si>
    <t>KFC/PHX I675001 DENVER CO</t>
  </si>
  <si>
    <t>MOERLEIN BREW PUB A CV CINCINNATI OH</t>
  </si>
  <si>
    <t>HENDERSONTAXI LAS VEGAS NV</t>
  </si>
  <si>
    <t>FRONTIERQCM3YJ DENVER CO</t>
  </si>
  <si>
    <t>China Max CINCINNATI OH</t>
  </si>
  <si>
    <t>TVP INC/LA ROSA S NORW CINCINNATI OH</t>
  </si>
  <si>
    <t>PRICELN*TVL PROTECT 800-774-2354 CT</t>
  </si>
  <si>
    <t>AMERICAN00178489934733 NORWALK CT</t>
  </si>
  <si>
    <t>THE ECHO RESTAURANT CINCINNATI OH</t>
  </si>
  <si>
    <t>SKYLINE CHILI 1033 CINCINNATI OH</t>
  </si>
  <si>
    <t>BEST BUY 00001610 FLORENCE KY</t>
  </si>
  <si>
    <t>TST* Rotolo Bowling Southgate KY</t>
  </si>
  <si>
    <t>CHIPOTLE 2579 COVINGTON KY</t>
  </si>
  <si>
    <t>TST* Rotolo Bowling Southgate KY null XXXXXXXXXXXX4754</t>
  </si>
  <si>
    <t>WENDY'S COVINGTON KY</t>
  </si>
  <si>
    <t>SQ *BAM BAM'S Florence KY</t>
  </si>
  <si>
    <t>PANERA BREAD #204911 P FLORENCE KY</t>
  </si>
  <si>
    <t>PANERA BREAD #204911 P FLORENCE KY null XXXXXXXXXXXX4754</t>
  </si>
  <si>
    <t>WENDY'S - TURFWAY FLORENCE KY</t>
  </si>
  <si>
    <t>WALMART.COM AA 8009666546 AR</t>
  </si>
  <si>
    <t>KROGER #418 NORWOOD OH</t>
  </si>
  <si>
    <t>SKYLINE CHILI 1003 FLORENCE KY</t>
  </si>
  <si>
    <t>CHILI'S FLORENCE #1706 FLORENCE KY</t>
  </si>
  <si>
    <t>CHEDDAR'S 0202134 FLORENCE KY</t>
  </si>
  <si>
    <t>MEMBERSHIP FEE JUL 22-JUN 23</t>
  </si>
  <si>
    <t>THE DAVID PAKMAN SHOW BOSTON MA</t>
  </si>
  <si>
    <t>SQ *CATHOLIC KOLPING S Cincinnati OH</t>
  </si>
  <si>
    <t>SP IFIXIT SAN LUIS OBIS CA</t>
  </si>
  <si>
    <t>LONGHORN STEAK 0125046 FLORENCE KY</t>
  </si>
  <si>
    <t>HOMEDEPOT.COM 800-430-3376 GA</t>
  </si>
  <si>
    <t>Etsy.com - BlueThreadG Brooklyn NY</t>
  </si>
  <si>
    <t>Tesla_US_Service 8777983752 CA null XXXXXXXXXXXX3777</t>
  </si>
  <si>
    <t>WAL-MART #3749 CINCINNATI OH</t>
  </si>
  <si>
    <t>MCALISTER'S 102341 FLORENCE KY</t>
  </si>
  <si>
    <t>PMT*OH BUREAU MOTOR VE COLUMBUS OH</t>
  </si>
  <si>
    <t>LOWES #00907* 866-483-7521 NC</t>
  </si>
  <si>
    <t>VUE*COMPTIA MRKETPLCE 800-511-3478 MN</t>
  </si>
  <si>
    <t>GOOGLE *YouTubePremium g.co/helppay# CA</t>
  </si>
  <si>
    <t>SP BLOWERBAND FAIRFAX VA</t>
  </si>
  <si>
    <t>GRIOTS GARAGE 253-9222400 WA</t>
  </si>
  <si>
    <t>KROGER #465 CINCINNATI OH</t>
  </si>
  <si>
    <t>INTUIT *TURBOTAX CL.INTUIT.COM CA</t>
  </si>
  <si>
    <t>KROGER #355 CINCINNATI OH</t>
  </si>
  <si>
    <t>EL TORO OF CINCINNATI CINCINNATI OH</t>
  </si>
  <si>
    <t>KY REVENUE DEPT 5028753733 KY</t>
  </si>
  <si>
    <t>SKYLINE CHILI DENT CINCINNATI OH</t>
  </si>
  <si>
    <t>TACO BELL 15353 COVINGTON KY</t>
  </si>
  <si>
    <t>ACMETOOLS.COM 8773452263 ND</t>
  </si>
  <si>
    <t>PAYMENT THANK YOU</t>
  </si>
  <si>
    <t>KFC G135916 NORWOOD OH</t>
  </si>
  <si>
    <t>SERVICE FEE 888-658-5465 TN</t>
  </si>
  <si>
    <t>US TREAS TAX PYMT 888-658-5465 TN</t>
  </si>
  <si>
    <t>JIMMY JOHNS - 2554 CINCINNATI OH</t>
  </si>
  <si>
    <t>DD DOORDASH POTBELLYS 8559731040 CA</t>
  </si>
  <si>
    <t>365 MARKET 888 432-32 TROY MI</t>
  </si>
  <si>
    <t>PENN STATION 10 - ECOM CINCINNATI OH</t>
  </si>
  <si>
    <t>TST* THE 1899 PUB WILLOUGHBY OH</t>
  </si>
  <si>
    <t>DOUBLE DRAGON II CINCINNATI OH</t>
  </si>
  <si>
    <t>WENDY'S 219 MENTOR OH</t>
  </si>
  <si>
    <t>FIREBIRDS COLUMBUS COLUMBUS OH</t>
  </si>
  <si>
    <t>TST* Noras Public Hous Willoughby Hi OH</t>
  </si>
  <si>
    <t>SPEEDWAY 05402 9369 ME MENTOR OH</t>
  </si>
  <si>
    <t>THIRD EYE BREWING CINCINNATI OH</t>
  </si>
  <si>
    <t>DAVE &amp; BUSTERS #96 FLORENCE KY</t>
  </si>
  <si>
    <t>TST* FIFTY WEST BREWIN CINCINNATI OH</t>
  </si>
  <si>
    <t>TVP INC/LA ROSA S NORW 513-984-3870 OH</t>
  </si>
  <si>
    <t>LOWES #01585* CINCINNATI OH</t>
  </si>
  <si>
    <t>FIVE GUYS OH 1056 QSR CINCINNATI OH</t>
  </si>
  <si>
    <t>CAPITAL GRILLE 0138052 CINCINNATI OH</t>
  </si>
  <si>
    <t>35 PIADA FLORENCE FLORENCE KY</t>
  </si>
  <si>
    <t>Microsoft Redmond WA null XXXXXXXXXXXX6681</t>
  </si>
  <si>
    <t>accountNumber</t>
  </si>
  <si>
    <t>submittedDateTime</t>
  </si>
  <si>
    <t>completedDateTime</t>
  </si>
  <si>
    <t>amount</t>
  </si>
  <si>
    <t>memo</t>
  </si>
  <si>
    <t>id</t>
  </si>
  <si>
    <t>first_name</t>
  </si>
  <si>
    <t>last_name</t>
  </si>
  <si>
    <t>Leigh</t>
  </si>
  <si>
    <t>Rabier</t>
  </si>
  <si>
    <t>Nydia</t>
  </si>
  <si>
    <t>Perotti</t>
  </si>
  <si>
    <t>Valentijn</t>
  </si>
  <si>
    <t>Flintoft</t>
  </si>
  <si>
    <t>Nelle</t>
  </si>
  <si>
    <t>Corbin</t>
  </si>
  <si>
    <t>Xerxes</t>
  </si>
  <si>
    <t>Shutle</t>
  </si>
  <si>
    <t>Jone</t>
  </si>
  <si>
    <t>Bartaletti</t>
  </si>
  <si>
    <t>accounts</t>
  </si>
  <si>
    <t>accountId</t>
  </si>
  <si>
    <t>customerId</t>
  </si>
  <si>
    <t>type</t>
  </si>
  <si>
    <t>typeNonce</t>
  </si>
  <si>
    <t>creditLimit</t>
  </si>
  <si>
    <t>nickname</t>
  </si>
  <si>
    <t>cohesive</t>
  </si>
  <si>
    <t>maximized</t>
  </si>
  <si>
    <t>Multi-tiered</t>
  </si>
  <si>
    <t>help-desk</t>
  </si>
  <si>
    <t>system engine</t>
  </si>
  <si>
    <t>Fully-configurable</t>
  </si>
  <si>
    <t>foreground</t>
  </si>
  <si>
    <t>contingency</t>
  </si>
  <si>
    <t>reciprocal</t>
  </si>
  <si>
    <t>bifurcated</t>
  </si>
  <si>
    <t>synergy</t>
  </si>
  <si>
    <t>migration</t>
  </si>
  <si>
    <t>analyzing</t>
  </si>
  <si>
    <t>Robust</t>
  </si>
  <si>
    <t>encoding</t>
  </si>
  <si>
    <t>Versatile</t>
  </si>
  <si>
    <t>4th generation</t>
  </si>
  <si>
    <t>archive</t>
  </si>
  <si>
    <t>Focused</t>
  </si>
  <si>
    <t>system-worthy</t>
  </si>
  <si>
    <t>Re-contextualized</t>
  </si>
  <si>
    <t>intangible</t>
  </si>
  <si>
    <t>Ameliorated</t>
  </si>
  <si>
    <t>task-force</t>
  </si>
  <si>
    <t>Profound</t>
  </si>
  <si>
    <t>data-warehouse</t>
  </si>
  <si>
    <t>Innovative</t>
  </si>
  <si>
    <t>transitional</t>
  </si>
  <si>
    <t>time-frame</t>
  </si>
  <si>
    <t>Balanced</t>
  </si>
  <si>
    <t>tangible</t>
  </si>
  <si>
    <t>24/7</t>
  </si>
  <si>
    <t>mobile</t>
  </si>
  <si>
    <t>nickname base</t>
  </si>
  <si>
    <t>count</t>
  </si>
  <si>
    <t>transactions</t>
  </si>
  <si>
    <t>startrow</t>
  </si>
  <si>
    <t>lastrow</t>
  </si>
  <si>
    <t>startreference</t>
  </si>
  <si>
    <t>endreference</t>
  </si>
  <si>
    <t>reference</t>
  </si>
  <si>
    <t>customers</t>
  </si>
  <si>
    <t>routingNumber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</si>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</sst>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7AF-5252-554F-A77A-87D3B235391E}">
  <dimension ref="A1:D7"/>
  <sheetViews>
    <sheetView workbookViewId="0">
      <selection activeCell="B7" sqref="B7"/>
    </sheetView>
  </sheetViews>
  <sheetFormatPr baseColWidth="10" defaultRowHeight="16" x14ac:dyDescent="0.2"/>
  <cols>
    <col min="1" max="1" width="12.83203125" style="5" bestFit="1" customWidth="1"/>
    <col min="2" max="2" width="16.33203125" style="5" bestFit="1" customWidth="1"/>
    <col min="3" max="3" width="15.83203125" style="5" bestFit="1" customWidth="1"/>
    <col min="4" max="4" width="19.83203125" style="5" bestFit="1" customWidth="1"/>
    <col min="5" max="16384" width="10.83203125" style="5"/>
  </cols>
  <sheetData>
    <row r="1" spans="1:4" x14ac:dyDescent="0.2">
      <c r="B1" s="5" t="s">
        <v>195</v>
      </c>
      <c r="C1" s="5" t="s">
        <v>147</v>
      </c>
      <c r="D1" s="5" t="s">
        <v>189</v>
      </c>
    </row>
    <row r="2" spans="1:4" x14ac:dyDescent="0.2">
      <c r="A2" s="5" t="s">
        <v>190</v>
      </c>
      <c r="B2" s="5">
        <v>2</v>
      </c>
      <c r="C2" s="5">
        <f>2</f>
        <v>2</v>
      </c>
      <c r="D2" s="5">
        <v>2</v>
      </c>
    </row>
    <row r="3" spans="1:4" x14ac:dyDescent="0.2">
      <c r="A3" s="5" t="s">
        <v>188</v>
      </c>
      <c r="B3" s="5">
        <f ca="1">COUNT(customers!A:A)</f>
        <v>6</v>
      </c>
      <c r="C3" s="5">
        <f ca="1">COUNT(accounts!A:A)</f>
        <v>34</v>
      </c>
      <c r="D3" s="5">
        <f ca="1">COUNT(transactions!H:H)</f>
        <v>280</v>
      </c>
    </row>
    <row r="4" spans="1:4" x14ac:dyDescent="0.2">
      <c r="A4" s="5" t="s">
        <v>191</v>
      </c>
      <c r="B4" s="5">
        <f ca="1">B2+B3-1</f>
        <v>7</v>
      </c>
      <c r="C4" s="5">
        <f ca="1">C2+C3-1</f>
        <v>35</v>
      </c>
      <c r="D4" s="5">
        <f ca="1">D2+D3-1</f>
        <v>281</v>
      </c>
    </row>
    <row r="5" spans="1:4" x14ac:dyDescent="0.2">
      <c r="A5" s="5" t="s">
        <v>192</v>
      </c>
      <c r="B5" s="5" t="str">
        <f>"A" &amp;B2</f>
        <v>A2</v>
      </c>
      <c r="C5" s="5" t="str">
        <f>"A" &amp;C2</f>
        <v>A2</v>
      </c>
      <c r="D5" s="5" t="str">
        <f>"A" &amp;D2</f>
        <v>A2</v>
      </c>
    </row>
    <row r="6" spans="1:4" x14ac:dyDescent="0.2">
      <c r="A6" s="5" t="s">
        <v>193</v>
      </c>
      <c r="B6" s="5" t="str">
        <f ca="1">"A" &amp;B4</f>
        <v>A7</v>
      </c>
      <c r="C6" s="5" t="str">
        <f ca="1">"A" &amp;C4</f>
        <v>A35</v>
      </c>
      <c r="D6" s="5" t="str">
        <f ca="1">"A" &amp;D4</f>
        <v>A281</v>
      </c>
    </row>
    <row r="7" spans="1:4" x14ac:dyDescent="0.2">
      <c r="A7" s="5" t="s">
        <v>194</v>
      </c>
      <c r="B7" s="5" t="str">
        <f ca="1">"'" &amp; B1 &amp; "'!" &amp; B5 &amp; ":" &amp; B6</f>
        <v>'customers'!A2:A7</v>
      </c>
      <c r="C7" s="5" t="str">
        <f ca="1">"'" &amp; C1 &amp; "'!" &amp; C5 &amp; ":" &amp; C6</f>
        <v>'accounts'!A2:A35</v>
      </c>
      <c r="D7" s="5" t="str">
        <f ca="1">"'" &amp; D1 &amp; "'!" &amp; D5 &amp; ":" &amp; D6</f>
        <v>'transactions'!A2:A281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076B-0585-1B4F-8315-4669D69A0D79}">
  <dimension ref="A1:F7"/>
  <sheetViews>
    <sheetView zoomScale="125" zoomScaleNormal="125" workbookViewId="0">
      <selection activeCell="F2" sqref="F2:F7"/>
    </sheetView>
  </sheetViews>
  <sheetFormatPr baseColWidth="10" defaultRowHeight="16" x14ac:dyDescent="0.2"/>
  <cols>
    <col min="1" max="1" width="10.5" style="4" bestFit="1" customWidth="1"/>
    <col min="2" max="2" width="10.1640625" style="5" bestFit="1" customWidth="1"/>
    <col min="3" max="3" width="9.83203125" style="5" bestFit="1" customWidth="1"/>
    <col min="4" max="4" width="43.5" style="5" bestFit="1" customWidth="1"/>
    <col min="5" max="5" width="10.83203125" style="5"/>
    <col min="6" max="6" width="111.1640625" style="5" bestFit="1" customWidth="1"/>
    <col min="7" max="7" width="10.83203125" style="5"/>
    <col min="8" max="8" width="10.83203125" style="5" customWidth="1"/>
    <col min="9" max="16384" width="10.83203125" style="5"/>
  </cols>
  <sheetData>
    <row r="1" spans="1:6" x14ac:dyDescent="0.2">
      <c r="A1" s="4" t="s">
        <v>132</v>
      </c>
      <c r="B1" s="5" t="s">
        <v>133</v>
      </c>
      <c r="C1" s="5" t="s">
        <v>134</v>
      </c>
      <c r="D1" s="5" t="s">
        <v>197</v>
      </c>
    </row>
    <row r="2" spans="1:6" x14ac:dyDescent="0.2">
      <c r="A2" s="4">
        <f ca="1">_xlfn.FLOOR.MATH((RAND()*0.9+0.1)*10^9)</f>
        <v>180192055</v>
      </c>
      <c r="B2" s="5" t="s">
        <v>135</v>
      </c>
      <c r="C2" s="5" t="s">
        <v>136</v>
      </c>
      <c r="D2" s="6" t="str" cm="1">
        <f t="array" aca="1" ref="D2" ca="1">"[ " &amp; _xlfn.TEXTJOIN(", ",TRUE, _xlfn._xlws.FILTER(_xlfn._xlws.FILTER(INDIRECT(helper!$B$7), INDIRECT(helper!$B$7)&lt;&gt;A2),ABS(_xlfn._xlws.FILTER(INDIRECT(helper!$B$7), INDIRECT(helper!$B$7)&lt;&gt;A2)-A2)&lt;300000000)) &amp; " ]"</f>
        <v>[ 239257177, 279731651, 281175567, 387908472 ]</v>
      </c>
      <c r="F2" t="str">
        <f ca="1">IF(ISNUMBER(A2),
"{ "&amp;CHAR(34)&amp;A$1&amp;CHAR(34)&amp;": "&amp;CHAR(34)&amp;A2&amp;CHAR(34)&amp;
", "&amp;CHAR(34)&amp;B$1&amp;CHAR(34)&amp;": "&amp;CHAR(34)&amp;B2&amp;CHAR(34)&amp;
", "&amp;CHAR(34)&amp;C$1&amp;CHAR(34)&amp;": "&amp;CHAR(34)&amp;C2&amp;CHAR(34)&amp;
", "&amp;CHAR(34)&amp;D$1&amp;CHAR(34)&amp;": "&amp;D2&amp;
" },", "")</f>
        <v>{ "id": "180192055", "first_name": "Leigh", "last_name": "Rabier", "friends": [ 239257177, 279731651, 281175567, 387908472 ] },</v>
      </c>
    </row>
    <row r="3" spans="1:6" x14ac:dyDescent="0.2">
      <c r="A3" s="4">
        <f t="shared" ref="A3:A7" ca="1" si="0">_xlfn.FLOOR.MATH((RAND()*0.9+0.1)*10^9)</f>
        <v>239257177</v>
      </c>
      <c r="B3" s="5" t="s">
        <v>137</v>
      </c>
      <c r="C3" s="5" t="s">
        <v>138</v>
      </c>
      <c r="D3" s="6" t="str" cm="1">
        <f t="array" aca="1" ref="D3" ca="1">"[ " &amp; _xlfn.TEXTJOIN(", ",TRUE, _xlfn._xlws.FILTER(_xlfn._xlws.FILTER(INDIRECT(helper!$B$7), INDIRECT(helper!$B$7)&lt;&gt;A3),ABS(_xlfn._xlws.FILTER(INDIRECT(helper!$B$7), INDIRECT(helper!$B$7)&lt;&gt;A3)-A3)&lt;300000000)) &amp; " ]"</f>
        <v>[ 180192055, 279731651, 281175567, 387908472 ]</v>
      </c>
      <c r="F3" t="str">
        <f t="shared" ref="F3:F7" ca="1" si="1">IF(ISNUMBER(A3),
"{ "&amp;CHAR(34)&amp;A$1&amp;CHAR(34)&amp;": "&amp;CHAR(34)&amp;A3&amp;CHAR(34)&amp;
", "&amp;CHAR(34)&amp;B$1&amp;CHAR(34)&amp;": "&amp;CHAR(34)&amp;B3&amp;CHAR(34)&amp;
", "&amp;CHAR(34)&amp;C$1&amp;CHAR(34)&amp;": "&amp;CHAR(34)&amp;C3&amp;CHAR(34)&amp;
", "&amp;CHAR(34)&amp;D$1&amp;CHAR(34)&amp;": "&amp;D3&amp;
" },", "")</f>
        <v>{ "id": "239257177", "first_name": "Nydia", "last_name": "Perotti", "friends": [ 180192055, 279731651, 281175567, 387908472 ] },</v>
      </c>
    </row>
    <row r="4" spans="1:6" x14ac:dyDescent="0.2">
      <c r="A4" s="4">
        <f t="shared" ca="1" si="0"/>
        <v>279731651</v>
      </c>
      <c r="B4" s="5" t="s">
        <v>139</v>
      </c>
      <c r="C4" s="5" t="s">
        <v>140</v>
      </c>
      <c r="D4" s="6" t="str" cm="1">
        <f t="array" aca="1" ref="D4" ca="1">"[ " &amp; _xlfn.TEXTJOIN(", ",TRUE, _xlfn._xlws.FILTER(_xlfn._xlws.FILTER(INDIRECT(helper!$B$7), INDIRECT(helper!$B$7)&lt;&gt;A4),ABS(_xlfn._xlws.FILTER(INDIRECT(helper!$B$7), INDIRECT(helper!$B$7)&lt;&gt;A4)-A4)&lt;300000000)) &amp; " ]"</f>
        <v>[ 180192055, 239257177, 281175567, 387908472 ]</v>
      </c>
      <c r="F4" t="str">
        <f t="shared" ca="1" si="1"/>
        <v>{ "id": "279731651", "first_name": "Valentijn", "last_name": "Flintoft", "friends": [ 180192055, 239257177, 281175567, 387908472 ] },</v>
      </c>
    </row>
    <row r="5" spans="1:6" x14ac:dyDescent="0.2">
      <c r="A5" s="4">
        <f t="shared" ca="1" si="0"/>
        <v>281175567</v>
      </c>
      <c r="B5" s="5" t="s">
        <v>141</v>
      </c>
      <c r="C5" s="5" t="s">
        <v>142</v>
      </c>
      <c r="D5" s="6" t="str" cm="1">
        <f t="array" aca="1" ref="D5" ca="1">"[ " &amp; _xlfn.TEXTJOIN(", ",TRUE, _xlfn._xlws.FILTER(_xlfn._xlws.FILTER(INDIRECT(helper!$B$7), INDIRECT(helper!$B$7)&lt;&gt;A5),ABS(_xlfn._xlws.FILTER(INDIRECT(helper!$B$7), INDIRECT(helper!$B$7)&lt;&gt;A5)-A5)&lt;300000000)) &amp; " ]"</f>
        <v>[ 180192055, 239257177, 279731651, 387908472 ]</v>
      </c>
      <c r="F5" t="str">
        <f t="shared" ca="1" si="1"/>
        <v>{ "id": "281175567", "first_name": "Nelle", "last_name": "Corbin", "friends": [ 180192055, 239257177, 279731651, 387908472 ] },</v>
      </c>
    </row>
    <row r="6" spans="1:6" x14ac:dyDescent="0.2">
      <c r="A6" s="4">
        <f t="shared" ca="1" si="0"/>
        <v>387908472</v>
      </c>
      <c r="B6" s="5" t="s">
        <v>143</v>
      </c>
      <c r="C6" s="5" t="s">
        <v>144</v>
      </c>
      <c r="D6" s="6" t="str" cm="1">
        <f t="array" aca="1" ref="D6" ca="1">"[ " &amp; _xlfn.TEXTJOIN(", ",TRUE, _xlfn._xlws.FILTER(_xlfn._xlws.FILTER(INDIRECT(helper!$B$7), INDIRECT(helper!$B$7)&lt;&gt;A6),ABS(_xlfn._xlws.FILTER(INDIRECT(helper!$B$7), INDIRECT(helper!$B$7)&lt;&gt;A6)-A6)&lt;300000000)) &amp; " ]"</f>
        <v>[ 180192055, 239257177, 279731651, 281175567 ]</v>
      </c>
      <c r="F6" t="str">
        <f t="shared" ca="1" si="1"/>
        <v>{ "id": "387908472", "first_name": "Xerxes", "last_name": "Shutle", "friends": [ 180192055, 239257177, 279731651, 281175567 ] },</v>
      </c>
    </row>
    <row r="7" spans="1:6" x14ac:dyDescent="0.2">
      <c r="A7" s="4">
        <f t="shared" ca="1" si="0"/>
        <v>754283265</v>
      </c>
      <c r="B7" s="5" t="s">
        <v>145</v>
      </c>
      <c r="C7" s="5" t="s">
        <v>146</v>
      </c>
      <c r="D7" s="6" t="e" cm="1" vm="1">
        <f t="array" aca="1" ref="D7" ca="1">"[ " &amp; _xlfn.TEXTJOIN(", ",TRUE, _xlfn._xlws.FILTER(_xlfn._xlws.FILTER(INDIRECT(helper!$B$7), INDIRECT(helper!$B$7)&lt;&gt;A7),ABS(_xlfn._xlws.FILTER(INDIRECT(helper!$B$7), INDIRECT(helper!$B$7)&lt;&gt;A7)-A7)&lt;300000000)) &amp; " ]"</f>
        <v>#VALUE!</v>
      </c>
      <c r="F7" t="e" vm="2">
        <f t="shared" ca="1" si="1"/>
        <v>#VALUE!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5F67-1DF9-314D-80F4-25B8759B23D3}">
  <dimension ref="A1:J36"/>
  <sheetViews>
    <sheetView tabSelected="1" topLeftCell="C1" workbookViewId="0">
      <selection activeCell="I22" sqref="I22"/>
    </sheetView>
  </sheetViews>
  <sheetFormatPr baseColWidth="10" defaultRowHeight="16" x14ac:dyDescent="0.2"/>
  <cols>
    <col min="1" max="1" width="17.33203125" style="4" bestFit="1" customWidth="1"/>
    <col min="2" max="2" width="10.33203125" style="4" bestFit="1" customWidth="1"/>
    <col min="3" max="3" width="13.6640625" style="4" bestFit="1" customWidth="1"/>
    <col min="4" max="4" width="15.83203125" style="4" bestFit="1" customWidth="1"/>
    <col min="5" max="5" width="23.6640625" style="4" bestFit="1" customWidth="1"/>
    <col min="6" max="6" width="12.1640625" style="5" bestFit="1" customWidth="1"/>
    <col min="7" max="7" width="8.1640625" style="5" bestFit="1" customWidth="1"/>
    <col min="8" max="8" width="10" style="5" bestFit="1" customWidth="1"/>
    <col min="9" max="9" width="10.83203125" style="5"/>
    <col min="10" max="10" width="129.33203125" style="5" bestFit="1" customWidth="1"/>
    <col min="11" max="16384" width="10.83203125" style="5"/>
  </cols>
  <sheetData>
    <row r="1" spans="1:10" x14ac:dyDescent="0.2">
      <c r="A1" s="4" t="s">
        <v>148</v>
      </c>
      <c r="B1" s="4" t="s">
        <v>149</v>
      </c>
      <c r="C1" s="4" t="s">
        <v>196</v>
      </c>
      <c r="D1" s="4" t="s">
        <v>187</v>
      </c>
      <c r="E1" s="4" t="s">
        <v>153</v>
      </c>
      <c r="F1" s="5" t="s">
        <v>151</v>
      </c>
      <c r="G1" s="5" t="s">
        <v>150</v>
      </c>
      <c r="H1" s="5" t="s">
        <v>152</v>
      </c>
    </row>
    <row r="2" spans="1:10" x14ac:dyDescent="0.2">
      <c r="A2" s="4">
        <f ca="1">_xlfn.CEILING.MATH((RAND()*0.9+0.1)*10^12)</f>
        <v>740429843322</v>
      </c>
      <c r="B2" s="4" cm="1">
        <f t="array" aca="1" ref="B2" ca="1">INDEX(customers!A:A,   _xlfn.CEILING.MATH(RAND()*COUNT(customers!A:A)) +1)</f>
        <v>387908472</v>
      </c>
      <c r="C2" s="4" cm="1">
        <f t="array" aca="1" ref="C2" ca="1">_xlfn.IFS(OR(G2="checking",G2="savings"),127000000001,OR(G2="credit",G2=""),0,TRUE(),_xlfn.CEILING.MATH(RAND()*POWER(10,10)))</f>
        <v>127000000001</v>
      </c>
      <c r="D2" s="4" t="s">
        <v>154</v>
      </c>
      <c r="E2" s="4" t="str">
        <f ca="1">D2&amp; " " &amp; G2</f>
        <v>cohesive savings</v>
      </c>
      <c r="F2" s="5">
        <f ca="1">RAND()</f>
        <v>0.63670217464553336</v>
      </c>
      <c r="G2" s="5" t="str" cm="1">
        <f t="array" aca="1" ref="G2" ca="1">_xlfn.IFS(F2&lt;0.4, "checking", F2&lt;0.7, "savings", F2&lt;1, "external")</f>
        <v>savings</v>
      </c>
      <c r="J2" s="5" t="str">
        <f ca="1">IF(ISNUMBER(A2),
"{ "&amp;CHAR(34)&amp;A$1&amp;CHAR(34)&amp;": "&amp;A2&amp;
", "&amp;CHAR(34)&amp;C$1&amp;CHAR(34)&amp;": "&amp;C2&amp;
", "&amp;CHAR(34)&amp;B$1&amp;CHAR(34)&amp;": "&amp;B2&amp;
", "&amp;CHAR(34)&amp;E$1&amp;CHAR(34)&amp;": "&amp;CHAR(34)&amp;E2&amp;CHAR(34)&amp;
", "&amp;CHAR(34)&amp;G$1&amp;CHAR(34)&amp;": "&amp;CHAR(34)&amp;G2&amp;CHAR(34)&amp;
IF(G2="credit",", "&amp; CHAR(34)&amp;H$1&amp;CHAR(34)&amp;": "&amp;H2,"")&amp;
" },", "")</f>
        <v>{ "accountId": 740429843322, "routingNumber": 127000000001, "customerId": 387908472, "nickname": "cohesive savings", "type": "savings" },</v>
      </c>
    </row>
    <row r="3" spans="1:10" x14ac:dyDescent="0.2">
      <c r="A3" s="4">
        <f t="shared" ref="A3:A30" ca="1" si="0">_xlfn.CEILING.MATH((RAND()*0.9+0.1)*10^12)</f>
        <v>580874205377</v>
      </c>
      <c r="B3" s="4" cm="1">
        <f t="array" aca="1" ref="B3" ca="1">INDEX(customers!A:A,   _xlfn.CEILING.MATH(RAND()*COUNT(customers!A:A)) +1)</f>
        <v>239257177</v>
      </c>
      <c r="C3" s="4" cm="1">
        <f t="array" aca="1" ref="C3" ca="1">_xlfn.IFS(OR(G3="checking",G3="savings"),127000000001,OR(G3="credit",G3=""),0,TRUE(),_xlfn.CEILING.MATH(RAND()*POWER(10,10)))</f>
        <v>127000000001</v>
      </c>
      <c r="D3" s="4" t="s">
        <v>155</v>
      </c>
      <c r="E3" s="4" t="str">
        <f t="shared" ref="E3:E30" ca="1" si="1">D3&amp; " " &amp; G3</f>
        <v>maximized savings</v>
      </c>
      <c r="F3" s="5">
        <f t="shared" ref="F3:F30" ca="1" si="2">RAND()</f>
        <v>0.58060591276690476</v>
      </c>
      <c r="G3" s="5" t="str" cm="1">
        <f t="array" aca="1" ref="G3" ca="1">_xlfn.IFS(F3&lt;0.4, "checking", F3&lt;0.7, "savings", F3&lt;1, "external")</f>
        <v>savings</v>
      </c>
      <c r="J3" s="5" t="str">
        <f t="shared" ref="J3:J36" ca="1" si="3">IF(ISNUMBER(A3),
"{ "&amp;CHAR(34)&amp;A$1&amp;CHAR(34)&amp;": "&amp;A3&amp;
", "&amp;CHAR(34)&amp;C$1&amp;CHAR(34)&amp;": "&amp;C3&amp;
", "&amp;CHAR(34)&amp;B$1&amp;CHAR(34)&amp;": "&amp;B3&amp;
", "&amp;CHAR(34)&amp;E$1&amp;CHAR(34)&amp;": "&amp;CHAR(34)&amp;E3&amp;CHAR(34)&amp;
", "&amp;CHAR(34)&amp;G$1&amp;CHAR(34)&amp;": "&amp;CHAR(34)&amp;G3&amp;CHAR(34)&amp;
IF(G3="credit",", "&amp; CHAR(34)&amp;H$1&amp;CHAR(34)&amp;": "&amp;H3,"")
&amp;" },", "")</f>
        <v>{ "accountId": 580874205377, "routingNumber": 127000000001, "customerId": 239257177, "nickname": "maximized savings", "type": "savings" },</v>
      </c>
    </row>
    <row r="4" spans="1:10" x14ac:dyDescent="0.2">
      <c r="A4" s="4">
        <f t="shared" ca="1" si="0"/>
        <v>443154468389</v>
      </c>
      <c r="B4" s="4" cm="1">
        <f t="array" aca="1" ref="B4" ca="1">INDEX(customers!A:A,   _xlfn.CEILING.MATH(RAND()*COUNT(customers!A:A)) +1)</f>
        <v>279731651</v>
      </c>
      <c r="C4" s="4" cm="1">
        <f t="array" aca="1" ref="C4" ca="1">_xlfn.IFS(OR(G4="checking",G4="savings"),127000000001,OR(G4="credit",G4=""),0,TRUE(),_xlfn.CEILING.MATH(RAND()*POWER(10,10)))</f>
        <v>566376474</v>
      </c>
      <c r="D4" s="4" t="s">
        <v>156</v>
      </c>
      <c r="E4" s="4" t="str">
        <f t="shared" ca="1" si="1"/>
        <v>Multi-tiered external</v>
      </c>
      <c r="F4" s="5">
        <f t="shared" ca="1" si="2"/>
        <v>0.82322518630303143</v>
      </c>
      <c r="G4" s="5" t="str" cm="1">
        <f t="array" aca="1" ref="G4" ca="1">_xlfn.IFS(F4&lt;0.4, "checking", F4&lt;0.7, "savings", F4&lt;1, "external")</f>
        <v>external</v>
      </c>
      <c r="J4" s="5" t="str">
        <f t="shared" ca="1" si="3"/>
        <v>{ "accountId": 443154468389, "routingNumber": 566376474, "customerId": 279731651, "nickname": "Multi-tiered external", "type": "external" },</v>
      </c>
    </row>
    <row r="5" spans="1:10" x14ac:dyDescent="0.2">
      <c r="A5" s="4">
        <f t="shared" ca="1" si="0"/>
        <v>429797997019</v>
      </c>
      <c r="B5" s="4" cm="1">
        <f t="array" aca="1" ref="B5" ca="1">INDEX(customers!A:A,   _xlfn.CEILING.MATH(RAND()*COUNT(customers!A:A)) +1)</f>
        <v>180192055</v>
      </c>
      <c r="C5" s="4" cm="1">
        <f t="array" aca="1" ref="C5" ca="1">_xlfn.IFS(OR(G5="checking",G5="savings"),127000000001,OR(G5="credit",G5=""),0,TRUE(),_xlfn.CEILING.MATH(RAND()*POWER(10,10)))</f>
        <v>127000000001</v>
      </c>
      <c r="D5" s="4" t="s">
        <v>183</v>
      </c>
      <c r="E5" s="4" t="str">
        <f t="shared" ca="1" si="1"/>
        <v>Balanced checking</v>
      </c>
      <c r="F5" s="5">
        <f t="shared" ca="1" si="2"/>
        <v>5.4952827129369886E-2</v>
      </c>
      <c r="G5" s="5" t="str" cm="1">
        <f t="array" aca="1" ref="G5" ca="1">_xlfn.IFS(F5&lt;0.4, "checking", F5&lt;0.7, "savings", F5&lt;1, "external")</f>
        <v>checking</v>
      </c>
      <c r="J5" s="5" t="str">
        <f t="shared" ca="1" si="3"/>
        <v>{ "accountId": 429797997019, "routingNumber": 127000000001, "customerId": 180192055, "nickname": "Balanced checking", "type": "checking" },</v>
      </c>
    </row>
    <row r="6" spans="1:10" x14ac:dyDescent="0.2">
      <c r="A6" s="4">
        <f t="shared" ca="1" si="0"/>
        <v>949180303947</v>
      </c>
      <c r="B6" s="4" cm="1">
        <f t="array" aca="1" ref="B6" ca="1">INDEX(customers!A:A,   _xlfn.CEILING.MATH(RAND()*COUNT(customers!A:A)) +1)</f>
        <v>279731651</v>
      </c>
      <c r="C6" s="4" cm="1">
        <f t="array" aca="1" ref="C6" ca="1">_xlfn.IFS(OR(G6="checking",G6="savings"),127000000001,OR(G6="credit",G6=""),0,TRUE(),_xlfn.CEILING.MATH(RAND()*POWER(10,10)))</f>
        <v>127000000001</v>
      </c>
      <c r="D6" s="4" t="s">
        <v>157</v>
      </c>
      <c r="E6" s="4" t="str">
        <f t="shared" ca="1" si="1"/>
        <v>help-desk savings</v>
      </c>
      <c r="F6" s="5">
        <f t="shared" ca="1" si="2"/>
        <v>0.65358568344564794</v>
      </c>
      <c r="G6" s="5" t="str" cm="1">
        <f t="array" aca="1" ref="G6" ca="1">_xlfn.IFS(F6&lt;0.4, "checking", F6&lt;0.7, "savings", F6&lt;1, "external")</f>
        <v>savings</v>
      </c>
      <c r="J6" s="5" t="str">
        <f t="shared" ca="1" si="3"/>
        <v>{ "accountId": 949180303947, "routingNumber": 127000000001, "customerId": 279731651, "nickname": "help-desk savings", "type": "savings" },</v>
      </c>
    </row>
    <row r="7" spans="1:10" x14ac:dyDescent="0.2">
      <c r="A7" s="4">
        <f t="shared" ca="1" si="0"/>
        <v>333038768853</v>
      </c>
      <c r="B7" s="4" cm="1">
        <f t="array" aca="1" ref="B7" ca="1">INDEX(customers!A:A,   _xlfn.CEILING.MATH(RAND()*COUNT(customers!A:A)) +1)</f>
        <v>180192055</v>
      </c>
      <c r="C7" s="4" cm="1">
        <f t="array" aca="1" ref="C7" ca="1">_xlfn.IFS(OR(G7="checking",G7="savings"),127000000001,OR(G7="credit",G7=""),0,TRUE(),_xlfn.CEILING.MATH(RAND()*POWER(10,10)))</f>
        <v>127000000001</v>
      </c>
      <c r="D7" s="4" t="s">
        <v>158</v>
      </c>
      <c r="E7" s="4" t="str">
        <f t="shared" ca="1" si="1"/>
        <v>system engine savings</v>
      </c>
      <c r="F7" s="5">
        <f t="shared" ca="1" si="2"/>
        <v>0.62092554172636727</v>
      </c>
      <c r="G7" s="5" t="str" cm="1">
        <f t="array" aca="1" ref="G7" ca="1">_xlfn.IFS(F7&lt;0.4, "checking", F7&lt;0.7, "savings", F7&lt;1, "external")</f>
        <v>savings</v>
      </c>
      <c r="J7" s="5" t="str">
        <f t="shared" ca="1" si="3"/>
        <v>{ "accountId": 333038768853, "routingNumber": 127000000001, "customerId": 180192055, "nickname": "system engine savings", "type": "savings" },</v>
      </c>
    </row>
    <row r="8" spans="1:10" x14ac:dyDescent="0.2">
      <c r="A8" s="4">
        <f t="shared" ca="1" si="0"/>
        <v>380520842899</v>
      </c>
      <c r="B8" s="4" cm="1">
        <f t="array" aca="1" ref="B8" ca="1">INDEX(customers!A:A,   _xlfn.CEILING.MATH(RAND()*COUNT(customers!A:A)) +1)</f>
        <v>239257177</v>
      </c>
      <c r="C8" s="4" cm="1">
        <f t="array" aca="1" ref="C8" ca="1">_xlfn.IFS(OR(G8="checking",G8="savings"),127000000001,OR(G8="credit",G8=""),0,TRUE(),_xlfn.CEILING.MATH(RAND()*POWER(10,10)))</f>
        <v>7645937199</v>
      </c>
      <c r="D8" s="4" t="s">
        <v>159</v>
      </c>
      <c r="E8" s="4" t="str">
        <f t="shared" ca="1" si="1"/>
        <v>Fully-configurable external</v>
      </c>
      <c r="F8" s="5">
        <f t="shared" ca="1" si="2"/>
        <v>0.926963641551107</v>
      </c>
      <c r="G8" s="5" t="str" cm="1">
        <f t="array" aca="1" ref="G8" ca="1">_xlfn.IFS(F8&lt;0.4, "checking", F8&lt;0.7, "savings", F8&lt;1, "external")</f>
        <v>external</v>
      </c>
      <c r="J8" s="5" t="str">
        <f t="shared" ca="1" si="3"/>
        <v>{ "accountId": 380520842899, "routingNumber": 7645937199, "customerId": 239257177, "nickname": "Fully-configurable external", "type": "external" },</v>
      </c>
    </row>
    <row r="9" spans="1:10" x14ac:dyDescent="0.2">
      <c r="A9" s="4">
        <f t="shared" ca="1" si="0"/>
        <v>319960975073</v>
      </c>
      <c r="B9" s="4" cm="1">
        <f t="array" aca="1" ref="B9" ca="1">INDEX(customers!A:A,   _xlfn.CEILING.MATH(RAND()*COUNT(customers!A:A)) +1)</f>
        <v>754283265</v>
      </c>
      <c r="C9" s="4" cm="1">
        <f t="array" aca="1" ref="C9" ca="1">_xlfn.IFS(OR(G9="checking",G9="savings"),127000000001,OR(G9="credit",G9=""),0,TRUE(),_xlfn.CEILING.MATH(RAND()*POWER(10,10)))</f>
        <v>127000000001</v>
      </c>
      <c r="D9" s="4" t="s">
        <v>186</v>
      </c>
      <c r="E9" s="4" t="str">
        <f t="shared" ca="1" si="1"/>
        <v>mobile savings</v>
      </c>
      <c r="F9" s="5">
        <f t="shared" ca="1" si="2"/>
        <v>0.57799887497907332</v>
      </c>
      <c r="G9" s="5" t="str" cm="1">
        <f t="array" aca="1" ref="G9" ca="1">_xlfn.IFS(F9&lt;0.4, "checking", F9&lt;0.7, "savings", F9&lt;1, "external")</f>
        <v>savings</v>
      </c>
      <c r="J9" s="5" t="str">
        <f t="shared" ca="1" si="3"/>
        <v>{ "accountId": 319960975073, "routingNumber": 127000000001, "customerId": 754283265, "nickname": "mobile savings", "type": "savings" },</v>
      </c>
    </row>
    <row r="10" spans="1:10" x14ac:dyDescent="0.2">
      <c r="A10" s="4">
        <f t="shared" ca="1" si="0"/>
        <v>231593545287</v>
      </c>
      <c r="B10" s="4" cm="1">
        <f t="array" aca="1" ref="B10" ca="1">INDEX(customers!A:A,   _xlfn.CEILING.MATH(RAND()*COUNT(customers!A:A)) +1)</f>
        <v>239257177</v>
      </c>
      <c r="C10" s="4" cm="1">
        <f t="array" aca="1" ref="C10" ca="1">_xlfn.IFS(OR(G10="checking",G10="savings"),127000000001,OR(G10="credit",G10=""),0,TRUE(),_xlfn.CEILING.MATH(RAND()*POWER(10,10)))</f>
        <v>127000000001</v>
      </c>
      <c r="D10" s="4" t="s">
        <v>160</v>
      </c>
      <c r="E10" s="4" t="str">
        <f t="shared" ca="1" si="1"/>
        <v>foreground checking</v>
      </c>
      <c r="F10" s="5">
        <f t="shared" ca="1" si="2"/>
        <v>0.24445999189535661</v>
      </c>
      <c r="G10" s="5" t="str" cm="1">
        <f t="array" aca="1" ref="G10" ca="1">_xlfn.IFS(F10&lt;0.4, "checking", F10&lt;0.7, "savings", F10&lt;1, "external")</f>
        <v>checking</v>
      </c>
      <c r="J10" s="5" t="str">
        <f t="shared" ca="1" si="3"/>
        <v>{ "accountId": 231593545287, "routingNumber": 127000000001, "customerId": 239257177, "nickname": "foreground checking", "type": "checking" },</v>
      </c>
    </row>
    <row r="11" spans="1:10" x14ac:dyDescent="0.2">
      <c r="A11" s="4">
        <f t="shared" ca="1" si="0"/>
        <v>813848868789</v>
      </c>
      <c r="B11" s="4" cm="1">
        <f t="array" aca="1" ref="B11" ca="1">INDEX(customers!A:A,   _xlfn.CEILING.MATH(RAND()*COUNT(customers!A:A)) +1)</f>
        <v>754283265</v>
      </c>
      <c r="C11" s="4" cm="1">
        <f t="array" aca="1" ref="C11" ca="1">_xlfn.IFS(OR(G11="checking",G11="savings"),127000000001,OR(G11="credit",G11=""),0,TRUE(),_xlfn.CEILING.MATH(RAND()*POWER(10,10)))</f>
        <v>4891009571</v>
      </c>
      <c r="D11" s="4" t="s">
        <v>161</v>
      </c>
      <c r="E11" s="4" t="str">
        <f t="shared" ca="1" si="1"/>
        <v>contingency external</v>
      </c>
      <c r="F11" s="5">
        <f t="shared" ca="1" si="2"/>
        <v>0.9332003370392622</v>
      </c>
      <c r="G11" s="5" t="str" cm="1">
        <f t="array" aca="1" ref="G11" ca="1">_xlfn.IFS(F11&lt;0.4, "checking", F11&lt;0.7, "savings", F11&lt;1, "external")</f>
        <v>external</v>
      </c>
      <c r="J11" s="5" t="str">
        <f t="shared" ca="1" si="3"/>
        <v>{ "accountId": 813848868789, "routingNumber": 4891009571, "customerId": 754283265, "nickname": "contingency external", "type": "external" },</v>
      </c>
    </row>
    <row r="12" spans="1:10" x14ac:dyDescent="0.2">
      <c r="A12" s="4">
        <f t="shared" ca="1" si="0"/>
        <v>374971930009</v>
      </c>
      <c r="B12" s="4" cm="1">
        <f t="array" aca="1" ref="B12" ca="1">INDEX(customers!A:A,   _xlfn.CEILING.MATH(RAND()*COUNT(customers!A:A)) +1)</f>
        <v>387908472</v>
      </c>
      <c r="C12" s="4" cm="1">
        <f t="array" aca="1" ref="C12" ca="1">_xlfn.IFS(OR(G12="checking",G12="savings"),127000000001,OR(G12="credit",G12=""),0,TRUE(),_xlfn.CEILING.MATH(RAND()*POWER(10,10)))</f>
        <v>683927158</v>
      </c>
      <c r="D12" s="4" t="s">
        <v>155</v>
      </c>
      <c r="E12" s="4" t="str">
        <f t="shared" ca="1" si="1"/>
        <v>maximized external</v>
      </c>
      <c r="F12" s="5">
        <f t="shared" ca="1" si="2"/>
        <v>0.80486111432566276</v>
      </c>
      <c r="G12" s="5" t="str" cm="1">
        <f t="array" aca="1" ref="G12" ca="1">_xlfn.IFS(F12&lt;0.4, "checking", F12&lt;0.7, "savings", F12&lt;1, "external")</f>
        <v>external</v>
      </c>
      <c r="J12" s="5" t="str">
        <f t="shared" ca="1" si="3"/>
        <v>{ "accountId": 374971930009, "routingNumber": 683927158, "customerId": 387908472, "nickname": "maximized external", "type": "external" },</v>
      </c>
    </row>
    <row r="13" spans="1:10" x14ac:dyDescent="0.2">
      <c r="A13" s="4">
        <f t="shared" ca="1" si="0"/>
        <v>702342041804</v>
      </c>
      <c r="B13" s="4" cm="1">
        <f t="array" aca="1" ref="B13" ca="1">INDEX(customers!A:A,   _xlfn.CEILING.MATH(RAND()*COUNT(customers!A:A)) +1)</f>
        <v>281175567</v>
      </c>
      <c r="C13" s="4" cm="1">
        <f t="array" aca="1" ref="C13" ca="1">_xlfn.IFS(OR(G13="checking",G13="savings"),127000000001,OR(G13="credit",G13=""),0,TRUE(),_xlfn.CEILING.MATH(RAND()*POWER(10,10)))</f>
        <v>127000000001</v>
      </c>
      <c r="D13" s="4" t="s">
        <v>162</v>
      </c>
      <c r="E13" s="4" t="str">
        <f t="shared" ca="1" si="1"/>
        <v>reciprocal savings</v>
      </c>
      <c r="F13" s="5">
        <f t="shared" ca="1" si="2"/>
        <v>0.54286997971133955</v>
      </c>
      <c r="G13" s="5" t="str" cm="1">
        <f t="array" aca="1" ref="G13" ca="1">_xlfn.IFS(F13&lt;0.4, "checking", F13&lt;0.7, "savings", F13&lt;1, "external")</f>
        <v>savings</v>
      </c>
      <c r="J13" s="5" t="str">
        <f t="shared" ca="1" si="3"/>
        <v>{ "accountId": 702342041804, "routingNumber": 127000000001, "customerId": 281175567, "nickname": "reciprocal savings", "type": "savings" },</v>
      </c>
    </row>
    <row r="14" spans="1:10" x14ac:dyDescent="0.2">
      <c r="A14" s="4">
        <f t="shared" ca="1" si="0"/>
        <v>845866412554</v>
      </c>
      <c r="B14" s="4" cm="1">
        <f t="array" aca="1" ref="B14" ca="1">INDEX(customers!A:A,   _xlfn.CEILING.MATH(RAND()*COUNT(customers!A:A)) +1)</f>
        <v>180192055</v>
      </c>
      <c r="C14" s="4" cm="1">
        <f t="array" aca="1" ref="C14" ca="1">_xlfn.IFS(OR(G14="checking",G14="savings"),127000000001,OR(G14="credit",G14=""),0,TRUE(),_xlfn.CEILING.MATH(RAND()*POWER(10,10)))</f>
        <v>127000000001</v>
      </c>
      <c r="D14" s="4" t="s">
        <v>163</v>
      </c>
      <c r="E14" s="4" t="str">
        <f t="shared" ca="1" si="1"/>
        <v>bifurcated savings</v>
      </c>
      <c r="F14" s="5">
        <f t="shared" ca="1" si="2"/>
        <v>0.44096830412308619</v>
      </c>
      <c r="G14" s="5" t="str" cm="1">
        <f t="array" aca="1" ref="G14" ca="1">_xlfn.IFS(F14&lt;0.4, "checking", F14&lt;0.7, "savings", F14&lt;1, "external")</f>
        <v>savings</v>
      </c>
      <c r="J14" s="5" t="str">
        <f t="shared" ca="1" si="3"/>
        <v>{ "accountId": 845866412554, "routingNumber": 127000000001, "customerId": 180192055, "nickname": "bifurcated savings", "type": "savings" },</v>
      </c>
    </row>
    <row r="15" spans="1:10" x14ac:dyDescent="0.2">
      <c r="A15" s="4">
        <f t="shared" ca="1" si="0"/>
        <v>912382282929</v>
      </c>
      <c r="B15" s="4" cm="1">
        <f t="array" aca="1" ref="B15" ca="1">INDEX(customers!A:A,   _xlfn.CEILING.MATH(RAND()*COUNT(customers!A:A)) +1)</f>
        <v>754283265</v>
      </c>
      <c r="C15" s="4" cm="1">
        <f t="array" aca="1" ref="C15" ca="1">_xlfn.IFS(OR(G15="checking",G15="savings"),127000000001,OR(G15="credit",G15=""),0,TRUE(),_xlfn.CEILING.MATH(RAND()*POWER(10,10)))</f>
        <v>127000000001</v>
      </c>
      <c r="D15" s="4" t="s">
        <v>164</v>
      </c>
      <c r="E15" s="4" t="str">
        <f t="shared" ca="1" si="1"/>
        <v>synergy checking</v>
      </c>
      <c r="F15" s="5">
        <f t="shared" ca="1" si="2"/>
        <v>7.3317076465323261E-2</v>
      </c>
      <c r="G15" s="5" t="str" cm="1">
        <f t="array" aca="1" ref="G15" ca="1">_xlfn.IFS(F15&lt;0.4, "checking", F15&lt;0.7, "savings", F15&lt;1, "external")</f>
        <v>checking</v>
      </c>
      <c r="J15" s="5" t="str">
        <f t="shared" ca="1" si="3"/>
        <v>{ "accountId": 912382282929, "routingNumber": 127000000001, "customerId": 754283265, "nickname": "synergy checking", "type": "checking" },</v>
      </c>
    </row>
    <row r="16" spans="1:10" x14ac:dyDescent="0.2">
      <c r="A16" s="4">
        <f t="shared" ca="1" si="0"/>
        <v>506647536492</v>
      </c>
      <c r="B16" s="4" cm="1">
        <f t="array" aca="1" ref="B16" ca="1">INDEX(customers!A:A,   _xlfn.CEILING.MATH(RAND()*COUNT(customers!A:A)) +1)</f>
        <v>754283265</v>
      </c>
      <c r="C16" s="4" cm="1">
        <f t="array" aca="1" ref="C16" ca="1">_xlfn.IFS(OR(G16="checking",G16="savings"),127000000001,OR(G16="credit",G16=""),0,TRUE(),_xlfn.CEILING.MATH(RAND()*POWER(10,10)))</f>
        <v>127000000001</v>
      </c>
      <c r="D16" s="4" t="s">
        <v>165</v>
      </c>
      <c r="E16" s="4" t="str">
        <f t="shared" ca="1" si="1"/>
        <v>migration checking</v>
      </c>
      <c r="F16" s="5">
        <f t="shared" ca="1" si="2"/>
        <v>0.38155403000175192</v>
      </c>
      <c r="G16" s="5" t="str" cm="1">
        <f t="array" aca="1" ref="G16" ca="1">_xlfn.IFS(F16&lt;0.4, "checking", F16&lt;0.7, "savings", F16&lt;1, "external")</f>
        <v>checking</v>
      </c>
      <c r="J16" s="5" t="str">
        <f t="shared" ca="1" si="3"/>
        <v>{ "accountId": 506647536492, "routingNumber": 127000000001, "customerId": 754283265, "nickname": "migration checking", "type": "checking" },</v>
      </c>
    </row>
    <row r="17" spans="1:10" x14ac:dyDescent="0.2">
      <c r="A17" s="4">
        <f t="shared" ca="1" si="0"/>
        <v>694349861422</v>
      </c>
      <c r="B17" s="4" cm="1">
        <f t="array" aca="1" ref="B17" ca="1">INDEX(customers!A:A,   _xlfn.CEILING.MATH(RAND()*COUNT(customers!A:A)) +1)</f>
        <v>281175567</v>
      </c>
      <c r="C17" s="4" cm="1">
        <f t="array" aca="1" ref="C17" ca="1">_xlfn.IFS(OR(G17="checking",G17="savings"),127000000001,OR(G17="credit",G17=""),0,TRUE(),_xlfn.CEILING.MATH(RAND()*POWER(10,10)))</f>
        <v>127000000001</v>
      </c>
      <c r="D17" s="4" t="s">
        <v>166</v>
      </c>
      <c r="E17" s="4" t="str">
        <f t="shared" ca="1" si="1"/>
        <v>analyzing checking</v>
      </c>
      <c r="F17" s="5">
        <f t="shared" ca="1" si="2"/>
        <v>7.4965928943657167E-2</v>
      </c>
      <c r="G17" s="5" t="str" cm="1">
        <f t="array" aca="1" ref="G17" ca="1">_xlfn.IFS(F17&lt;0.4, "checking", F17&lt;0.7, "savings", F17&lt;1, "external")</f>
        <v>checking</v>
      </c>
      <c r="J17" s="5" t="str">
        <f t="shared" ca="1" si="3"/>
        <v>{ "accountId": 694349861422, "routingNumber": 127000000001, "customerId": 281175567, "nickname": "analyzing checking", "type": "checking" },</v>
      </c>
    </row>
    <row r="18" spans="1:10" x14ac:dyDescent="0.2">
      <c r="A18" s="4">
        <f t="shared" ca="1" si="0"/>
        <v>816402439754</v>
      </c>
      <c r="B18" s="4" cm="1">
        <f t="array" aca="1" ref="B18" ca="1">INDEX(customers!A:A,   _xlfn.CEILING.MATH(RAND()*COUNT(customers!A:A)) +1)</f>
        <v>754283265</v>
      </c>
      <c r="C18" s="4" cm="1">
        <f t="array" aca="1" ref="C18" ca="1">_xlfn.IFS(OR(G18="checking",G18="savings"),127000000001,OR(G18="credit",G18=""),0,TRUE(),_xlfn.CEILING.MATH(RAND()*POWER(10,10)))</f>
        <v>5207635525</v>
      </c>
      <c r="D18" s="4" t="s">
        <v>167</v>
      </c>
      <c r="E18" s="4" t="str">
        <f t="shared" ca="1" si="1"/>
        <v>Robust external</v>
      </c>
      <c r="F18" s="5">
        <f t="shared" ca="1" si="2"/>
        <v>0.95667605822457336</v>
      </c>
      <c r="G18" s="5" t="str" cm="1">
        <f t="array" aca="1" ref="G18" ca="1">_xlfn.IFS(F18&lt;0.4, "checking", F18&lt;0.7, "savings", F18&lt;1, "external")</f>
        <v>external</v>
      </c>
      <c r="J18" s="5" t="str">
        <f t="shared" ca="1" si="3"/>
        <v>{ "accountId": 816402439754, "routingNumber": 5207635525, "customerId": 754283265, "nickname": "Robust external", "type": "external" },</v>
      </c>
    </row>
    <row r="19" spans="1:10" x14ac:dyDescent="0.2">
      <c r="A19" s="4">
        <f t="shared" ca="1" si="0"/>
        <v>681157426689</v>
      </c>
      <c r="B19" s="4" cm="1">
        <f t="array" aca="1" ref="B19" ca="1">INDEX(customers!A:A,   _xlfn.CEILING.MATH(RAND()*COUNT(customers!A:A)) +1)</f>
        <v>281175567</v>
      </c>
      <c r="C19" s="4" cm="1">
        <f t="array" aca="1" ref="C19" ca="1">_xlfn.IFS(OR(G19="checking",G19="savings"),127000000001,OR(G19="credit",G19=""),0,TRUE(),_xlfn.CEILING.MATH(RAND()*POWER(10,10)))</f>
        <v>127000000001</v>
      </c>
      <c r="D19" s="4" t="s">
        <v>168</v>
      </c>
      <c r="E19" s="4" t="str">
        <f t="shared" ca="1" si="1"/>
        <v>encoding checking</v>
      </c>
      <c r="F19" s="5">
        <f t="shared" ca="1" si="2"/>
        <v>0.36470762768027076</v>
      </c>
      <c r="G19" s="5" t="str" cm="1">
        <f t="array" aca="1" ref="G19" ca="1">_xlfn.IFS(F19&lt;0.4, "checking", F19&lt;0.7, "savings", F19&lt;1, "external")</f>
        <v>checking</v>
      </c>
      <c r="J19" s="5" t="str">
        <f t="shared" ca="1" si="3"/>
        <v>{ "accountId": 681157426689, "routingNumber": 127000000001, "customerId": 281175567, "nickname": "encoding checking", "type": "checking" },</v>
      </c>
    </row>
    <row r="20" spans="1:10" x14ac:dyDescent="0.2">
      <c r="A20" s="4">
        <f t="shared" ca="1" si="0"/>
        <v>659761461638</v>
      </c>
      <c r="B20" s="4" cm="1">
        <f t="array" aca="1" ref="B20" ca="1">INDEX(customers!A:A,   _xlfn.CEILING.MATH(RAND()*COUNT(customers!A:A)) +1)</f>
        <v>387908472</v>
      </c>
      <c r="C20" s="4" cm="1">
        <f t="array" aca="1" ref="C20" ca="1">_xlfn.IFS(OR(G20="checking",G20="savings"),127000000001,OR(G20="credit",G20=""),0,TRUE(),_xlfn.CEILING.MATH(RAND()*POWER(10,10)))</f>
        <v>127000000001</v>
      </c>
      <c r="D20" s="4" t="s">
        <v>169</v>
      </c>
      <c r="E20" s="4" t="str">
        <f t="shared" ca="1" si="1"/>
        <v>Versatile savings</v>
      </c>
      <c r="F20" s="5">
        <f t="shared" ca="1" si="2"/>
        <v>0.65706029971899482</v>
      </c>
      <c r="G20" s="5" t="str" cm="1">
        <f t="array" aca="1" ref="G20" ca="1">_xlfn.IFS(F20&lt;0.4, "checking", F20&lt;0.7, "savings", F20&lt;1, "external")</f>
        <v>savings</v>
      </c>
      <c r="J20" s="5" t="str">
        <f t="shared" ca="1" si="3"/>
        <v>{ "accountId": 659761461638, "routingNumber": 127000000001, "customerId": 387908472, "nickname": "Versatile savings", "type": "savings" },</v>
      </c>
    </row>
    <row r="21" spans="1:10" x14ac:dyDescent="0.2">
      <c r="A21" s="4">
        <f t="shared" ca="1" si="0"/>
        <v>111079255746</v>
      </c>
      <c r="B21" s="4" cm="1">
        <f t="array" aca="1" ref="B21" ca="1">INDEX(customers!A:A,   _xlfn.CEILING.MATH(RAND()*COUNT(customers!A:A)) +1)</f>
        <v>279731651</v>
      </c>
      <c r="C21" s="4" cm="1">
        <f t="array" aca="1" ref="C21" ca="1">_xlfn.IFS(OR(G21="checking",G21="savings"),127000000001,OR(G21="credit",G21=""),0,TRUE(),_xlfn.CEILING.MATH(RAND()*POWER(10,10)))</f>
        <v>127000000001</v>
      </c>
      <c r="D21" s="4" t="s">
        <v>170</v>
      </c>
      <c r="E21" s="4" t="str">
        <f t="shared" ca="1" si="1"/>
        <v>4th generation checking</v>
      </c>
      <c r="F21" s="5">
        <f t="shared" ca="1" si="2"/>
        <v>0.15604710604927741</v>
      </c>
      <c r="G21" s="5" t="str" cm="1">
        <f t="array" aca="1" ref="G21" ca="1">_xlfn.IFS(F21&lt;0.4, "checking", F21&lt;0.7, "savings", F21&lt;1, "external")</f>
        <v>checking</v>
      </c>
      <c r="J21" s="5" t="str">
        <f t="shared" ca="1" si="3"/>
        <v>{ "accountId": 111079255746, "routingNumber": 127000000001, "customerId": 279731651, "nickname": "4th generation checking", "type": "checking" },</v>
      </c>
    </row>
    <row r="22" spans="1:10" x14ac:dyDescent="0.2">
      <c r="A22" s="4">
        <f t="shared" ca="1" si="0"/>
        <v>493785208084</v>
      </c>
      <c r="B22" s="4" cm="1">
        <f t="array" aca="1" ref="B22" ca="1">INDEX(customers!A:A,   _xlfn.CEILING.MATH(RAND()*COUNT(customers!A:A)) +1)</f>
        <v>387908472</v>
      </c>
      <c r="C22" s="4" cm="1">
        <f t="array" aca="1" ref="C22" ca="1">_xlfn.IFS(OR(G22="checking",G22="savings"),127000000001,OR(G22="credit",G22=""),0,TRUE(),_xlfn.CEILING.MATH(RAND()*POWER(10,10)))</f>
        <v>127000000001</v>
      </c>
      <c r="D22" s="4" t="s">
        <v>171</v>
      </c>
      <c r="E22" s="4" t="str">
        <f t="shared" ca="1" si="1"/>
        <v>archive checking</v>
      </c>
      <c r="F22" s="5">
        <f t="shared" ca="1" si="2"/>
        <v>5.5266255965879751E-2</v>
      </c>
      <c r="G22" s="5" t="str" cm="1">
        <f t="array" aca="1" ref="G22" ca="1">_xlfn.IFS(F22&lt;0.4, "checking", F22&lt;0.7, "savings", F22&lt;1, "external")</f>
        <v>checking</v>
      </c>
      <c r="J22" s="5" t="str">
        <f t="shared" ca="1" si="3"/>
        <v>{ "accountId": 493785208084, "routingNumber": 127000000001, "customerId": 387908472, "nickname": "archive checking", "type": "checking" },</v>
      </c>
    </row>
    <row r="23" spans="1:10" x14ac:dyDescent="0.2">
      <c r="A23" s="4">
        <f t="shared" ca="1" si="0"/>
        <v>349083181548</v>
      </c>
      <c r="B23" s="4" cm="1">
        <f t="array" aca="1" ref="B23" ca="1">INDEX(customers!A:A,   _xlfn.CEILING.MATH(RAND()*COUNT(customers!A:A)) +1)</f>
        <v>239257177</v>
      </c>
      <c r="C23" s="4" cm="1">
        <f t="array" aca="1" ref="C23" ca="1">_xlfn.IFS(OR(G23="checking",G23="savings"),127000000001,OR(G23="credit",G23=""),0,TRUE(),_xlfn.CEILING.MATH(RAND()*POWER(10,10)))</f>
        <v>6376632999</v>
      </c>
      <c r="D23" s="4" t="s">
        <v>183</v>
      </c>
      <c r="E23" s="4" t="str">
        <f t="shared" ca="1" si="1"/>
        <v>Balanced external</v>
      </c>
      <c r="F23" s="5">
        <f t="shared" ca="1" si="2"/>
        <v>0.78737444956350444</v>
      </c>
      <c r="G23" s="5" t="str" cm="1">
        <f t="array" aca="1" ref="G23" ca="1">_xlfn.IFS(F23&lt;0.4, "checking", F23&lt;0.7, "savings", F23&lt;1, "external")</f>
        <v>external</v>
      </c>
      <c r="J23" s="5" t="str">
        <f t="shared" ca="1" si="3"/>
        <v>{ "accountId": 349083181548, "routingNumber": 6376632999, "customerId": 239257177, "nickname": "Balanced external", "type": "external" },</v>
      </c>
    </row>
    <row r="24" spans="1:10" x14ac:dyDescent="0.2">
      <c r="A24" s="4">
        <f t="shared" ca="1" si="0"/>
        <v>526672870074</v>
      </c>
      <c r="B24" s="4" cm="1">
        <f t="array" aca="1" ref="B24" ca="1">INDEX(customers!A:A,   _xlfn.CEILING.MATH(RAND()*COUNT(customers!A:A)) +1)</f>
        <v>281175567</v>
      </c>
      <c r="C24" s="4" cm="1">
        <f t="array" aca="1" ref="C24" ca="1">_xlfn.IFS(OR(G24="checking",G24="savings"),127000000001,OR(G24="credit",G24=""),0,TRUE(),_xlfn.CEILING.MATH(RAND()*POWER(10,10)))</f>
        <v>6332365523</v>
      </c>
      <c r="D24" s="4" t="s">
        <v>172</v>
      </c>
      <c r="E24" s="4" t="str">
        <f t="shared" ca="1" si="1"/>
        <v>Focused external</v>
      </c>
      <c r="F24" s="5">
        <f t="shared" ca="1" si="2"/>
        <v>0.99965804598777652</v>
      </c>
      <c r="G24" s="5" t="str" cm="1">
        <f t="array" aca="1" ref="G24" ca="1">_xlfn.IFS(F24&lt;0.4, "checking", F24&lt;0.7, "savings", F24&lt;1, "external")</f>
        <v>external</v>
      </c>
      <c r="J24" s="5" t="str">
        <f t="shared" ca="1" si="3"/>
        <v>{ "accountId": 526672870074, "routingNumber": 6332365523, "customerId": 281175567, "nickname": "Focused external", "type": "external" },</v>
      </c>
    </row>
    <row r="25" spans="1:10" x14ac:dyDescent="0.2">
      <c r="A25" s="4">
        <f t="shared" ca="1" si="0"/>
        <v>455902826381</v>
      </c>
      <c r="B25" s="4" cm="1">
        <f t="array" aca="1" ref="B25" ca="1">INDEX(customers!A:A,   _xlfn.CEILING.MATH(RAND()*COUNT(customers!A:A)) +1)</f>
        <v>754283265</v>
      </c>
      <c r="C25" s="4" cm="1">
        <f t="array" aca="1" ref="C25" ca="1">_xlfn.IFS(OR(G25="checking",G25="savings"),127000000001,OR(G25="credit",G25=""),0,TRUE(),_xlfn.CEILING.MATH(RAND()*POWER(10,10)))</f>
        <v>7895599014</v>
      </c>
      <c r="D25" s="4" t="s">
        <v>173</v>
      </c>
      <c r="E25" s="4" t="str">
        <f t="shared" ca="1" si="1"/>
        <v>system-worthy external</v>
      </c>
      <c r="F25" s="5">
        <f t="shared" ca="1" si="2"/>
        <v>0.92496939303535863</v>
      </c>
      <c r="G25" s="5" t="str" cm="1">
        <f t="array" aca="1" ref="G25" ca="1">_xlfn.IFS(F25&lt;0.4, "checking", F25&lt;0.7, "savings", F25&lt;1, "external")</f>
        <v>external</v>
      </c>
      <c r="J25" s="5" t="str">
        <f t="shared" ca="1" si="3"/>
        <v>{ "accountId": 455902826381, "routingNumber": 7895599014, "customerId": 754283265, "nickname": "system-worthy external", "type": "external" },</v>
      </c>
    </row>
    <row r="26" spans="1:10" x14ac:dyDescent="0.2">
      <c r="A26" s="4">
        <f t="shared" ca="1" si="0"/>
        <v>932085600435</v>
      </c>
      <c r="B26" s="4" cm="1">
        <f t="array" aca="1" ref="B26" ca="1">INDEX(customers!A:A,   _xlfn.CEILING.MATH(RAND()*COUNT(customers!A:A)) +1)</f>
        <v>281175567</v>
      </c>
      <c r="C26" s="4" cm="1">
        <f t="array" aca="1" ref="C26" ca="1">_xlfn.IFS(OR(G26="checking",G26="savings"),127000000001,OR(G26="credit",G26=""),0,TRUE(),_xlfn.CEILING.MATH(RAND()*POWER(10,10)))</f>
        <v>127000000001</v>
      </c>
      <c r="D26" s="4" t="s">
        <v>185</v>
      </c>
      <c r="E26" s="4" t="str">
        <f t="shared" ca="1" si="1"/>
        <v>24/7 savings</v>
      </c>
      <c r="F26" s="5">
        <f t="shared" ca="1" si="2"/>
        <v>0.60884164038363309</v>
      </c>
      <c r="G26" s="5" t="str" cm="1">
        <f t="array" aca="1" ref="G26" ca="1">_xlfn.IFS(F26&lt;0.4, "checking", F26&lt;0.7, "savings", F26&lt;1, "external")</f>
        <v>savings</v>
      </c>
      <c r="J26" s="5" t="str">
        <f t="shared" ca="1" si="3"/>
        <v>{ "accountId": 932085600435, "routingNumber": 127000000001, "customerId": 281175567, "nickname": "24/7 savings", "type": "savings" },</v>
      </c>
    </row>
    <row r="27" spans="1:10" x14ac:dyDescent="0.2">
      <c r="A27" s="4">
        <f t="shared" ca="1" si="0"/>
        <v>878290245627</v>
      </c>
      <c r="B27" s="4" cm="1">
        <f t="array" aca="1" ref="B27" ca="1">INDEX(customers!A:A,   _xlfn.CEILING.MATH(RAND()*COUNT(customers!A:A)) +1)</f>
        <v>387908472</v>
      </c>
      <c r="C27" s="4" cm="1">
        <f t="array" aca="1" ref="C27" ca="1">_xlfn.IFS(OR(G27="checking",G27="savings"),127000000001,OR(G27="credit",G27=""),0,TRUE(),_xlfn.CEILING.MATH(RAND()*POWER(10,10)))</f>
        <v>127000000001</v>
      </c>
      <c r="D27" s="4" t="s">
        <v>174</v>
      </c>
      <c r="E27" s="4" t="str">
        <f t="shared" ca="1" si="1"/>
        <v>Re-contextualized checking</v>
      </c>
      <c r="F27" s="5">
        <f t="shared" ca="1" si="2"/>
        <v>0.25373613996141542</v>
      </c>
      <c r="G27" s="5" t="str" cm="1">
        <f t="array" aca="1" ref="G27" ca="1">_xlfn.IFS(F27&lt;0.4, "checking", F27&lt;0.7, "savings", F27&lt;1, "external")</f>
        <v>checking</v>
      </c>
      <c r="J27" s="5" t="str">
        <f t="shared" ca="1" si="3"/>
        <v>{ "accountId": 878290245627, "routingNumber": 127000000001, "customerId": 387908472, "nickname": "Re-contextualized checking", "type": "checking" },</v>
      </c>
    </row>
    <row r="28" spans="1:10" x14ac:dyDescent="0.2">
      <c r="A28" s="4">
        <f t="shared" ca="1" si="0"/>
        <v>918003817933</v>
      </c>
      <c r="B28" s="4" cm="1">
        <f t="array" aca="1" ref="B28" ca="1">INDEX(customers!A:A,   _xlfn.CEILING.MATH(RAND()*COUNT(customers!A:A)) +1)</f>
        <v>239257177</v>
      </c>
      <c r="C28" s="4" cm="1">
        <f t="array" aca="1" ref="C28" ca="1">_xlfn.IFS(OR(G28="checking",G28="savings"),127000000001,OR(G28="credit",G28=""),0,TRUE(),_xlfn.CEILING.MATH(RAND()*POWER(10,10)))</f>
        <v>127000000001</v>
      </c>
      <c r="D28" s="4" t="s">
        <v>175</v>
      </c>
      <c r="E28" s="4" t="str">
        <f t="shared" ca="1" si="1"/>
        <v>intangible checking</v>
      </c>
      <c r="F28" s="5">
        <f t="shared" ca="1" si="2"/>
        <v>0.18159331682119084</v>
      </c>
      <c r="G28" s="5" t="str" cm="1">
        <f t="array" aca="1" ref="G28" ca="1">_xlfn.IFS(F28&lt;0.4, "checking", F28&lt;0.7, "savings", F28&lt;1, "external")</f>
        <v>checking</v>
      </c>
      <c r="J28" s="5" t="str">
        <f t="shared" ca="1" si="3"/>
        <v>{ "accountId": 918003817933, "routingNumber": 127000000001, "customerId": 239257177, "nickname": "intangible checking", "type": "checking" },</v>
      </c>
    </row>
    <row r="29" spans="1:10" x14ac:dyDescent="0.2">
      <c r="A29" s="4">
        <f t="shared" ca="1" si="0"/>
        <v>501013603819</v>
      </c>
      <c r="B29" s="4" cm="1">
        <f t="array" aca="1" ref="B29" ca="1">INDEX(customers!A:A,   _xlfn.CEILING.MATH(RAND()*COUNT(customers!A:A)) +1)</f>
        <v>281175567</v>
      </c>
      <c r="C29" s="4" cm="1">
        <f t="array" aca="1" ref="C29" ca="1">_xlfn.IFS(OR(G29="checking",G29="savings"),127000000001,OR(G29="credit",G29=""),0,TRUE(),_xlfn.CEILING.MATH(RAND()*POWER(10,10)))</f>
        <v>127000000001</v>
      </c>
      <c r="D29" s="4" t="s">
        <v>184</v>
      </c>
      <c r="E29" s="4" t="str">
        <f t="shared" ca="1" si="1"/>
        <v>tangible checking</v>
      </c>
      <c r="F29" s="5">
        <f t="shared" ca="1" si="2"/>
        <v>0.11024126029340342</v>
      </c>
      <c r="G29" s="5" t="str" cm="1">
        <f t="array" aca="1" ref="G29" ca="1">_xlfn.IFS(F29&lt;0.4, "checking", F29&lt;0.7, "savings", F29&lt;1, "external")</f>
        <v>checking</v>
      </c>
      <c r="J29" s="5" t="str">
        <f t="shared" ca="1" si="3"/>
        <v>{ "accountId": 501013603819, "routingNumber": 127000000001, "customerId": 281175567, "nickname": "tangible checking", "type": "checking" },</v>
      </c>
    </row>
    <row r="30" spans="1:10" s="8" customFormat="1" x14ac:dyDescent="0.2">
      <c r="A30" s="7">
        <f t="shared" ca="1" si="0"/>
        <v>908799996285</v>
      </c>
      <c r="B30" s="7" cm="1">
        <f t="array" aca="1" ref="B30" ca="1">INDEX(customers!A:A,   _xlfn.CEILING.MATH(RAND()*COUNT(customers!A:A)) +1)</f>
        <v>754283265</v>
      </c>
      <c r="C30" s="7" cm="1">
        <f t="array" aca="1" ref="C30" ca="1">_xlfn.IFS(OR(G30="checking",G30="savings"),127000000001,OR(G30="credit",G30=""),0,TRUE(),_xlfn.CEILING.MATH(RAND()*POWER(10,10)))</f>
        <v>8765959639</v>
      </c>
      <c r="D30" s="7" t="s">
        <v>176</v>
      </c>
      <c r="E30" s="7" t="str">
        <f t="shared" ca="1" si="1"/>
        <v>Ameliorated external</v>
      </c>
      <c r="F30" s="8">
        <f t="shared" ca="1" si="2"/>
        <v>0.78766723482316658</v>
      </c>
      <c r="G30" s="5" t="str" cm="1">
        <f t="array" aca="1" ref="G30" ca="1">_xlfn.IFS(F30&lt;0.4, "checking", F30&lt;0.7, "savings", F30&lt;1, "external")</f>
        <v>external</v>
      </c>
      <c r="J30" s="8" t="str">
        <f t="shared" ca="1" si="3"/>
        <v>{ "accountId": 908799996285, "routingNumber": 8765959639, "customerId": 754283265, "nickname": "Ameliorated external", "type": "external" },</v>
      </c>
    </row>
    <row r="31" spans="1:10" x14ac:dyDescent="0.2">
      <c r="A31" s="4">
        <f t="shared" ref="A31:A36" ca="1" si="4">IF(ISNUMBER(B31),_xlfn.FLOOR.MATH((RAND()*0.9+0.1)*10^16), "")</f>
        <v>5747011025075570</v>
      </c>
      <c r="B31" s="4" cm="1">
        <f t="array" aca="1" ref="B31:B36" ca="1">_xlfn._xlws.SORT(IF(MOD(_xlfn._xlws.FILTER(customers!A:A,ISNUMBER(customers!A:A)),2) =1,_xlfn._xlws.FILTER(customers!A:A,ISNUMBER(customers!A:A)),"" ))</f>
        <v>180192055</v>
      </c>
      <c r="C31" s="4" cm="1">
        <f t="array" aca="1" ref="C31" ca="1">_xlfn.IFS(OR(G31="checking",G31="savings"),127000000001,OR(G31="credit",G31=""),0,TRUE(),_xlfn.CEILING.MATH(RAND()*POWER(10,10)))</f>
        <v>0</v>
      </c>
      <c r="D31" s="4" t="s">
        <v>177</v>
      </c>
      <c r="E31" s="4" t="str" cm="1">
        <f t="array" aca="1" ref="E31:E36" ca="1">IF(ISNUMBER(B31:B36), D31:D36&amp; " " &amp; G31:G36, "")</f>
        <v>task-force credit</v>
      </c>
      <c r="G31" s="5" t="str" cm="1">
        <f t="array" aca="1" ref="G31:G36" ca="1">IF(ISNUMBER(B31:B36),"credit", "")</f>
        <v>credit</v>
      </c>
      <c r="H31" s="5" cm="1">
        <f t="array" aca="1" ref="H31:H36" ca="1">IF(ISNUMBER(B31:B36),_xlfn.CEILING.MATH(MOD(B31:B36,3500), 500), "")</f>
        <v>2000</v>
      </c>
      <c r="J31" s="5" t="str">
        <f t="shared" ca="1" si="3"/>
        <v>{ "accountId": 5747011025075570, "routingNumber": 0, "customerId": 180192055, "nickname": "task-force credit", "type": "credit", "creditLimit": 2000 },</v>
      </c>
    </row>
    <row r="32" spans="1:10" x14ac:dyDescent="0.2">
      <c r="A32" s="4">
        <f t="shared" ca="1" si="4"/>
        <v>5759197398046990</v>
      </c>
      <c r="B32" s="4">
        <f ca="1"/>
        <v>239257177</v>
      </c>
      <c r="C32" s="4" cm="1">
        <f t="array" aca="1" ref="C32" ca="1">_xlfn.IFS(OR(G32="checking",G32="savings"),127000000001,OR(G32="credit",G32=""),0,TRUE(),_xlfn.CEILING.MATH(RAND()*POWER(10,10)))</f>
        <v>0</v>
      </c>
      <c r="D32" s="4" t="s">
        <v>178</v>
      </c>
      <c r="E32" s="4" t="str">
        <f ca="1"/>
        <v>Profound credit</v>
      </c>
      <c r="G32" s="5" t="str">
        <f ca="1"/>
        <v>credit</v>
      </c>
      <c r="H32" s="5">
        <f ca="1"/>
        <v>1000</v>
      </c>
      <c r="J32" s="5" t="str">
        <f t="shared" ca="1" si="3"/>
        <v>{ "accountId": 5759197398046990, "routingNumber": 0, "customerId": 239257177, "nickname": "Profound credit", "type": "credit", "creditLimit": 1000 },</v>
      </c>
    </row>
    <row r="33" spans="1:10" x14ac:dyDescent="0.2">
      <c r="A33" s="4">
        <f t="shared" ca="1" si="4"/>
        <v>4602529412478380</v>
      </c>
      <c r="B33" s="4">
        <f ca="1"/>
        <v>279731651</v>
      </c>
      <c r="C33" s="4" cm="1">
        <f t="array" aca="1" ref="C33" ca="1">_xlfn.IFS(OR(G33="checking",G33="savings"),127000000001,OR(G33="credit",G33=""),0,TRUE(),_xlfn.CEILING.MATH(RAND()*POWER(10,10)))</f>
        <v>0</v>
      </c>
      <c r="D33" s="4" t="s">
        <v>179</v>
      </c>
      <c r="E33" s="4" t="str">
        <f ca="1"/>
        <v>data-warehouse credit</v>
      </c>
      <c r="G33" s="5" t="str">
        <f ca="1"/>
        <v>credit</v>
      </c>
      <c r="H33" s="5">
        <f ca="1"/>
        <v>1500</v>
      </c>
      <c r="J33" s="5" t="str">
        <f t="shared" ca="1" si="3"/>
        <v>{ "accountId": 4602529412478380, "routingNumber": 0, "customerId": 279731651, "nickname": "data-warehouse credit", "type": "credit", "creditLimit": 1500 },</v>
      </c>
    </row>
    <row r="34" spans="1:10" x14ac:dyDescent="0.2">
      <c r="A34" s="4">
        <f t="shared" ca="1" si="4"/>
        <v>7266005428392410</v>
      </c>
      <c r="B34" s="4">
        <f ca="1"/>
        <v>281175567</v>
      </c>
      <c r="C34" s="4" cm="1">
        <f t="array" aca="1" ref="C34" ca="1">_xlfn.IFS(OR(G34="checking",G34="savings"),127000000001,OR(G34="credit",G34=""),0,TRUE(),_xlfn.CEILING.MATH(RAND()*POWER(10,10)))</f>
        <v>0</v>
      </c>
      <c r="D34" s="4" t="s">
        <v>180</v>
      </c>
      <c r="E34" s="4" t="str">
        <f ca="1"/>
        <v>Innovative credit</v>
      </c>
      <c r="G34" s="5" t="str">
        <f ca="1"/>
        <v>credit</v>
      </c>
      <c r="H34" s="5">
        <f ca="1"/>
        <v>3500</v>
      </c>
      <c r="J34" s="5" t="str">
        <f t="shared" ca="1" si="3"/>
        <v>{ "accountId": 7266005428392410, "routingNumber": 0, "customerId": 281175567, "nickname": "Innovative credit", "type": "credit", "creditLimit": 3500 },</v>
      </c>
    </row>
    <row r="35" spans="1:10" x14ac:dyDescent="0.2">
      <c r="A35" s="4">
        <f t="shared" ca="1" si="4"/>
        <v>2135029359261110</v>
      </c>
      <c r="B35" s="4">
        <f ca="1"/>
        <v>754283265</v>
      </c>
      <c r="C35" s="4" cm="1">
        <f t="array" aca="1" ref="C35" ca="1">_xlfn.IFS(OR(G35="checking",G35="savings"),127000000001,OR(G35="credit",G35=""),0,TRUE(),_xlfn.CEILING.MATH(RAND()*POWER(10,10)))</f>
        <v>0</v>
      </c>
      <c r="D35" s="4" t="s">
        <v>181</v>
      </c>
      <c r="E35" s="4" t="str">
        <f ca="1"/>
        <v>transitional credit</v>
      </c>
      <c r="G35" s="5" t="str">
        <f ca="1"/>
        <v>credit</v>
      </c>
      <c r="H35" s="5">
        <f ca="1"/>
        <v>2000</v>
      </c>
      <c r="J35" s="5" t="str">
        <f t="shared" ca="1" si="3"/>
        <v>{ "accountId": 2135029359261110, "routingNumber": 0, "customerId": 754283265, "nickname": "transitional credit", "type": "credit", "creditLimit": 2000 },</v>
      </c>
    </row>
    <row r="36" spans="1:10" x14ac:dyDescent="0.2">
      <c r="A36" s="4" t="str">
        <f t="shared" ca="1" si="4"/>
        <v/>
      </c>
      <c r="B36" s="4" t="str">
        <f ca="1"/>
        <v/>
      </c>
      <c r="C36" s="4" cm="1">
        <f t="array" aca="1" ref="C36" ca="1">_xlfn.IFS(OR(G36="checking",G36="savings"),127000000001,OR(G36="credit",G36=""),0,TRUE(),_xlfn.CEILING.MATH(RAND()*POWER(10,10)))</f>
        <v>0</v>
      </c>
      <c r="D36" s="4" t="s">
        <v>182</v>
      </c>
      <c r="E36" s="4" t="str">
        <f ca="1"/>
        <v/>
      </c>
      <c r="G36" s="5" t="str">
        <f ca="1"/>
        <v/>
      </c>
      <c r="H36" s="5" t="str">
        <f ca="1"/>
        <v/>
      </c>
      <c r="J36" s="5" t="str">
        <f t="shared" ca="1" si="3"/>
        <v/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opLeftCell="I1" workbookViewId="0">
      <selection activeCell="L2" sqref="L2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59.1640625" bestFit="1" customWidth="1"/>
    <col min="4" max="4" width="7.1640625" bestFit="1" customWidth="1"/>
    <col min="5" max="5" width="8.83203125" bestFit="1" customWidth="1"/>
    <col min="7" max="7" width="14.1640625" style="2" bestFit="1" customWidth="1"/>
    <col min="8" max="8" width="17.6640625" bestFit="1" customWidth="1"/>
    <col min="9" max="9" width="18" bestFit="1" customWidth="1"/>
    <col min="10" max="10" width="8.83203125" bestFit="1" customWidth="1"/>
    <col min="11" max="11" width="59.1640625" bestFit="1" customWidth="1"/>
    <col min="12" max="12" width="20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127</v>
      </c>
      <c r="H1" t="s">
        <v>128</v>
      </c>
      <c r="I1" t="s">
        <v>129</v>
      </c>
      <c r="J1" t="s">
        <v>130</v>
      </c>
      <c r="K1" t="s">
        <v>131</v>
      </c>
      <c r="L1" s="3"/>
    </row>
    <row r="2" spans="1:12" x14ac:dyDescent="0.2">
      <c r="A2" t="s">
        <v>5</v>
      </c>
      <c r="B2" s="1">
        <v>44562</v>
      </c>
      <c r="C2" t="s">
        <v>126</v>
      </c>
      <c r="D2">
        <v>59.99</v>
      </c>
      <c r="G2" s="2" cm="1">
        <f t="array" aca="1" ref="G2" ca="1">INDEX(INDIRECT(helper!$C$7),   _xlfn.CEILING.MATH(RAND()*COUNT(INDIRECT(helper!$C$7))))</f>
        <v>455902826381</v>
      </c>
      <c r="H2">
        <f ca="1">_xlfn.FLOOR.MATH((B2-DATE(1970,1,1)+RAND())*86400)</f>
        <v>1641049121</v>
      </c>
      <c r="I2">
        <f>_xlfn.FLOOR.MATH((B2-DATE(1970,1,1)+1)*86400)</f>
        <v>1641081600</v>
      </c>
      <c r="J2">
        <f>D2+E2</f>
        <v>59.99</v>
      </c>
      <c r="K2" t="str">
        <f>C2</f>
        <v>Microsoft Redmond WA null XXXXXXXXXXXX6681</v>
      </c>
      <c r="L2" t="str">
        <f ca="1">"{ "&amp;CHAR(34) &amp;G$1&amp;CHAR(34) &amp;": "&amp;G2&amp; ", "&amp;CHAR(34) &amp;H$1&amp;CHAR(34) &amp;": "&amp;H2&amp; ", "&amp;CHAR(34) &amp;I$1&amp;CHAR(34) &amp;": "&amp;I2&amp; ", "&amp;CHAR(34) &amp;J$1&amp;CHAR(34) &amp;": "&amp;J2&amp; ", "&amp;CHAR(34) &amp;K$1&amp;CHAR(34) &amp;": "&amp;CHAR(34)&amp;K2&amp;CHAR(34) &amp;" },"</f>
        <v>{ "accountNumber": 455902826381, "submittedDateTime": 1641049121, "completedDateTime": 1641081600, "amount": 59.99, "memo": "Microsoft Redmond WA null XXXXXXXXXXXX6681" },</v>
      </c>
    </row>
    <row r="3" spans="1:12" x14ac:dyDescent="0.2">
      <c r="A3" t="s">
        <v>5</v>
      </c>
      <c r="B3" s="1">
        <v>44563</v>
      </c>
      <c r="C3" t="s">
        <v>20</v>
      </c>
      <c r="D3">
        <v>13.88</v>
      </c>
      <c r="G3" s="2" cm="1">
        <f t="array" aca="1" ref="G3" ca="1">INDEX(INDIRECT(helper!$C$7),   _xlfn.CEILING.MATH(RAND()*COUNT(INDIRECT(helper!$C$7))))</f>
        <v>380520842899</v>
      </c>
      <c r="H3">
        <f t="shared" ref="H3:H66" ca="1" si="0">_xlfn.FLOOR.MATH((B3-DATE(1970,1,1)+RAND())*86400)</f>
        <v>1641094548</v>
      </c>
      <c r="I3">
        <f t="shared" ref="I3:I66" si="1">_xlfn.FLOOR.MATH((B3-DATE(1970,1,1)+1)*86400)</f>
        <v>1641168000</v>
      </c>
      <c r="J3">
        <f t="shared" ref="J3:J66" si="2">D3+E3</f>
        <v>13.88</v>
      </c>
      <c r="K3" t="str">
        <f t="shared" ref="K3:K66" si="3">C3</f>
        <v>PENN STATION 10 CINCINNATI OH</v>
      </c>
      <c r="L3" t="str">
        <f t="shared" ref="L3:L66" ca="1" si="4">"{ "&amp;CHAR(34) &amp;G$1&amp;CHAR(34) &amp;": "&amp;G3&amp; ", "&amp;CHAR(34) &amp;H$1&amp;CHAR(34) &amp;": "&amp;H3&amp; ", "&amp;CHAR(34) &amp;I$1&amp;CHAR(34) &amp;": "&amp;I3&amp; ", "&amp;CHAR(34) &amp;J$1&amp;CHAR(34) &amp;": "&amp;J3&amp; ", "&amp;CHAR(34) &amp;K$1&amp;CHAR(34) &amp;": "&amp;CHAR(34)&amp;K3&amp;CHAR(34) &amp;" },"</f>
        <v>{ "accountNumber": 380520842899, "submittedDateTime": 1641094548, "completedDateTime": 1641168000, "amount": 13.88, "memo": "PENN STATION 10 CINCINNATI OH" },</v>
      </c>
    </row>
    <row r="4" spans="1:12" x14ac:dyDescent="0.2">
      <c r="A4" t="s">
        <v>5</v>
      </c>
      <c r="B4" s="1">
        <v>44563</v>
      </c>
      <c r="C4" t="s">
        <v>113</v>
      </c>
      <c r="D4">
        <v>20.38</v>
      </c>
      <c r="G4" s="2" cm="1">
        <f t="array" aca="1" ref="G4" ca="1">INDEX(INDIRECT(helper!$C$7),   _xlfn.CEILING.MATH(RAND()*COUNT(INDIRECT(helper!$C$7))))</f>
        <v>740429843322</v>
      </c>
      <c r="H4">
        <f t="shared" ca="1" si="0"/>
        <v>1641130373</v>
      </c>
      <c r="I4">
        <f t="shared" si="1"/>
        <v>1641168000</v>
      </c>
      <c r="J4">
        <f t="shared" si="2"/>
        <v>20.38</v>
      </c>
      <c r="K4" t="str">
        <f t="shared" si="3"/>
        <v>DOUBLE DRAGON II CINCINNATI OH</v>
      </c>
      <c r="L4" t="str">
        <f t="shared" ca="1" si="4"/>
        <v>{ "accountNumber": 740429843322, "submittedDateTime": 1641130373, "completedDateTime": 1641168000, "amount": 20.38, "memo": "DOUBLE DRAGON II CINCINNATI OH" },</v>
      </c>
    </row>
    <row r="5" spans="1:12" x14ac:dyDescent="0.2">
      <c r="A5" t="s">
        <v>5</v>
      </c>
      <c r="B5" s="1">
        <v>44565</v>
      </c>
      <c r="C5" t="s">
        <v>125</v>
      </c>
      <c r="D5">
        <v>11.64</v>
      </c>
      <c r="G5" s="2" cm="1">
        <f t="array" aca="1" ref="G5" ca="1">INDEX(INDIRECT(helper!$C$7),   _xlfn.CEILING.MATH(RAND()*COUNT(INDIRECT(helper!$C$7))))</f>
        <v>349083181548</v>
      </c>
      <c r="H5">
        <f t="shared" ca="1" si="0"/>
        <v>1641307634</v>
      </c>
      <c r="I5">
        <f t="shared" si="1"/>
        <v>1641340800</v>
      </c>
      <c r="J5">
        <f t="shared" si="2"/>
        <v>11.64</v>
      </c>
      <c r="K5" t="str">
        <f t="shared" si="3"/>
        <v>35 PIADA FLORENCE FLORENCE KY</v>
      </c>
      <c r="L5" t="str">
        <f t="shared" ca="1" si="4"/>
        <v>{ "accountNumber": 349083181548, "submittedDateTime": 1641307634, "completedDateTime": 1641340800, "amount": 11.64, "memo": "35 PIADA FLORENCE FLORENCE KY" },</v>
      </c>
    </row>
    <row r="6" spans="1:12" x14ac:dyDescent="0.2">
      <c r="A6" t="s">
        <v>5</v>
      </c>
      <c r="B6" s="1">
        <v>44565</v>
      </c>
      <c r="C6" t="s">
        <v>18</v>
      </c>
      <c r="D6">
        <v>240.43</v>
      </c>
      <c r="G6" s="2" cm="1">
        <f t="array" aca="1" ref="G6" ca="1">INDEX(INDIRECT(helper!$C$7),   _xlfn.CEILING.MATH(RAND()*COUNT(INDIRECT(helper!$C$7))))</f>
        <v>374971930009</v>
      </c>
      <c r="H6">
        <f t="shared" ca="1" si="0"/>
        <v>1641262384</v>
      </c>
      <c r="I6">
        <f t="shared" si="1"/>
        <v>1641340800</v>
      </c>
      <c r="J6">
        <f t="shared" si="2"/>
        <v>240.43</v>
      </c>
      <c r="K6" t="str">
        <f t="shared" si="3"/>
        <v>SPI*DUKE-ENERGY 800-777-9898 NC</v>
      </c>
      <c r="L6" t="str">
        <f t="shared" ca="1" si="4"/>
        <v>{ "accountNumber": 374971930009, "submittedDateTime": 1641262384, "completedDateTime": 1641340800, "amount": 240.43, "memo": "SPI*DUKE-ENERGY 800-777-9898 NC" },</v>
      </c>
    </row>
    <row r="7" spans="1:12" x14ac:dyDescent="0.2">
      <c r="A7" t="s">
        <v>5</v>
      </c>
      <c r="B7" s="1">
        <v>44566</v>
      </c>
      <c r="C7" t="s">
        <v>23</v>
      </c>
      <c r="E7">
        <v>-49.53</v>
      </c>
      <c r="G7" s="2" cm="1">
        <f t="array" aca="1" ref="G7" ca="1">INDEX(INDIRECT(helper!$C$7),   _xlfn.CEILING.MATH(RAND()*COUNT(INDIRECT(helper!$C$7))))</f>
        <v>429797997019</v>
      </c>
      <c r="H7">
        <f t="shared" ca="1" si="0"/>
        <v>1641426686</v>
      </c>
      <c r="I7">
        <f t="shared" si="1"/>
        <v>1641427200</v>
      </c>
      <c r="J7">
        <f t="shared" si="2"/>
        <v>-49.53</v>
      </c>
      <c r="K7" t="str">
        <f t="shared" si="3"/>
        <v>THE HOME DEPOT #3832 CINCINNATI OH</v>
      </c>
      <c r="L7" t="str">
        <f t="shared" ca="1" si="4"/>
        <v>{ "accountNumber": 429797997019, "submittedDateTime": 1641426686, "completedDateTime": 1641427200, "amount": -49.53, "memo": "THE HOME DEPOT #3832 CINCINNATI OH" },</v>
      </c>
    </row>
    <row r="8" spans="1:12" x14ac:dyDescent="0.2">
      <c r="A8" t="s">
        <v>5</v>
      </c>
      <c r="B8" s="1">
        <v>44566</v>
      </c>
      <c r="C8" t="s">
        <v>23</v>
      </c>
      <c r="E8">
        <v>-59.44</v>
      </c>
      <c r="G8" s="2" cm="1">
        <f t="array" aca="1" ref="G8" ca="1">INDEX(INDIRECT(helper!$C$7),   _xlfn.CEILING.MATH(RAND()*COUNT(INDIRECT(helper!$C$7))))</f>
        <v>949180303947</v>
      </c>
      <c r="H8">
        <f t="shared" ca="1" si="0"/>
        <v>1641364461</v>
      </c>
      <c r="I8">
        <f t="shared" si="1"/>
        <v>1641427200</v>
      </c>
      <c r="J8">
        <f t="shared" si="2"/>
        <v>-59.44</v>
      </c>
      <c r="K8" t="str">
        <f t="shared" si="3"/>
        <v>THE HOME DEPOT #3832 CINCINNATI OH</v>
      </c>
      <c r="L8" t="str">
        <f t="shared" ca="1" si="4"/>
        <v>{ "accountNumber": 949180303947, "submittedDateTime": 1641364461, "completedDateTime": 1641427200, "amount": -59.44, "memo": "THE HOME DEPOT #3832 CINCINNATI OH" },</v>
      </c>
    </row>
    <row r="9" spans="1:12" x14ac:dyDescent="0.2">
      <c r="A9" t="s">
        <v>5</v>
      </c>
      <c r="B9" s="1">
        <v>44566</v>
      </c>
      <c r="C9" t="s">
        <v>33</v>
      </c>
      <c r="D9">
        <v>65.91</v>
      </c>
      <c r="G9" s="2" cm="1">
        <f t="array" aca="1" ref="G9" ca="1">INDEX(INDIRECT(helper!$C$7),   _xlfn.CEILING.MATH(RAND()*COUNT(INDIRECT(helper!$C$7))))</f>
        <v>231593545287</v>
      </c>
      <c r="H9">
        <f t="shared" ca="1" si="0"/>
        <v>1641394792</v>
      </c>
      <c r="I9">
        <f t="shared" si="1"/>
        <v>1641427200</v>
      </c>
      <c r="J9">
        <f t="shared" si="2"/>
        <v>65.91</v>
      </c>
      <c r="K9" t="str">
        <f t="shared" si="3"/>
        <v>CIN BELL ELEC PAY 513-5652210 OH</v>
      </c>
      <c r="L9" t="str">
        <f t="shared" ca="1" si="4"/>
        <v>{ "accountNumber": 231593545287, "submittedDateTime": 1641394792, "completedDateTime": 1641427200, "amount": 65.91, "memo": "CIN BELL ELEC PAY 513-5652210 OH" },</v>
      </c>
    </row>
    <row r="10" spans="1:12" x14ac:dyDescent="0.2">
      <c r="A10" t="s">
        <v>5</v>
      </c>
      <c r="B10" s="1">
        <v>44566</v>
      </c>
      <c r="C10" t="s">
        <v>124</v>
      </c>
      <c r="D10">
        <v>452.49</v>
      </c>
      <c r="G10" s="2" cm="1">
        <f t="array" aca="1" ref="G10" ca="1">INDEX(INDIRECT(helper!$C$7),   _xlfn.CEILING.MATH(RAND()*COUNT(INDIRECT(helper!$C$7))))</f>
        <v>111079255746</v>
      </c>
      <c r="H10">
        <f t="shared" ca="1" si="0"/>
        <v>1641349423</v>
      </c>
      <c r="I10">
        <f t="shared" si="1"/>
        <v>1641427200</v>
      </c>
      <c r="J10">
        <f t="shared" si="2"/>
        <v>452.49</v>
      </c>
      <c r="K10" t="str">
        <f t="shared" si="3"/>
        <v>CAPITAL GRILLE 0138052 CINCINNATI OH</v>
      </c>
      <c r="L10" t="str">
        <f t="shared" ca="1" si="4"/>
        <v>{ "accountNumber": 111079255746, "submittedDateTime": 1641349423, "completedDateTime": 1641427200, "amount": 452.49, "memo": "CAPITAL GRILLE 0138052 CINCINNATI OH" },</v>
      </c>
    </row>
    <row r="11" spans="1:12" x14ac:dyDescent="0.2">
      <c r="A11" t="s">
        <v>5</v>
      </c>
      <c r="B11" s="1">
        <v>44567</v>
      </c>
      <c r="C11" t="s">
        <v>10</v>
      </c>
      <c r="E11">
        <v>-2418.36</v>
      </c>
      <c r="G11" s="2" cm="1">
        <f t="array" aca="1" ref="G11" ca="1">INDEX(INDIRECT(helper!$C$7),   _xlfn.CEILING.MATH(RAND()*COUNT(INDIRECT(helper!$C$7))))</f>
        <v>4602529412478380</v>
      </c>
      <c r="H11">
        <f t="shared" ca="1" si="0"/>
        <v>1641451529</v>
      </c>
      <c r="I11">
        <f t="shared" si="1"/>
        <v>1641513600</v>
      </c>
      <c r="J11">
        <f t="shared" si="2"/>
        <v>-2418.36</v>
      </c>
      <c r="K11" t="str">
        <f t="shared" si="3"/>
        <v>ONLINE PAYMENT, THANK YOU</v>
      </c>
      <c r="L11" t="str">
        <f t="shared" ca="1" si="4"/>
        <v>{ "accountNumber": 4602529412478380, "submittedDateTime": 1641451529, "completedDateTime": 1641513600, "amount": -2418.36, "memo": "ONLINE PAYMENT, THANK YOU" },</v>
      </c>
    </row>
    <row r="12" spans="1:12" x14ac:dyDescent="0.2">
      <c r="A12" t="s">
        <v>5</v>
      </c>
      <c r="B12" s="1">
        <v>44569</v>
      </c>
      <c r="C12" t="s">
        <v>11</v>
      </c>
      <c r="D12">
        <v>30</v>
      </c>
      <c r="G12" s="2" cm="1">
        <f t="array" aca="1" ref="G12" ca="1">INDEX(INDIRECT(helper!$C$7),   _xlfn.CEILING.MATH(RAND()*COUNT(INDIRECT(helper!$C$7))))</f>
        <v>501013603819</v>
      </c>
      <c r="H12">
        <f t="shared" ca="1" si="0"/>
        <v>1641660867</v>
      </c>
      <c r="I12">
        <f t="shared" si="1"/>
        <v>1641686400</v>
      </c>
      <c r="J12">
        <f t="shared" si="2"/>
        <v>30</v>
      </c>
      <c r="K12" t="str">
        <f t="shared" si="3"/>
        <v>VISIBLE 8663313527 CO</v>
      </c>
      <c r="L12" t="str">
        <f t="shared" ca="1" si="4"/>
        <v>{ "accountNumber": 501013603819, "submittedDateTime": 1641660867, "completedDateTime": 1641686400, "amount": 30, "memo": "VISIBLE 8663313527 CO" },</v>
      </c>
    </row>
    <row r="13" spans="1:12" x14ac:dyDescent="0.2">
      <c r="A13" t="s">
        <v>5</v>
      </c>
      <c r="B13" s="1">
        <v>44574</v>
      </c>
      <c r="C13" t="s">
        <v>113</v>
      </c>
      <c r="D13">
        <v>21.95</v>
      </c>
      <c r="G13" s="2" cm="1">
        <f t="array" aca="1" ref="G13" ca="1">INDEX(INDIRECT(helper!$C$7),   _xlfn.CEILING.MATH(RAND()*COUNT(INDIRECT(helper!$C$7))))</f>
        <v>319960975073</v>
      </c>
      <c r="H13">
        <f t="shared" ca="1" si="0"/>
        <v>1642091543</v>
      </c>
      <c r="I13">
        <f t="shared" si="1"/>
        <v>1642118400</v>
      </c>
      <c r="J13">
        <f t="shared" si="2"/>
        <v>21.95</v>
      </c>
      <c r="K13" t="str">
        <f t="shared" si="3"/>
        <v>DOUBLE DRAGON II CINCINNATI OH</v>
      </c>
      <c r="L13" t="str">
        <f t="shared" ca="1" si="4"/>
        <v>{ "accountNumber": 319960975073, "submittedDateTime": 1642091543, "completedDateTime": 1642118400, "amount": 21.95, "memo": "DOUBLE DRAGON II CINCINNATI OH" },</v>
      </c>
    </row>
    <row r="14" spans="1:12" x14ac:dyDescent="0.2">
      <c r="A14" t="s">
        <v>5</v>
      </c>
      <c r="B14" s="1">
        <v>44580</v>
      </c>
      <c r="C14" t="s">
        <v>36</v>
      </c>
      <c r="D14">
        <v>48.08</v>
      </c>
      <c r="G14" s="2" cm="1">
        <f t="array" aca="1" ref="G14" ca="1">INDEX(INDIRECT(helper!$C$7),   _xlfn.CEILING.MATH(RAND()*COUNT(INDIRECT(helper!$C$7))))</f>
        <v>740429843322</v>
      </c>
      <c r="H14">
        <f t="shared" ca="1" si="0"/>
        <v>1642633091</v>
      </c>
      <c r="I14">
        <f t="shared" si="1"/>
        <v>1642636800</v>
      </c>
      <c r="J14">
        <f t="shared" si="2"/>
        <v>48.08</v>
      </c>
      <c r="K14" t="str">
        <f t="shared" si="3"/>
        <v>WM SUPERCENTER #2250 CINCINNATI OH</v>
      </c>
      <c r="L14" t="str">
        <f t="shared" ca="1" si="4"/>
        <v>{ "accountNumber": 740429843322, "submittedDateTime": 1642633091, "completedDateTime": 1642636800, "amount": 48.08, "memo": "WM SUPERCENTER #2250 CINCINNATI OH" },</v>
      </c>
    </row>
    <row r="15" spans="1:12" x14ac:dyDescent="0.2">
      <c r="A15" t="s">
        <v>5</v>
      </c>
      <c r="B15" s="1">
        <v>44583</v>
      </c>
      <c r="C15" t="s">
        <v>9</v>
      </c>
      <c r="D15">
        <v>16.100000000000001</v>
      </c>
      <c r="G15" s="2" cm="1">
        <f t="array" aca="1" ref="G15" ca="1">INDEX(INDIRECT(helper!$C$7),   _xlfn.CEILING.MATH(RAND()*COUNT(INDIRECT(helper!$C$7))))</f>
        <v>374971930009</v>
      </c>
      <c r="H15">
        <f t="shared" ca="1" si="0"/>
        <v>1642823682</v>
      </c>
      <c r="I15">
        <f t="shared" si="1"/>
        <v>1642896000</v>
      </c>
      <c r="J15">
        <f t="shared" si="2"/>
        <v>16.100000000000001</v>
      </c>
      <c r="K15" t="str">
        <f t="shared" si="3"/>
        <v>CANCUN MEXICAN BAR AND NORWOOD OH</v>
      </c>
      <c r="L15" t="str">
        <f t="shared" ca="1" si="4"/>
        <v>{ "accountNumber": 374971930009, "submittedDateTime": 1642823682, "completedDateTime": 1642896000, "amount": 16.1, "memo": "CANCUN MEXICAN BAR AND NORWOOD OH" },</v>
      </c>
    </row>
    <row r="16" spans="1:12" x14ac:dyDescent="0.2">
      <c r="A16" t="s">
        <v>5</v>
      </c>
      <c r="B16" s="1">
        <v>44587</v>
      </c>
      <c r="C16" t="s">
        <v>123</v>
      </c>
      <c r="D16">
        <v>17.14</v>
      </c>
      <c r="G16" s="2" cm="1">
        <f t="array" aca="1" ref="G16" ca="1">INDEX(INDIRECT(helper!$C$7),   _xlfn.CEILING.MATH(RAND()*COUNT(INDIRECT(helper!$C$7))))</f>
        <v>2135029359261110</v>
      </c>
      <c r="H16">
        <f t="shared" ca="1" si="0"/>
        <v>1643204347</v>
      </c>
      <c r="I16">
        <f t="shared" si="1"/>
        <v>1643241600</v>
      </c>
      <c r="J16">
        <f t="shared" si="2"/>
        <v>17.14</v>
      </c>
      <c r="K16" t="str">
        <f t="shared" si="3"/>
        <v>FIVE GUYS OH 1056 QSR CINCINNATI OH</v>
      </c>
      <c r="L16" t="str">
        <f t="shared" ca="1" si="4"/>
        <v>{ "accountNumber": 2135029359261110, "submittedDateTime": 1643204347, "completedDateTime": 1643241600, "amount": 17.14, "memo": "FIVE GUYS OH 1056 QSR CINCINNATI OH" },</v>
      </c>
    </row>
    <row r="17" spans="1:12" x14ac:dyDescent="0.2">
      <c r="A17" t="s">
        <v>5</v>
      </c>
      <c r="B17" s="1">
        <v>44589</v>
      </c>
      <c r="C17" t="s">
        <v>113</v>
      </c>
      <c r="D17">
        <v>30.92</v>
      </c>
      <c r="G17" s="2" cm="1">
        <f t="array" aca="1" ref="G17" ca="1">INDEX(INDIRECT(helper!$C$7),   _xlfn.CEILING.MATH(RAND()*COUNT(INDIRECT(helper!$C$7))))</f>
        <v>111079255746</v>
      </c>
      <c r="H17">
        <f t="shared" ca="1" si="0"/>
        <v>1643337161</v>
      </c>
      <c r="I17">
        <f t="shared" si="1"/>
        <v>1643414400</v>
      </c>
      <c r="J17">
        <f t="shared" si="2"/>
        <v>30.92</v>
      </c>
      <c r="K17" t="str">
        <f t="shared" si="3"/>
        <v>DOUBLE DRAGON II CINCINNATI OH</v>
      </c>
      <c r="L17" t="str">
        <f t="shared" ca="1" si="4"/>
        <v>{ "accountNumber": 111079255746, "submittedDateTime": 1643337161, "completedDateTime": 1643414400, "amount": 30.92, "memo": "DOUBLE DRAGON II CINCINNATI OH" },</v>
      </c>
    </row>
    <row r="18" spans="1:12" x14ac:dyDescent="0.2">
      <c r="A18" t="s">
        <v>5</v>
      </c>
      <c r="B18" s="1">
        <v>44594</v>
      </c>
      <c r="C18" t="s">
        <v>122</v>
      </c>
      <c r="D18">
        <v>2.78</v>
      </c>
      <c r="G18" s="2" cm="1">
        <f t="array" aca="1" ref="G18" ca="1">INDEX(INDIRECT(helper!$C$7),   _xlfn.CEILING.MATH(RAND()*COUNT(INDIRECT(helper!$C$7))))</f>
        <v>455902826381</v>
      </c>
      <c r="H18">
        <f t="shared" ca="1" si="0"/>
        <v>1643763996</v>
      </c>
      <c r="I18">
        <f t="shared" si="1"/>
        <v>1643846400</v>
      </c>
      <c r="J18">
        <f t="shared" si="2"/>
        <v>2.78</v>
      </c>
      <c r="K18" t="str">
        <f t="shared" si="3"/>
        <v>LOWES #01585* CINCINNATI OH</v>
      </c>
      <c r="L18" t="str">
        <f t="shared" ca="1" si="4"/>
        <v>{ "accountNumber": 455902826381, "submittedDateTime": 1643763996, "completedDateTime": 1643846400, "amount": 2.78, "memo": "LOWES #01585* CINCINNATI OH" },</v>
      </c>
    </row>
    <row r="19" spans="1:12" x14ac:dyDescent="0.2">
      <c r="A19" t="s">
        <v>5</v>
      </c>
      <c r="B19" s="1">
        <v>44596</v>
      </c>
      <c r="C19" t="s">
        <v>10</v>
      </c>
      <c r="E19">
        <v>-1132.5</v>
      </c>
      <c r="G19" s="2" cm="1">
        <f t="array" aca="1" ref="G19" ca="1">INDEX(INDIRECT(helper!$C$7),   _xlfn.CEILING.MATH(RAND()*COUNT(INDIRECT(helper!$C$7))))</f>
        <v>380520842899</v>
      </c>
      <c r="H19">
        <f t="shared" ca="1" si="0"/>
        <v>1643981863</v>
      </c>
      <c r="I19">
        <f t="shared" si="1"/>
        <v>1644019200</v>
      </c>
      <c r="J19">
        <f t="shared" si="2"/>
        <v>-1132.5</v>
      </c>
      <c r="K19" t="str">
        <f t="shared" si="3"/>
        <v>ONLINE PAYMENT, THANK YOU</v>
      </c>
      <c r="L19" t="str">
        <f t="shared" ca="1" si="4"/>
        <v>{ "accountNumber": 380520842899, "submittedDateTime": 1643981863, "completedDateTime": 1644019200, "amount": -1132.5, "memo": "ONLINE PAYMENT, THANK YOU" },</v>
      </c>
    </row>
    <row r="20" spans="1:12" x14ac:dyDescent="0.2">
      <c r="A20" t="s">
        <v>5</v>
      </c>
      <c r="B20" s="1">
        <v>44596</v>
      </c>
      <c r="C20" t="s">
        <v>9</v>
      </c>
      <c r="D20">
        <v>16.100000000000001</v>
      </c>
      <c r="G20" s="2" cm="1">
        <f t="array" aca="1" ref="G20" ca="1">INDEX(INDIRECT(helper!$C$7),   _xlfn.CEILING.MATH(RAND()*COUNT(INDIRECT(helper!$C$7))))</f>
        <v>845866412554</v>
      </c>
      <c r="H20">
        <f t="shared" ca="1" si="0"/>
        <v>1644001074</v>
      </c>
      <c r="I20">
        <f t="shared" si="1"/>
        <v>1644019200</v>
      </c>
      <c r="J20">
        <f t="shared" si="2"/>
        <v>16.100000000000001</v>
      </c>
      <c r="K20" t="str">
        <f t="shared" si="3"/>
        <v>CANCUN MEXICAN BAR AND NORWOOD OH</v>
      </c>
      <c r="L20" t="str">
        <f t="shared" ca="1" si="4"/>
        <v>{ "accountNumber": 845866412554, "submittedDateTime": 1644001074, "completedDateTime": 1644019200, "amount": 16.1, "memo": "CANCUN MEXICAN BAR AND NORWOOD OH" },</v>
      </c>
    </row>
    <row r="21" spans="1:12" x14ac:dyDescent="0.2">
      <c r="A21" t="s">
        <v>5</v>
      </c>
      <c r="B21" s="1">
        <v>44597</v>
      </c>
      <c r="C21" t="s">
        <v>20</v>
      </c>
      <c r="D21">
        <v>11.99</v>
      </c>
      <c r="G21" s="2" cm="1">
        <f t="array" aca="1" ref="G21" ca="1">INDEX(INDIRECT(helper!$C$7),   _xlfn.CEILING.MATH(RAND()*COUNT(INDIRECT(helper!$C$7))))</f>
        <v>912382282929</v>
      </c>
      <c r="H21">
        <f t="shared" ca="1" si="0"/>
        <v>1644101748</v>
      </c>
      <c r="I21">
        <f t="shared" si="1"/>
        <v>1644105600</v>
      </c>
      <c r="J21">
        <f t="shared" si="2"/>
        <v>11.99</v>
      </c>
      <c r="K21" t="str">
        <f t="shared" si="3"/>
        <v>PENN STATION 10 CINCINNATI OH</v>
      </c>
      <c r="L21" t="str">
        <f t="shared" ca="1" si="4"/>
        <v>{ "accountNumber": 912382282929, "submittedDateTime": 1644101748, "completedDateTime": 1644105600, "amount": 11.99, "memo": "PENN STATION 10 CINCINNATI OH" },</v>
      </c>
    </row>
    <row r="22" spans="1:12" x14ac:dyDescent="0.2">
      <c r="A22" t="s">
        <v>5</v>
      </c>
      <c r="B22" s="1">
        <v>44599</v>
      </c>
      <c r="C22" t="s">
        <v>85</v>
      </c>
      <c r="D22">
        <v>39.549999999999997</v>
      </c>
      <c r="G22" s="2" cm="1">
        <f t="array" aca="1" ref="G22" ca="1">INDEX(INDIRECT(helper!$C$7),   _xlfn.CEILING.MATH(RAND()*COUNT(INDIRECT(helper!$C$7))))</f>
        <v>333038768853</v>
      </c>
      <c r="H22">
        <f t="shared" ca="1" si="0"/>
        <v>1644273966</v>
      </c>
      <c r="I22">
        <f t="shared" si="1"/>
        <v>1644278400</v>
      </c>
      <c r="J22">
        <f t="shared" si="2"/>
        <v>39.549999999999997</v>
      </c>
      <c r="K22" t="str">
        <f t="shared" si="3"/>
        <v>HOMEDEPOT.COM 800-430-3376 GA</v>
      </c>
      <c r="L22" t="str">
        <f t="shared" ca="1" si="4"/>
        <v>{ "accountNumber": 333038768853, "submittedDateTime": 1644273966, "completedDateTime": 1644278400, "amount": 39.55, "memo": "HOMEDEPOT.COM 800-430-3376 GA" },</v>
      </c>
    </row>
    <row r="23" spans="1:12" x14ac:dyDescent="0.2">
      <c r="A23" t="s">
        <v>5</v>
      </c>
      <c r="B23" s="1">
        <v>44599</v>
      </c>
      <c r="C23" t="s">
        <v>121</v>
      </c>
      <c r="D23">
        <v>11.56</v>
      </c>
      <c r="G23" s="2" cm="1">
        <f t="array" aca="1" ref="G23" ca="1">INDEX(INDIRECT(helper!$C$7),   _xlfn.CEILING.MATH(RAND()*COUNT(INDIRECT(helper!$C$7))))</f>
        <v>501013603819</v>
      </c>
      <c r="H23">
        <f t="shared" ca="1" si="0"/>
        <v>1644245028</v>
      </c>
      <c r="I23">
        <f t="shared" si="1"/>
        <v>1644278400</v>
      </c>
      <c r="J23">
        <f t="shared" si="2"/>
        <v>11.56</v>
      </c>
      <c r="K23" t="str">
        <f t="shared" si="3"/>
        <v>TVP INC/LA ROSA S NORW 513-984-3870 OH</v>
      </c>
      <c r="L23" t="str">
        <f t="shared" ca="1" si="4"/>
        <v>{ "accountNumber": 501013603819, "submittedDateTime": 1644245028, "completedDateTime": 1644278400, "amount": 11.56, "memo": "TVP INC/LA ROSA S NORW 513-984-3870 OH" },</v>
      </c>
    </row>
    <row r="24" spans="1:12" x14ac:dyDescent="0.2">
      <c r="A24" t="s">
        <v>5</v>
      </c>
      <c r="B24" s="1">
        <v>44600</v>
      </c>
      <c r="C24" t="s">
        <v>11</v>
      </c>
      <c r="D24">
        <v>30</v>
      </c>
      <c r="G24" s="2" cm="1">
        <f t="array" aca="1" ref="G24" ca="1">INDEX(INDIRECT(helper!$C$7),   _xlfn.CEILING.MATH(RAND()*COUNT(INDIRECT(helper!$C$7))))</f>
        <v>659761461638</v>
      </c>
      <c r="H24">
        <f t="shared" ca="1" si="0"/>
        <v>1644327549</v>
      </c>
      <c r="I24">
        <f t="shared" si="1"/>
        <v>1644364800</v>
      </c>
      <c r="J24">
        <f t="shared" si="2"/>
        <v>30</v>
      </c>
      <c r="K24" t="str">
        <f t="shared" si="3"/>
        <v>VISIBLE 8663313527 CO</v>
      </c>
      <c r="L24" t="str">
        <f t="shared" ca="1" si="4"/>
        <v>{ "accountNumber": 659761461638, "submittedDateTime": 1644327549, "completedDateTime": 1644364800, "amount": 30, "memo": "VISIBLE 8663313527 CO" },</v>
      </c>
    </row>
    <row r="25" spans="1:12" x14ac:dyDescent="0.2">
      <c r="A25" t="s">
        <v>5</v>
      </c>
      <c r="B25" s="1">
        <v>44603</v>
      </c>
      <c r="C25" t="s">
        <v>85</v>
      </c>
      <c r="D25">
        <v>281.99</v>
      </c>
      <c r="G25" s="2" cm="1">
        <f t="array" aca="1" ref="G25" ca="1">INDEX(INDIRECT(helper!$C$7),   _xlfn.CEILING.MATH(RAND()*COUNT(INDIRECT(helper!$C$7))))</f>
        <v>526672870074</v>
      </c>
      <c r="H25">
        <f t="shared" ca="1" si="0"/>
        <v>1644617810</v>
      </c>
      <c r="I25">
        <f t="shared" si="1"/>
        <v>1644624000</v>
      </c>
      <c r="J25">
        <f t="shared" si="2"/>
        <v>281.99</v>
      </c>
      <c r="K25" t="str">
        <f t="shared" si="3"/>
        <v>HOMEDEPOT.COM 800-430-3376 GA</v>
      </c>
      <c r="L25" t="str">
        <f t="shared" ca="1" si="4"/>
        <v>{ "accountNumber": 526672870074, "submittedDateTime": 1644617810, "completedDateTime": 1644624000, "amount": 281.99, "memo": "HOMEDEPOT.COM 800-430-3376 GA" },</v>
      </c>
    </row>
    <row r="26" spans="1:12" x14ac:dyDescent="0.2">
      <c r="A26" t="s">
        <v>5</v>
      </c>
      <c r="B26" s="1">
        <v>44603</v>
      </c>
      <c r="C26" t="s">
        <v>85</v>
      </c>
      <c r="D26">
        <v>156.75</v>
      </c>
      <c r="G26" s="2" cm="1">
        <f t="array" aca="1" ref="G26" ca="1">INDEX(INDIRECT(helper!$C$7),   _xlfn.CEILING.MATH(RAND()*COUNT(INDIRECT(helper!$C$7))))</f>
        <v>845866412554</v>
      </c>
      <c r="H26">
        <f t="shared" ca="1" si="0"/>
        <v>1644614568</v>
      </c>
      <c r="I26">
        <f t="shared" si="1"/>
        <v>1644624000</v>
      </c>
      <c r="J26">
        <f t="shared" si="2"/>
        <v>156.75</v>
      </c>
      <c r="K26" t="str">
        <f t="shared" si="3"/>
        <v>HOMEDEPOT.COM 800-430-3376 GA</v>
      </c>
      <c r="L26" t="str">
        <f t="shared" ca="1" si="4"/>
        <v>{ "accountNumber": 845866412554, "submittedDateTime": 1644614568, "completedDateTime": 1644624000, "amount": 156.75, "memo": "HOMEDEPOT.COM 800-430-3376 GA" },</v>
      </c>
    </row>
    <row r="27" spans="1:12" x14ac:dyDescent="0.2">
      <c r="A27" t="s">
        <v>5</v>
      </c>
      <c r="B27" s="1">
        <v>44608</v>
      </c>
      <c r="C27" t="s">
        <v>23</v>
      </c>
      <c r="E27">
        <v>-39.549999999999997</v>
      </c>
      <c r="G27" s="2" cm="1">
        <f t="array" aca="1" ref="G27" ca="1">INDEX(INDIRECT(helper!$C$7),   _xlfn.CEILING.MATH(RAND()*COUNT(INDIRECT(helper!$C$7))))</f>
        <v>845866412554</v>
      </c>
      <c r="H27">
        <f t="shared" ca="1" si="0"/>
        <v>1644985504</v>
      </c>
      <c r="I27">
        <f t="shared" si="1"/>
        <v>1645056000</v>
      </c>
      <c r="J27">
        <f t="shared" si="2"/>
        <v>-39.549999999999997</v>
      </c>
      <c r="K27" t="str">
        <f t="shared" si="3"/>
        <v>THE HOME DEPOT #3832 CINCINNATI OH</v>
      </c>
      <c r="L27" t="str">
        <f t="shared" ca="1" si="4"/>
        <v>{ "accountNumber": 845866412554, "submittedDateTime": 1644985504, "completedDateTime": 1645056000, "amount": -39.55, "memo": "THE HOME DEPOT #3832 CINCINNATI OH" },</v>
      </c>
    </row>
    <row r="28" spans="1:12" x14ac:dyDescent="0.2">
      <c r="A28" t="s">
        <v>5</v>
      </c>
      <c r="B28" s="1">
        <v>44608</v>
      </c>
      <c r="C28" t="s">
        <v>23</v>
      </c>
      <c r="E28">
        <v>-109.49</v>
      </c>
      <c r="G28" s="2" cm="1">
        <f t="array" aca="1" ref="G28" ca="1">INDEX(INDIRECT(helper!$C$7),   _xlfn.CEILING.MATH(RAND()*COUNT(INDIRECT(helper!$C$7))))</f>
        <v>908799996285</v>
      </c>
      <c r="H28">
        <f t="shared" ca="1" si="0"/>
        <v>1645018794</v>
      </c>
      <c r="I28">
        <f t="shared" si="1"/>
        <v>1645056000</v>
      </c>
      <c r="J28">
        <f t="shared" si="2"/>
        <v>-109.49</v>
      </c>
      <c r="K28" t="str">
        <f t="shared" si="3"/>
        <v>THE HOME DEPOT #3832 CINCINNATI OH</v>
      </c>
      <c r="L28" t="str">
        <f t="shared" ca="1" si="4"/>
        <v>{ "accountNumber": 908799996285, "submittedDateTime": 1645018794, "completedDateTime": 1645056000, "amount": -109.49, "memo": "THE HOME DEPOT #3832 CINCINNATI OH" },</v>
      </c>
    </row>
    <row r="29" spans="1:12" x14ac:dyDescent="0.2">
      <c r="A29" t="s">
        <v>5</v>
      </c>
      <c r="B29" s="1">
        <v>44624</v>
      </c>
      <c r="C29" t="s">
        <v>10</v>
      </c>
      <c r="E29">
        <v>-57.58</v>
      </c>
      <c r="G29" s="2" cm="1">
        <f t="array" aca="1" ref="G29" ca="1">INDEX(INDIRECT(helper!$C$7),   _xlfn.CEILING.MATH(RAND()*COUNT(INDIRECT(helper!$C$7))))</f>
        <v>702342041804</v>
      </c>
      <c r="H29">
        <f t="shared" ca="1" si="0"/>
        <v>1646371221</v>
      </c>
      <c r="I29">
        <f t="shared" si="1"/>
        <v>1646438400</v>
      </c>
      <c r="J29">
        <f t="shared" si="2"/>
        <v>-57.58</v>
      </c>
      <c r="K29" t="str">
        <f t="shared" si="3"/>
        <v>ONLINE PAYMENT, THANK YOU</v>
      </c>
      <c r="L29" t="str">
        <f t="shared" ca="1" si="4"/>
        <v>{ "accountNumber": 702342041804, "submittedDateTime": 1646371221, "completedDateTime": 1646438400, "amount": -57.58, "memo": "ONLINE PAYMENT, THANK YOU" },</v>
      </c>
    </row>
    <row r="30" spans="1:12" x14ac:dyDescent="0.2">
      <c r="A30" t="s">
        <v>5</v>
      </c>
      <c r="B30" s="1">
        <v>44625</v>
      </c>
      <c r="C30" t="s">
        <v>93</v>
      </c>
      <c r="D30">
        <v>12.93</v>
      </c>
      <c r="G30" s="2" cm="1">
        <f t="array" aca="1" ref="G30" ca="1">INDEX(INDIRECT(helper!$C$7),   _xlfn.CEILING.MATH(RAND()*COUNT(INDIRECT(helper!$C$7))))</f>
        <v>845866412554</v>
      </c>
      <c r="H30">
        <f t="shared" ca="1" si="0"/>
        <v>1646478627</v>
      </c>
      <c r="I30">
        <f t="shared" si="1"/>
        <v>1646524800</v>
      </c>
      <c r="J30">
        <f t="shared" si="2"/>
        <v>12.93</v>
      </c>
      <c r="K30" t="str">
        <f t="shared" si="3"/>
        <v>GOOGLE *YouTubePremium g.co/helppay# CA</v>
      </c>
      <c r="L30" t="str">
        <f t="shared" ca="1" si="4"/>
        <v>{ "accountNumber": 845866412554, "submittedDateTime": 1646478627, "completedDateTime": 1646524800, "amount": 12.93, "memo": "GOOGLE *YouTubePremium g.co/helppay# CA" },</v>
      </c>
    </row>
    <row r="31" spans="1:12" x14ac:dyDescent="0.2">
      <c r="A31" t="s">
        <v>5</v>
      </c>
      <c r="B31" s="1">
        <v>44626</v>
      </c>
      <c r="C31" t="s">
        <v>120</v>
      </c>
      <c r="D31">
        <v>48.33</v>
      </c>
      <c r="G31" s="2" cm="1">
        <f t="array" aca="1" ref="G31" ca="1">INDEX(INDIRECT(helper!$C$7),   _xlfn.CEILING.MATH(RAND()*COUNT(INDIRECT(helper!$C$7))))</f>
        <v>681157426689</v>
      </c>
      <c r="H31">
        <f t="shared" ca="1" si="0"/>
        <v>1646549230</v>
      </c>
      <c r="I31">
        <f t="shared" si="1"/>
        <v>1646611200</v>
      </c>
      <c r="J31">
        <f t="shared" si="2"/>
        <v>48.33</v>
      </c>
      <c r="K31" t="str">
        <f t="shared" si="3"/>
        <v>TST* FIFTY WEST BREWIN CINCINNATI OH</v>
      </c>
      <c r="L31" t="str">
        <f t="shared" ca="1" si="4"/>
        <v>{ "accountNumber": 681157426689, "submittedDateTime": 1646549230, "completedDateTime": 1646611200, "amount": 48.33, "memo": "TST* FIFTY WEST BREWIN CINCINNATI OH" },</v>
      </c>
    </row>
    <row r="32" spans="1:12" x14ac:dyDescent="0.2">
      <c r="A32" t="s">
        <v>5</v>
      </c>
      <c r="B32" s="1">
        <v>44626</v>
      </c>
      <c r="C32" t="s">
        <v>113</v>
      </c>
      <c r="D32">
        <v>30.93</v>
      </c>
      <c r="G32" s="2" cm="1">
        <f t="array" aca="1" ref="G32" ca="1">INDEX(INDIRECT(helper!$C$7),   _xlfn.CEILING.MATH(RAND()*COUNT(INDIRECT(helper!$C$7))))</f>
        <v>501013603819</v>
      </c>
      <c r="H32">
        <f t="shared" ca="1" si="0"/>
        <v>1646561602</v>
      </c>
      <c r="I32">
        <f t="shared" si="1"/>
        <v>1646611200</v>
      </c>
      <c r="J32">
        <f t="shared" si="2"/>
        <v>30.93</v>
      </c>
      <c r="K32" t="str">
        <f t="shared" si="3"/>
        <v>DOUBLE DRAGON II CINCINNATI OH</v>
      </c>
      <c r="L32" t="str">
        <f t="shared" ca="1" si="4"/>
        <v>{ "accountNumber": 501013603819, "submittedDateTime": 1646561602, "completedDateTime": 1646611200, "amount": 30.93, "memo": "DOUBLE DRAGON II CINCINNATI OH" },</v>
      </c>
    </row>
    <row r="33" spans="1:12" x14ac:dyDescent="0.2">
      <c r="A33" t="s">
        <v>5</v>
      </c>
      <c r="B33" s="1">
        <v>44628</v>
      </c>
      <c r="C33" t="s">
        <v>11</v>
      </c>
      <c r="D33">
        <v>30</v>
      </c>
      <c r="G33" s="2" cm="1">
        <f t="array" aca="1" ref="G33" ca="1">INDEX(INDIRECT(helper!$C$7),   _xlfn.CEILING.MATH(RAND()*COUNT(INDIRECT(helper!$C$7))))</f>
        <v>659761461638</v>
      </c>
      <c r="H33">
        <f t="shared" ca="1" si="0"/>
        <v>1646751332</v>
      </c>
      <c r="I33">
        <f t="shared" si="1"/>
        <v>1646784000</v>
      </c>
      <c r="J33">
        <f t="shared" si="2"/>
        <v>30</v>
      </c>
      <c r="K33" t="str">
        <f t="shared" si="3"/>
        <v>VISIBLE 8663313527 CO</v>
      </c>
      <c r="L33" t="str">
        <f t="shared" ca="1" si="4"/>
        <v>{ "accountNumber": 659761461638, "submittedDateTime": 1646751332, "completedDateTime": 1646784000, "amount": 30, "memo": "VISIBLE 8663313527 CO" },</v>
      </c>
    </row>
    <row r="34" spans="1:12" x14ac:dyDescent="0.2">
      <c r="A34" t="s">
        <v>5</v>
      </c>
      <c r="B34" s="1">
        <v>44631</v>
      </c>
      <c r="C34" t="s">
        <v>18</v>
      </c>
      <c r="D34">
        <v>269.87</v>
      </c>
      <c r="G34" s="2" cm="1">
        <f t="array" aca="1" ref="G34" ca="1">INDEX(INDIRECT(helper!$C$7),   _xlfn.CEILING.MATH(RAND()*COUNT(INDIRECT(helper!$C$7))))</f>
        <v>111079255746</v>
      </c>
      <c r="H34">
        <f t="shared" ca="1" si="0"/>
        <v>1646984608</v>
      </c>
      <c r="I34">
        <f t="shared" si="1"/>
        <v>1647043200</v>
      </c>
      <c r="J34">
        <f t="shared" si="2"/>
        <v>269.87</v>
      </c>
      <c r="K34" t="str">
        <f t="shared" si="3"/>
        <v>SPI*DUKE-ENERGY 800-777-9898 NC</v>
      </c>
      <c r="L34" t="str">
        <f t="shared" ca="1" si="4"/>
        <v>{ "accountNumber": 111079255746, "submittedDateTime": 1646984608, "completedDateTime": 1647043200, "amount": 269.87, "memo": "SPI*DUKE-ENERGY 800-777-9898 NC" },</v>
      </c>
    </row>
    <row r="35" spans="1:12" x14ac:dyDescent="0.2">
      <c r="A35" t="s">
        <v>5</v>
      </c>
      <c r="B35" s="1">
        <v>44631</v>
      </c>
      <c r="C35" t="s">
        <v>119</v>
      </c>
      <c r="D35">
        <v>34.659999999999997</v>
      </c>
      <c r="G35" s="2" cm="1">
        <f t="array" aca="1" ref="G35" ca="1">INDEX(INDIRECT(helper!$C$7),   _xlfn.CEILING.MATH(RAND()*COUNT(INDIRECT(helper!$C$7))))</f>
        <v>908799996285</v>
      </c>
      <c r="H35">
        <f t="shared" ca="1" si="0"/>
        <v>1647016357</v>
      </c>
      <c r="I35">
        <f t="shared" si="1"/>
        <v>1647043200</v>
      </c>
      <c r="J35">
        <f t="shared" si="2"/>
        <v>34.659999999999997</v>
      </c>
      <c r="K35" t="str">
        <f t="shared" si="3"/>
        <v>DAVE &amp; BUSTERS #96 FLORENCE KY</v>
      </c>
      <c r="L35" t="str">
        <f t="shared" ca="1" si="4"/>
        <v>{ "accountNumber": 908799996285, "submittedDateTime": 1647016357, "completedDateTime": 1647043200, "amount": 34.66, "memo": "DAVE &amp; BUSTERS #96 FLORENCE KY" },</v>
      </c>
    </row>
    <row r="36" spans="1:12" x14ac:dyDescent="0.2">
      <c r="A36" t="s">
        <v>5</v>
      </c>
      <c r="B36" s="1">
        <v>44633</v>
      </c>
      <c r="C36" t="s">
        <v>36</v>
      </c>
      <c r="D36">
        <v>9.64</v>
      </c>
      <c r="G36" s="2" cm="1">
        <f t="array" aca="1" ref="G36" ca="1">INDEX(INDIRECT(helper!$C$7),   _xlfn.CEILING.MATH(RAND()*COUNT(INDIRECT(helper!$C$7))))</f>
        <v>2135029359261110</v>
      </c>
      <c r="H36">
        <f t="shared" ca="1" si="0"/>
        <v>1647211275</v>
      </c>
      <c r="I36">
        <f t="shared" si="1"/>
        <v>1647216000</v>
      </c>
      <c r="J36">
        <f t="shared" si="2"/>
        <v>9.64</v>
      </c>
      <c r="K36" t="str">
        <f t="shared" si="3"/>
        <v>WM SUPERCENTER #2250 CINCINNATI OH</v>
      </c>
      <c r="L36" t="str">
        <f t="shared" ca="1" si="4"/>
        <v>{ "accountNumber": 2135029359261110, "submittedDateTime": 1647211275, "completedDateTime": 1647216000, "amount": 9.64, "memo": "WM SUPERCENTER #2250 CINCINNATI OH" },</v>
      </c>
    </row>
    <row r="37" spans="1:12" x14ac:dyDescent="0.2">
      <c r="A37" t="s">
        <v>5</v>
      </c>
      <c r="B37" s="1">
        <v>44636</v>
      </c>
      <c r="C37" t="s">
        <v>9</v>
      </c>
      <c r="D37">
        <v>16.600000000000001</v>
      </c>
      <c r="G37" s="2" cm="1">
        <f t="array" aca="1" ref="G37" ca="1">INDEX(INDIRECT(helper!$C$7),   _xlfn.CEILING.MATH(RAND()*COUNT(INDIRECT(helper!$C$7))))</f>
        <v>659761461638</v>
      </c>
      <c r="H37">
        <f t="shared" ca="1" si="0"/>
        <v>1647396882</v>
      </c>
      <c r="I37">
        <f t="shared" si="1"/>
        <v>1647475200</v>
      </c>
      <c r="J37">
        <f t="shared" si="2"/>
        <v>16.600000000000001</v>
      </c>
      <c r="K37" t="str">
        <f t="shared" si="3"/>
        <v>CANCUN MEXICAN BAR AND NORWOOD OH</v>
      </c>
      <c r="L37" t="str">
        <f t="shared" ca="1" si="4"/>
        <v>{ "accountNumber": 659761461638, "submittedDateTime": 1647396882, "completedDateTime": 1647475200, "amount": 16.6, "memo": "CANCUN MEXICAN BAR AND NORWOOD OH" },</v>
      </c>
    </row>
    <row r="38" spans="1:12" x14ac:dyDescent="0.2">
      <c r="A38" t="s">
        <v>5</v>
      </c>
      <c r="B38" s="1">
        <v>44637</v>
      </c>
      <c r="C38" t="s">
        <v>118</v>
      </c>
      <c r="D38">
        <v>97.13</v>
      </c>
      <c r="G38" s="2" cm="1">
        <f t="array" aca="1" ref="G38" ca="1">INDEX(INDIRECT(helper!$C$7),   _xlfn.CEILING.MATH(RAND()*COUNT(INDIRECT(helper!$C$7))))</f>
        <v>501013603819</v>
      </c>
      <c r="H38">
        <f t="shared" ca="1" si="0"/>
        <v>1647538480</v>
      </c>
      <c r="I38">
        <f t="shared" si="1"/>
        <v>1647561600</v>
      </c>
      <c r="J38">
        <f t="shared" si="2"/>
        <v>97.13</v>
      </c>
      <c r="K38" t="str">
        <f t="shared" si="3"/>
        <v>THIRD EYE BREWING CINCINNATI OH</v>
      </c>
      <c r="L38" t="str">
        <f t="shared" ca="1" si="4"/>
        <v>{ "accountNumber": 501013603819, "submittedDateTime": 1647538480, "completedDateTime": 1647561600, "amount": 97.13, "memo": "THIRD EYE BREWING CINCINNATI OH" },</v>
      </c>
    </row>
    <row r="39" spans="1:12" x14ac:dyDescent="0.2">
      <c r="A39" t="s">
        <v>5</v>
      </c>
      <c r="B39" s="1">
        <v>44640</v>
      </c>
      <c r="C39" t="s">
        <v>64</v>
      </c>
      <c r="D39">
        <v>14</v>
      </c>
      <c r="G39" s="2" cm="1">
        <f t="array" aca="1" ref="G39" ca="1">INDEX(INDIRECT(helper!$C$7),   _xlfn.CEILING.MATH(RAND()*COUNT(INDIRECT(helper!$C$7))))</f>
        <v>918003817933</v>
      </c>
      <c r="H39">
        <f t="shared" ca="1" si="0"/>
        <v>1647781590</v>
      </c>
      <c r="I39">
        <f t="shared" si="1"/>
        <v>1647820800</v>
      </c>
      <c r="J39">
        <f t="shared" si="2"/>
        <v>14</v>
      </c>
      <c r="K39" t="str">
        <f t="shared" si="3"/>
        <v>THE ECHO RESTAURANT CINCINNATI OH</v>
      </c>
      <c r="L39" t="str">
        <f t="shared" ca="1" si="4"/>
        <v>{ "accountNumber": 918003817933, "submittedDateTime": 1647781590, "completedDateTime": 1647820800, "amount": 14, "memo": "THE ECHO RESTAURANT CINCINNATI OH" },</v>
      </c>
    </row>
    <row r="40" spans="1:12" x14ac:dyDescent="0.2">
      <c r="A40" t="s">
        <v>5</v>
      </c>
      <c r="B40" s="1">
        <v>44644</v>
      </c>
      <c r="C40" t="s">
        <v>117</v>
      </c>
      <c r="D40">
        <v>13.93</v>
      </c>
      <c r="G40" s="2" cm="1">
        <f t="array" aca="1" ref="G40" ca="1">INDEX(INDIRECT(helper!$C$7),   _xlfn.CEILING.MATH(RAND()*COUNT(INDIRECT(helper!$C$7))))</f>
        <v>932085600435</v>
      </c>
      <c r="H40">
        <f t="shared" ca="1" si="0"/>
        <v>1648114394</v>
      </c>
      <c r="I40">
        <f t="shared" si="1"/>
        <v>1648166400</v>
      </c>
      <c r="J40">
        <f t="shared" si="2"/>
        <v>13.93</v>
      </c>
      <c r="K40" t="str">
        <f t="shared" si="3"/>
        <v>SPEEDWAY 05402 9369 ME MENTOR OH</v>
      </c>
      <c r="L40" t="str">
        <f t="shared" ca="1" si="4"/>
        <v>{ "accountNumber": 932085600435, "submittedDateTime": 1648114394, "completedDateTime": 1648166400, "amount": 13.93, "memo": "SPEEDWAY 05402 9369 ME MENTOR OH" },</v>
      </c>
    </row>
    <row r="41" spans="1:12" x14ac:dyDescent="0.2">
      <c r="A41" t="s">
        <v>5</v>
      </c>
      <c r="B41" s="1">
        <v>44646</v>
      </c>
      <c r="C41" t="s">
        <v>116</v>
      </c>
      <c r="D41">
        <v>11.5</v>
      </c>
      <c r="G41" s="2" cm="1">
        <f t="array" aca="1" ref="G41" ca="1">INDEX(INDIRECT(helper!$C$7),   _xlfn.CEILING.MATH(RAND()*COUNT(INDIRECT(helper!$C$7))))</f>
        <v>429797997019</v>
      </c>
      <c r="H41">
        <f t="shared" ca="1" si="0"/>
        <v>1648296477</v>
      </c>
      <c r="I41">
        <f t="shared" si="1"/>
        <v>1648339200</v>
      </c>
      <c r="J41">
        <f t="shared" si="2"/>
        <v>11.5</v>
      </c>
      <c r="K41" t="str">
        <f t="shared" si="3"/>
        <v>TST* Noras Public Hous Willoughby Hi OH</v>
      </c>
      <c r="L41" t="str">
        <f t="shared" ca="1" si="4"/>
        <v>{ "accountNumber": 429797997019, "submittedDateTime": 1648296477, "completedDateTime": 1648339200, "amount": 11.5, "memo": "TST* Noras Public Hous Willoughby Hi OH" },</v>
      </c>
    </row>
    <row r="42" spans="1:12" x14ac:dyDescent="0.2">
      <c r="A42" t="s">
        <v>5</v>
      </c>
      <c r="B42" s="1">
        <v>44647</v>
      </c>
      <c r="C42" t="s">
        <v>112</v>
      </c>
      <c r="D42">
        <v>18</v>
      </c>
      <c r="G42" s="2" cm="1">
        <f t="array" aca="1" ref="G42" ca="1">INDEX(INDIRECT(helper!$C$7),   _xlfn.CEILING.MATH(RAND()*COUNT(INDIRECT(helper!$C$7))))</f>
        <v>374971930009</v>
      </c>
      <c r="H42">
        <f t="shared" ca="1" si="0"/>
        <v>1648345884</v>
      </c>
      <c r="I42">
        <f t="shared" si="1"/>
        <v>1648425600</v>
      </c>
      <c r="J42">
        <f t="shared" si="2"/>
        <v>18</v>
      </c>
      <c r="K42" t="str">
        <f t="shared" si="3"/>
        <v>TST* THE 1899 PUB WILLOUGHBY OH</v>
      </c>
      <c r="L42" t="str">
        <f t="shared" ca="1" si="4"/>
        <v>{ "accountNumber": 374971930009, "submittedDateTime": 1648345884, "completedDateTime": 1648425600, "amount": 18, "memo": "TST* THE 1899 PUB WILLOUGHBY OH" },</v>
      </c>
    </row>
    <row r="43" spans="1:12" x14ac:dyDescent="0.2">
      <c r="A43" t="s">
        <v>5</v>
      </c>
      <c r="B43" s="1">
        <v>44647</v>
      </c>
      <c r="C43" t="s">
        <v>113</v>
      </c>
      <c r="D43">
        <v>22.48</v>
      </c>
      <c r="G43" s="2" cm="1">
        <f t="array" aca="1" ref="G43" ca="1">INDEX(INDIRECT(helper!$C$7),   _xlfn.CEILING.MATH(RAND()*COUNT(INDIRECT(helper!$C$7))))</f>
        <v>4602529412478380</v>
      </c>
      <c r="H43">
        <f t="shared" ca="1" si="0"/>
        <v>1648354601</v>
      </c>
      <c r="I43">
        <f t="shared" si="1"/>
        <v>1648425600</v>
      </c>
      <c r="J43">
        <f t="shared" si="2"/>
        <v>22.48</v>
      </c>
      <c r="K43" t="str">
        <f t="shared" si="3"/>
        <v>DOUBLE DRAGON II CINCINNATI OH</v>
      </c>
      <c r="L43" t="str">
        <f t="shared" ca="1" si="4"/>
        <v>{ "accountNumber": 4602529412478380, "submittedDateTime": 1648354601, "completedDateTime": 1648425600, "amount": 22.48, "memo": "DOUBLE DRAGON II CINCINNATI OH" },</v>
      </c>
    </row>
    <row r="44" spans="1:12" x14ac:dyDescent="0.2">
      <c r="A44" t="s">
        <v>5</v>
      </c>
      <c r="B44" s="1">
        <v>44647</v>
      </c>
      <c r="C44" t="s">
        <v>76</v>
      </c>
      <c r="D44">
        <v>45.78</v>
      </c>
      <c r="G44" s="2" cm="1">
        <f t="array" aca="1" ref="G44" ca="1">INDEX(INDIRECT(helper!$C$7),   _xlfn.CEILING.MATH(RAND()*COUNT(INDIRECT(helper!$C$7))))</f>
        <v>319960975073</v>
      </c>
      <c r="H44">
        <f t="shared" ca="1" si="0"/>
        <v>1648422542</v>
      </c>
      <c r="I44">
        <f t="shared" si="1"/>
        <v>1648425600</v>
      </c>
      <c r="J44">
        <f t="shared" si="2"/>
        <v>45.78</v>
      </c>
      <c r="K44" t="str">
        <f t="shared" si="3"/>
        <v>KROGER #418 NORWOOD OH</v>
      </c>
      <c r="L44" t="str">
        <f t="shared" ca="1" si="4"/>
        <v>{ "accountNumber": 319960975073, "submittedDateTime": 1648422542, "completedDateTime": 1648425600, "amount": 45.78, "memo": "KROGER #418 NORWOOD OH" },</v>
      </c>
    </row>
    <row r="45" spans="1:12" x14ac:dyDescent="0.2">
      <c r="A45" t="s">
        <v>5</v>
      </c>
      <c r="B45" s="1">
        <v>44647</v>
      </c>
      <c r="C45" t="s">
        <v>114</v>
      </c>
      <c r="D45">
        <v>6.38</v>
      </c>
      <c r="G45" s="2" cm="1">
        <f t="array" aca="1" ref="G45" ca="1">INDEX(INDIRECT(helper!$C$7),   _xlfn.CEILING.MATH(RAND()*COUNT(INDIRECT(helper!$C$7))))</f>
        <v>694349861422</v>
      </c>
      <c r="H45">
        <f t="shared" ca="1" si="0"/>
        <v>1648413151</v>
      </c>
      <c r="I45">
        <f t="shared" si="1"/>
        <v>1648425600</v>
      </c>
      <c r="J45">
        <f t="shared" si="2"/>
        <v>6.38</v>
      </c>
      <c r="K45" t="str">
        <f t="shared" si="3"/>
        <v>WENDY'S 219 MENTOR OH</v>
      </c>
      <c r="L45" t="str">
        <f t="shared" ca="1" si="4"/>
        <v>{ "accountNumber": 694349861422, "submittedDateTime": 1648413151, "completedDateTime": 1648425600, "amount": 6.38, "memo": "WENDY'S 219 MENTOR OH" },</v>
      </c>
    </row>
    <row r="46" spans="1:12" x14ac:dyDescent="0.2">
      <c r="A46" t="s">
        <v>5</v>
      </c>
      <c r="B46" s="1">
        <v>44647</v>
      </c>
      <c r="C46" t="s">
        <v>115</v>
      </c>
      <c r="D46">
        <v>20.25</v>
      </c>
      <c r="G46" s="2" cm="1">
        <f t="array" aca="1" ref="G46" ca="1">INDEX(INDIRECT(helper!$C$7),   _xlfn.CEILING.MATH(RAND()*COUNT(INDIRECT(helper!$C$7))))</f>
        <v>501013603819</v>
      </c>
      <c r="H46">
        <f t="shared" ca="1" si="0"/>
        <v>1648355131</v>
      </c>
      <c r="I46">
        <f t="shared" si="1"/>
        <v>1648425600</v>
      </c>
      <c r="J46">
        <f t="shared" si="2"/>
        <v>20.25</v>
      </c>
      <c r="K46" t="str">
        <f t="shared" si="3"/>
        <v>FIREBIRDS COLUMBUS COLUMBUS OH</v>
      </c>
      <c r="L46" t="str">
        <f t="shared" ca="1" si="4"/>
        <v>{ "accountNumber": 501013603819, "submittedDateTime": 1648355131, "completedDateTime": 1648425600, "amount": 20.25, "memo": "FIREBIRDS COLUMBUS COLUMBUS OH" },</v>
      </c>
    </row>
    <row r="47" spans="1:12" x14ac:dyDescent="0.2">
      <c r="A47" t="s">
        <v>5</v>
      </c>
      <c r="B47" s="1">
        <v>44649</v>
      </c>
      <c r="C47" t="s">
        <v>111</v>
      </c>
      <c r="D47">
        <v>13.48</v>
      </c>
      <c r="G47" s="2" cm="1">
        <f t="array" aca="1" ref="G47" ca="1">INDEX(INDIRECT(helper!$C$7),   _xlfn.CEILING.MATH(RAND()*COUNT(INDIRECT(helper!$C$7))))</f>
        <v>4602529412478380</v>
      </c>
      <c r="H47">
        <f t="shared" ca="1" si="0"/>
        <v>1648558250</v>
      </c>
      <c r="I47">
        <f t="shared" si="1"/>
        <v>1648598400</v>
      </c>
      <c r="J47">
        <f t="shared" si="2"/>
        <v>13.48</v>
      </c>
      <c r="K47" t="str">
        <f t="shared" si="3"/>
        <v>PENN STATION 10 - ECOM CINCINNATI OH</v>
      </c>
      <c r="L47" t="str">
        <f t="shared" ca="1" si="4"/>
        <v>{ "accountNumber": 4602529412478380, "submittedDateTime": 1648558250, "completedDateTime": 1648598400, "amount": 13.48, "memo": "PENN STATION 10 - ECOM CINCINNATI OH" },</v>
      </c>
    </row>
    <row r="48" spans="1:12" x14ac:dyDescent="0.2">
      <c r="A48" t="s">
        <v>5</v>
      </c>
      <c r="B48" s="1">
        <v>44649</v>
      </c>
      <c r="C48" t="s">
        <v>9</v>
      </c>
      <c r="D48">
        <v>16.100000000000001</v>
      </c>
      <c r="G48" s="2" cm="1">
        <f t="array" aca="1" ref="G48" ca="1">INDEX(INDIRECT(helper!$C$7),   _xlfn.CEILING.MATH(RAND()*COUNT(INDIRECT(helper!$C$7))))</f>
        <v>912382282929</v>
      </c>
      <c r="H48">
        <f t="shared" ca="1" si="0"/>
        <v>1648595427</v>
      </c>
      <c r="I48">
        <f t="shared" si="1"/>
        <v>1648598400</v>
      </c>
      <c r="J48">
        <f t="shared" si="2"/>
        <v>16.100000000000001</v>
      </c>
      <c r="K48" t="str">
        <f t="shared" si="3"/>
        <v>CANCUN MEXICAN BAR AND NORWOOD OH</v>
      </c>
      <c r="L48" t="str">
        <f t="shared" ca="1" si="4"/>
        <v>{ "accountNumber": 912382282929, "submittedDateTime": 1648595427, "completedDateTime": 1648598400, "amount": 16.1, "memo": "CANCUN MEXICAN BAR AND NORWOOD OH" },</v>
      </c>
    </row>
    <row r="49" spans="1:12" x14ac:dyDescent="0.2">
      <c r="A49" t="s">
        <v>5</v>
      </c>
      <c r="B49" s="1">
        <v>44650</v>
      </c>
      <c r="C49" t="s">
        <v>109</v>
      </c>
      <c r="E49">
        <v>-5</v>
      </c>
      <c r="G49" s="2" cm="1">
        <f t="array" aca="1" ref="G49" ca="1">INDEX(INDIRECT(helper!$C$7),   _xlfn.CEILING.MATH(RAND()*COUNT(INDIRECT(helper!$C$7))))</f>
        <v>702342041804</v>
      </c>
      <c r="H49">
        <f t="shared" ca="1" si="0"/>
        <v>1648609357</v>
      </c>
      <c r="I49">
        <f t="shared" si="1"/>
        <v>1648684800</v>
      </c>
      <c r="J49">
        <f t="shared" si="2"/>
        <v>-5</v>
      </c>
      <c r="K49" t="str">
        <f t="shared" si="3"/>
        <v>DD DOORDASH POTBELLYS 8559731040 CA</v>
      </c>
      <c r="L49" t="str">
        <f t="shared" ca="1" si="4"/>
        <v>{ "accountNumber": 702342041804, "submittedDateTime": 1648609357, "completedDateTime": 1648684800, "amount": -5, "memo": "DD DOORDASH POTBELLYS 8559731040 CA" },</v>
      </c>
    </row>
    <row r="50" spans="1:12" x14ac:dyDescent="0.2">
      <c r="A50" t="s">
        <v>5</v>
      </c>
      <c r="B50" s="1">
        <v>44650</v>
      </c>
      <c r="C50" t="s">
        <v>110</v>
      </c>
      <c r="D50">
        <v>1.51</v>
      </c>
      <c r="G50" s="2" cm="1">
        <f t="array" aca="1" ref="G50" ca="1">INDEX(INDIRECT(helper!$C$7),   _xlfn.CEILING.MATH(RAND()*COUNT(INDIRECT(helper!$C$7))))</f>
        <v>2135029359261110</v>
      </c>
      <c r="H50">
        <f t="shared" ca="1" si="0"/>
        <v>1648624725</v>
      </c>
      <c r="I50">
        <f t="shared" si="1"/>
        <v>1648684800</v>
      </c>
      <c r="J50">
        <f t="shared" si="2"/>
        <v>1.51</v>
      </c>
      <c r="K50" t="str">
        <f t="shared" si="3"/>
        <v>365 MARKET 888 432-32 TROY MI</v>
      </c>
      <c r="L50" t="str">
        <f t="shared" ca="1" si="4"/>
        <v>{ "accountNumber": 2135029359261110, "submittedDateTime": 1648624725, "completedDateTime": 1648684800, "amount": 1.51, "memo": "365 MARKET 888 432-32 TROY MI" },</v>
      </c>
    </row>
    <row r="51" spans="1:12" x14ac:dyDescent="0.2">
      <c r="A51" t="s">
        <v>5</v>
      </c>
      <c r="B51" s="1">
        <v>44650</v>
      </c>
      <c r="C51" t="s">
        <v>65</v>
      </c>
      <c r="D51">
        <v>11.91</v>
      </c>
      <c r="G51" s="2" cm="1">
        <f t="array" aca="1" ref="G51" ca="1">INDEX(INDIRECT(helper!$C$7),   _xlfn.CEILING.MATH(RAND()*COUNT(INDIRECT(helper!$C$7))))</f>
        <v>694349861422</v>
      </c>
      <c r="H51">
        <f t="shared" ca="1" si="0"/>
        <v>1648616740</v>
      </c>
      <c r="I51">
        <f t="shared" si="1"/>
        <v>1648684800</v>
      </c>
      <c r="J51">
        <f t="shared" si="2"/>
        <v>11.91</v>
      </c>
      <c r="K51" t="str">
        <f t="shared" si="3"/>
        <v>SKYLINE CHILI 1033 CINCINNATI OH</v>
      </c>
      <c r="L51" t="str">
        <f t="shared" ca="1" si="4"/>
        <v>{ "accountNumber": 694349861422, "submittedDateTime": 1648616740, "completedDateTime": 1648684800, "amount": 11.91, "memo": "SKYLINE CHILI 1033 CINCINNATI OH" },</v>
      </c>
    </row>
    <row r="52" spans="1:12" x14ac:dyDescent="0.2">
      <c r="A52" t="s">
        <v>5</v>
      </c>
      <c r="B52" s="1">
        <v>44652</v>
      </c>
      <c r="C52" t="s">
        <v>108</v>
      </c>
      <c r="D52">
        <v>15.49</v>
      </c>
      <c r="G52" s="2" cm="1">
        <f t="array" aca="1" ref="G52" ca="1">INDEX(INDIRECT(helper!$C$7),   _xlfn.CEILING.MATH(RAND()*COUNT(INDIRECT(helper!$C$7))))</f>
        <v>702342041804</v>
      </c>
      <c r="H52">
        <f t="shared" ca="1" si="0"/>
        <v>1648856544</v>
      </c>
      <c r="I52">
        <f t="shared" si="1"/>
        <v>1648857600</v>
      </c>
      <c r="J52">
        <f t="shared" si="2"/>
        <v>15.49</v>
      </c>
      <c r="K52" t="str">
        <f t="shared" si="3"/>
        <v>JIMMY JOHNS - 2554 CINCINNATI OH</v>
      </c>
      <c r="L52" t="str">
        <f t="shared" ca="1" si="4"/>
        <v>{ "accountNumber": 702342041804, "submittedDateTime": 1648856544, "completedDateTime": 1648857600, "amount": 15.49, "memo": "JIMMY JOHNS - 2554 CINCINNATI OH" },</v>
      </c>
    </row>
    <row r="53" spans="1:12" x14ac:dyDescent="0.2">
      <c r="A53" t="s">
        <v>5</v>
      </c>
      <c r="B53" s="1">
        <v>44653</v>
      </c>
      <c r="C53" t="s">
        <v>10</v>
      </c>
      <c r="E53">
        <v>-595.48</v>
      </c>
      <c r="G53" s="2" cm="1">
        <f t="array" aca="1" ref="G53" ca="1">INDEX(INDIRECT(helper!$C$7),   _xlfn.CEILING.MATH(RAND()*COUNT(INDIRECT(helper!$C$7))))</f>
        <v>333038768853</v>
      </c>
      <c r="H53">
        <f t="shared" ca="1" si="0"/>
        <v>1648880867</v>
      </c>
      <c r="I53">
        <f t="shared" si="1"/>
        <v>1648944000</v>
      </c>
      <c r="J53">
        <f t="shared" si="2"/>
        <v>-595.48</v>
      </c>
      <c r="K53" t="str">
        <f t="shared" si="3"/>
        <v>ONLINE PAYMENT, THANK YOU</v>
      </c>
      <c r="L53" t="str">
        <f t="shared" ca="1" si="4"/>
        <v>{ "accountNumber": 333038768853, "submittedDateTime": 1648880867, "completedDateTime": 1648944000, "amount": -595.48, "memo": "ONLINE PAYMENT, THANK YOU" },</v>
      </c>
    </row>
    <row r="54" spans="1:12" x14ac:dyDescent="0.2">
      <c r="A54" t="s">
        <v>5</v>
      </c>
      <c r="B54" s="1">
        <v>44653</v>
      </c>
      <c r="C54" t="s">
        <v>102</v>
      </c>
      <c r="D54">
        <v>11.31</v>
      </c>
      <c r="G54" s="2" cm="1">
        <f t="array" aca="1" ref="G54" ca="1">INDEX(INDIRECT(helper!$C$7),   _xlfn.CEILING.MATH(RAND()*COUNT(INDIRECT(helper!$C$7))))</f>
        <v>694349861422</v>
      </c>
      <c r="H54">
        <f t="shared" ca="1" si="0"/>
        <v>1648873971</v>
      </c>
      <c r="I54">
        <f t="shared" si="1"/>
        <v>1648944000</v>
      </c>
      <c r="J54">
        <f t="shared" si="2"/>
        <v>11.31</v>
      </c>
      <c r="K54" t="str">
        <f t="shared" si="3"/>
        <v>TACO BELL 15353 COVINGTON KY</v>
      </c>
      <c r="L54" t="str">
        <f t="shared" ca="1" si="4"/>
        <v>{ "accountNumber": 694349861422, "submittedDateTime": 1648873971, "completedDateTime": 1648944000, "amount": 11.31, "memo": "TACO BELL 15353 COVINGTON KY" },</v>
      </c>
    </row>
    <row r="55" spans="1:12" x14ac:dyDescent="0.2">
      <c r="A55" t="s">
        <v>5</v>
      </c>
      <c r="B55" s="1">
        <v>44654</v>
      </c>
      <c r="C55" t="s">
        <v>96</v>
      </c>
      <c r="D55">
        <v>48.48</v>
      </c>
      <c r="G55" s="2" cm="1">
        <f t="array" aca="1" ref="G55" ca="1">INDEX(INDIRECT(helper!$C$7),   _xlfn.CEILING.MATH(RAND()*COUNT(INDIRECT(helper!$C$7))))</f>
        <v>319960975073</v>
      </c>
      <c r="H55">
        <f t="shared" ca="1" si="0"/>
        <v>1649000836</v>
      </c>
      <c r="I55">
        <f t="shared" si="1"/>
        <v>1649030400</v>
      </c>
      <c r="J55">
        <f t="shared" si="2"/>
        <v>48.48</v>
      </c>
      <c r="K55" t="str">
        <f t="shared" si="3"/>
        <v>KROGER #465 CINCINNATI OH</v>
      </c>
      <c r="L55" t="str">
        <f t="shared" ca="1" si="4"/>
        <v>{ "accountNumber": 319960975073, "submittedDateTime": 1649000836, "completedDateTime": 1649030400, "amount": 48.48, "memo": "KROGER #465 CINCINNATI OH" },</v>
      </c>
    </row>
    <row r="56" spans="1:12" x14ac:dyDescent="0.2">
      <c r="A56" t="s">
        <v>5</v>
      </c>
      <c r="B56" s="1">
        <v>44655</v>
      </c>
      <c r="C56" t="s">
        <v>106</v>
      </c>
      <c r="D56">
        <v>140.25</v>
      </c>
      <c r="G56" s="2" cm="1">
        <f t="array" aca="1" ref="G56" ca="1">INDEX(INDIRECT(helper!$C$7),   _xlfn.CEILING.MATH(RAND()*COUNT(INDIRECT(helper!$C$7))))</f>
        <v>580874205377</v>
      </c>
      <c r="H56">
        <f t="shared" ca="1" si="0"/>
        <v>1649072860</v>
      </c>
      <c r="I56">
        <f t="shared" si="1"/>
        <v>1649116800</v>
      </c>
      <c r="J56">
        <f t="shared" si="2"/>
        <v>140.25</v>
      </c>
      <c r="K56" t="str">
        <f t="shared" si="3"/>
        <v>SERVICE FEE 888-658-5465 TN</v>
      </c>
      <c r="L56" t="str">
        <f t="shared" ca="1" si="4"/>
        <v>{ "accountNumber": 580874205377, "submittedDateTime": 1649072860, "completedDateTime": 1649116800, "amount": 140.25, "memo": "SERVICE FEE 888-658-5465 TN" },</v>
      </c>
    </row>
    <row r="57" spans="1:12" x14ac:dyDescent="0.2">
      <c r="A57" t="s">
        <v>5</v>
      </c>
      <c r="B57" s="1">
        <v>44655</v>
      </c>
      <c r="C57" t="s">
        <v>107</v>
      </c>
      <c r="D57">
        <v>7500</v>
      </c>
      <c r="G57" s="2" cm="1">
        <f t="array" aca="1" ref="G57" ca="1">INDEX(INDIRECT(helper!$C$7),   _xlfn.CEILING.MATH(RAND()*COUNT(INDIRECT(helper!$C$7))))</f>
        <v>380520842899</v>
      </c>
      <c r="H57">
        <f t="shared" ca="1" si="0"/>
        <v>1649104566</v>
      </c>
      <c r="I57">
        <f t="shared" si="1"/>
        <v>1649116800</v>
      </c>
      <c r="J57">
        <f t="shared" si="2"/>
        <v>7500</v>
      </c>
      <c r="K57" t="str">
        <f t="shared" si="3"/>
        <v>US TREAS TAX PYMT 888-658-5465 TN</v>
      </c>
      <c r="L57" t="str">
        <f t="shared" ca="1" si="4"/>
        <v>{ "accountNumber": 380520842899, "submittedDateTime": 1649104566, "completedDateTime": 1649116800, "amount": 7500, "memo": "US TREAS TAX PYMT 888-658-5465 TN" },</v>
      </c>
    </row>
    <row r="58" spans="1:12" x14ac:dyDescent="0.2">
      <c r="A58" t="s">
        <v>5</v>
      </c>
      <c r="B58" s="1">
        <v>44655</v>
      </c>
      <c r="C58" t="s">
        <v>9</v>
      </c>
      <c r="D58">
        <v>16.100000000000001</v>
      </c>
      <c r="G58" s="2" cm="1">
        <f t="array" aca="1" ref="G58" ca="1">INDEX(INDIRECT(helper!$C$7),   _xlfn.CEILING.MATH(RAND()*COUNT(INDIRECT(helper!$C$7))))</f>
        <v>932085600435</v>
      </c>
      <c r="H58">
        <f t="shared" ca="1" si="0"/>
        <v>1649105131</v>
      </c>
      <c r="I58">
        <f t="shared" si="1"/>
        <v>1649116800</v>
      </c>
      <c r="J58">
        <f t="shared" si="2"/>
        <v>16.100000000000001</v>
      </c>
      <c r="K58" t="str">
        <f t="shared" si="3"/>
        <v>CANCUN MEXICAN BAR AND NORWOOD OH</v>
      </c>
      <c r="L58" t="str">
        <f t="shared" ca="1" si="4"/>
        <v>{ "accountNumber": 932085600435, "submittedDateTime": 1649105131, "completedDateTime": 1649116800, "amount": 16.1, "memo": "CANCUN MEXICAN BAR AND NORWOOD OH" },</v>
      </c>
    </row>
    <row r="59" spans="1:12" x14ac:dyDescent="0.2">
      <c r="A59" t="s">
        <v>5</v>
      </c>
      <c r="B59" s="1">
        <v>44656</v>
      </c>
      <c r="C59" t="s">
        <v>105</v>
      </c>
      <c r="D59">
        <v>11.48</v>
      </c>
      <c r="G59" s="2" cm="1">
        <f t="array" aca="1" ref="G59" ca="1">INDEX(INDIRECT(helper!$C$7),   _xlfn.CEILING.MATH(RAND()*COUNT(INDIRECT(helper!$C$7))))</f>
        <v>681157426689</v>
      </c>
      <c r="H59">
        <f t="shared" ca="1" si="0"/>
        <v>1649185984</v>
      </c>
      <c r="I59">
        <f t="shared" si="1"/>
        <v>1649203200</v>
      </c>
      <c r="J59">
        <f t="shared" si="2"/>
        <v>11.48</v>
      </c>
      <c r="K59" t="str">
        <f t="shared" si="3"/>
        <v>KFC G135916 NORWOOD OH</v>
      </c>
      <c r="L59" t="str">
        <f t="shared" ca="1" si="4"/>
        <v>{ "accountNumber": 681157426689, "submittedDateTime": 1649185984, "completedDateTime": 1649203200, "amount": 11.48, "memo": "KFC G135916 NORWOOD OH" },</v>
      </c>
    </row>
    <row r="60" spans="1:12" x14ac:dyDescent="0.2">
      <c r="A60" t="s">
        <v>5</v>
      </c>
      <c r="B60" s="1">
        <v>44656</v>
      </c>
      <c r="C60" t="s">
        <v>93</v>
      </c>
      <c r="D60">
        <v>12.93</v>
      </c>
      <c r="G60" s="2" cm="1">
        <f t="array" aca="1" ref="G60" ca="1">INDEX(INDIRECT(helper!$C$7),   _xlfn.CEILING.MATH(RAND()*COUNT(INDIRECT(helper!$C$7))))</f>
        <v>380520842899</v>
      </c>
      <c r="H60">
        <f t="shared" ca="1" si="0"/>
        <v>1649122843</v>
      </c>
      <c r="I60">
        <f t="shared" si="1"/>
        <v>1649203200</v>
      </c>
      <c r="J60">
        <f t="shared" si="2"/>
        <v>12.93</v>
      </c>
      <c r="K60" t="str">
        <f t="shared" si="3"/>
        <v>GOOGLE *YouTubePremium g.co/helppay# CA</v>
      </c>
      <c r="L60" t="str">
        <f t="shared" ca="1" si="4"/>
        <v>{ "accountNumber": 380520842899, "submittedDateTime": 1649122843, "completedDateTime": 1649203200, "amount": 12.93, "memo": "GOOGLE *YouTubePremium g.co/helppay# CA" },</v>
      </c>
    </row>
    <row r="61" spans="1:12" x14ac:dyDescent="0.2">
      <c r="A61" t="s">
        <v>5</v>
      </c>
      <c r="B61" s="1">
        <v>44657</v>
      </c>
      <c r="C61" t="s">
        <v>104</v>
      </c>
      <c r="E61">
        <v>-7750</v>
      </c>
      <c r="G61" s="2" cm="1">
        <f t="array" aca="1" ref="G61" ca="1">INDEX(INDIRECT(helper!$C$7),   _xlfn.CEILING.MATH(RAND()*COUNT(INDIRECT(helper!$C$7))))</f>
        <v>319960975073</v>
      </c>
      <c r="H61">
        <f t="shared" ca="1" si="0"/>
        <v>1649262965</v>
      </c>
      <c r="I61">
        <f t="shared" si="1"/>
        <v>1649289600</v>
      </c>
      <c r="J61">
        <f t="shared" si="2"/>
        <v>-7750</v>
      </c>
      <c r="K61" t="str">
        <f t="shared" si="3"/>
        <v>PAYMENT THANK YOU</v>
      </c>
      <c r="L61" t="str">
        <f t="shared" ca="1" si="4"/>
        <v>{ "accountNumber": 319960975073, "submittedDateTime": 1649262965, "completedDateTime": 1649289600, "amount": -7750, "memo": "PAYMENT THANK YOU" },</v>
      </c>
    </row>
    <row r="62" spans="1:12" x14ac:dyDescent="0.2">
      <c r="A62" t="s">
        <v>5</v>
      </c>
      <c r="B62" s="1">
        <v>44659</v>
      </c>
      <c r="C62" t="s">
        <v>102</v>
      </c>
      <c r="D62">
        <v>6.87</v>
      </c>
      <c r="G62" s="2" cm="1">
        <f t="array" aca="1" ref="G62" ca="1">INDEX(INDIRECT(helper!$C$7),   _xlfn.CEILING.MATH(RAND()*COUNT(INDIRECT(helper!$C$7))))</f>
        <v>681157426689</v>
      </c>
      <c r="H62">
        <f t="shared" ca="1" si="0"/>
        <v>1649422027</v>
      </c>
      <c r="I62">
        <f t="shared" si="1"/>
        <v>1649462400</v>
      </c>
      <c r="J62">
        <f t="shared" si="2"/>
        <v>6.87</v>
      </c>
      <c r="K62" t="str">
        <f t="shared" si="3"/>
        <v>TACO BELL 15353 COVINGTON KY</v>
      </c>
      <c r="L62" t="str">
        <f t="shared" ca="1" si="4"/>
        <v>{ "accountNumber": 681157426689, "submittedDateTime": 1649422027, "completedDateTime": 1649462400, "amount": 6.87, "memo": "TACO BELL 15353 COVINGTON KY" },</v>
      </c>
    </row>
    <row r="63" spans="1:12" x14ac:dyDescent="0.2">
      <c r="A63" t="s">
        <v>5</v>
      </c>
      <c r="B63" s="1">
        <v>44659</v>
      </c>
      <c r="C63" t="s">
        <v>103</v>
      </c>
      <c r="D63">
        <v>390.84</v>
      </c>
      <c r="G63" s="2" cm="1">
        <f t="array" aca="1" ref="G63" ca="1">INDEX(INDIRECT(helper!$C$7),   _xlfn.CEILING.MATH(RAND()*COUNT(INDIRECT(helper!$C$7))))</f>
        <v>949180303947</v>
      </c>
      <c r="H63">
        <f t="shared" ca="1" si="0"/>
        <v>1649392233</v>
      </c>
      <c r="I63">
        <f t="shared" si="1"/>
        <v>1649462400</v>
      </c>
      <c r="J63">
        <f t="shared" si="2"/>
        <v>390.84</v>
      </c>
      <c r="K63" t="str">
        <f t="shared" si="3"/>
        <v>ACMETOOLS.COM 8773452263 ND</v>
      </c>
      <c r="L63" t="str">
        <f t="shared" ca="1" si="4"/>
        <v>{ "accountNumber": 949180303947, "submittedDateTime": 1649392233, "completedDateTime": 1649462400, "amount": 390.84, "memo": "ACMETOOLS.COM 8773452263 ND" },</v>
      </c>
    </row>
    <row r="64" spans="1:12" x14ac:dyDescent="0.2">
      <c r="A64" t="s">
        <v>5</v>
      </c>
      <c r="B64" s="1">
        <v>44659</v>
      </c>
      <c r="C64" t="s">
        <v>11</v>
      </c>
      <c r="D64">
        <v>30</v>
      </c>
      <c r="G64" s="2" cm="1">
        <f t="array" aca="1" ref="G64" ca="1">INDEX(INDIRECT(helper!$C$7),   _xlfn.CEILING.MATH(RAND()*COUNT(INDIRECT(helper!$C$7))))</f>
        <v>231593545287</v>
      </c>
      <c r="H64">
        <f t="shared" ca="1" si="0"/>
        <v>1649433679</v>
      </c>
      <c r="I64">
        <f t="shared" si="1"/>
        <v>1649462400</v>
      </c>
      <c r="J64">
        <f t="shared" si="2"/>
        <v>30</v>
      </c>
      <c r="K64" t="str">
        <f t="shared" si="3"/>
        <v>VISIBLE 8663313527 CO</v>
      </c>
      <c r="L64" t="str">
        <f t="shared" ca="1" si="4"/>
        <v>{ "accountNumber": 231593545287, "submittedDateTime": 1649433679, "completedDateTime": 1649462400, "amount": 30, "memo": "VISIBLE 8663313527 CO" },</v>
      </c>
    </row>
    <row r="65" spans="1:12" x14ac:dyDescent="0.2">
      <c r="A65" t="s">
        <v>5</v>
      </c>
      <c r="B65" s="1">
        <v>44661</v>
      </c>
      <c r="C65" t="s">
        <v>9</v>
      </c>
      <c r="D65">
        <v>18.149999999999999</v>
      </c>
      <c r="G65" s="2" cm="1">
        <f t="array" aca="1" ref="G65" ca="1">INDEX(INDIRECT(helper!$C$7),   _xlfn.CEILING.MATH(RAND()*COUNT(INDIRECT(helper!$C$7))))</f>
        <v>816402439754</v>
      </c>
      <c r="H65">
        <f t="shared" ca="1" si="0"/>
        <v>1649550052</v>
      </c>
      <c r="I65">
        <f t="shared" si="1"/>
        <v>1649635200</v>
      </c>
      <c r="J65">
        <f t="shared" si="2"/>
        <v>18.149999999999999</v>
      </c>
      <c r="K65" t="str">
        <f t="shared" si="3"/>
        <v>CANCUN MEXICAN BAR AND NORWOOD OH</v>
      </c>
      <c r="L65" t="str">
        <f t="shared" ca="1" si="4"/>
        <v>{ "accountNumber": 816402439754, "submittedDateTime": 1649550052, "completedDateTime": 1649635200, "amount": 18.15, "memo": "CANCUN MEXICAN BAR AND NORWOOD OH" },</v>
      </c>
    </row>
    <row r="66" spans="1:12" x14ac:dyDescent="0.2">
      <c r="A66" t="s">
        <v>5</v>
      </c>
      <c r="B66" s="1">
        <v>44662</v>
      </c>
      <c r="C66" t="s">
        <v>101</v>
      </c>
      <c r="D66">
        <v>11.53</v>
      </c>
      <c r="G66" s="2" cm="1">
        <f t="array" aca="1" ref="G66" ca="1">INDEX(INDIRECT(helper!$C$7),   _xlfn.CEILING.MATH(RAND()*COUNT(INDIRECT(helper!$C$7))))</f>
        <v>681157426689</v>
      </c>
      <c r="H66">
        <f t="shared" ca="1" si="0"/>
        <v>1649683492</v>
      </c>
      <c r="I66">
        <f t="shared" si="1"/>
        <v>1649721600</v>
      </c>
      <c r="J66">
        <f t="shared" si="2"/>
        <v>11.53</v>
      </c>
      <c r="K66" t="str">
        <f t="shared" si="3"/>
        <v>SKYLINE CHILI DENT CINCINNATI OH</v>
      </c>
      <c r="L66" t="str">
        <f t="shared" ca="1" si="4"/>
        <v>{ "accountNumber": 681157426689, "submittedDateTime": 1649683492, "completedDateTime": 1649721600, "amount": 11.53, "memo": "SKYLINE CHILI DENT CINCINNATI OH" },</v>
      </c>
    </row>
    <row r="67" spans="1:12" x14ac:dyDescent="0.2">
      <c r="A67" t="s">
        <v>5</v>
      </c>
      <c r="B67" s="1">
        <v>44664</v>
      </c>
      <c r="C67" t="s">
        <v>42</v>
      </c>
      <c r="D67">
        <v>12.78</v>
      </c>
      <c r="G67" s="2" cm="1">
        <f t="array" aca="1" ref="G67" ca="1">INDEX(INDIRECT(helper!$C$7),   _xlfn.CEILING.MATH(RAND()*COUNT(INDIRECT(helper!$C$7))))</f>
        <v>380520842899</v>
      </c>
      <c r="H67">
        <f t="shared" ref="H67:H130" ca="1" si="5">_xlfn.FLOOR.MATH((B67-DATE(1970,1,1)+RAND())*86400)</f>
        <v>1649854573</v>
      </c>
      <c r="I67">
        <f t="shared" ref="I67:I130" si="6">_xlfn.FLOOR.MATH((B67-DATE(1970,1,1)+1)*86400)</f>
        <v>1649894400</v>
      </c>
      <c r="J67">
        <f t="shared" ref="J67:J130" si="7">D67+E67</f>
        <v>12.78</v>
      </c>
      <c r="K67" t="str">
        <f t="shared" ref="K67:K130" si="8">C67</f>
        <v>LA ROSA'S HYDE PARK 513-984-3870 OH</v>
      </c>
      <c r="L67" t="str">
        <f t="shared" ref="L67:L130" ca="1" si="9">"{ "&amp;CHAR(34) &amp;G$1&amp;CHAR(34) &amp;": "&amp;G67&amp; ", "&amp;CHAR(34) &amp;H$1&amp;CHAR(34) &amp;": "&amp;H67&amp; ", "&amp;CHAR(34) &amp;I$1&amp;CHAR(34) &amp;": "&amp;I67&amp; ", "&amp;CHAR(34) &amp;J$1&amp;CHAR(34) &amp;": "&amp;J67&amp; ", "&amp;CHAR(34) &amp;K$1&amp;CHAR(34) &amp;": "&amp;CHAR(34)&amp;K67&amp;CHAR(34) &amp;" },"</f>
        <v>{ "accountNumber": 380520842899, "submittedDateTime": 1649854573, "completedDateTime": 1649894400, "amount": 12.78, "memo": "LA ROSA'S HYDE PARK 513-984-3870 OH" },</v>
      </c>
    </row>
    <row r="68" spans="1:12" x14ac:dyDescent="0.2">
      <c r="A68" t="s">
        <v>5</v>
      </c>
      <c r="B68" s="1">
        <v>44666</v>
      </c>
      <c r="C68" t="s">
        <v>33</v>
      </c>
      <c r="D68">
        <v>65.91</v>
      </c>
      <c r="G68" s="2" cm="1">
        <f t="array" aca="1" ref="G68" ca="1">INDEX(INDIRECT(helper!$C$7),   _xlfn.CEILING.MATH(RAND()*COUNT(INDIRECT(helper!$C$7))))</f>
        <v>501013603819</v>
      </c>
      <c r="H68">
        <f t="shared" ca="1" si="5"/>
        <v>1650033047</v>
      </c>
      <c r="I68">
        <f t="shared" si="6"/>
        <v>1650067200</v>
      </c>
      <c r="J68">
        <f t="shared" si="7"/>
        <v>65.91</v>
      </c>
      <c r="K68" t="str">
        <f t="shared" si="8"/>
        <v>CIN BELL ELEC PAY 513-5652210 OH</v>
      </c>
      <c r="L68" t="str">
        <f t="shared" ca="1" si="9"/>
        <v>{ "accountNumber": 501013603819, "submittedDateTime": 1650033047, "completedDateTime": 1650067200, "amount": 65.91, "memo": "CIN BELL ELEC PAY 513-5652210 OH" },</v>
      </c>
    </row>
    <row r="69" spans="1:12" x14ac:dyDescent="0.2">
      <c r="A69" t="s">
        <v>5</v>
      </c>
      <c r="B69" s="1">
        <v>44667</v>
      </c>
      <c r="C69" t="s">
        <v>18</v>
      </c>
      <c r="D69">
        <v>173.08</v>
      </c>
      <c r="G69" s="2" cm="1">
        <f t="array" aca="1" ref="G69" ca="1">INDEX(INDIRECT(helper!$C$7),   _xlfn.CEILING.MATH(RAND()*COUNT(INDIRECT(helper!$C$7))))</f>
        <v>912382282929</v>
      </c>
      <c r="H69">
        <f t="shared" ca="1" si="5"/>
        <v>1650074966</v>
      </c>
      <c r="I69">
        <f t="shared" si="6"/>
        <v>1650153600</v>
      </c>
      <c r="J69">
        <f t="shared" si="7"/>
        <v>173.08</v>
      </c>
      <c r="K69" t="str">
        <f t="shared" si="8"/>
        <v>SPI*DUKE-ENERGY 800-777-9898 NC</v>
      </c>
      <c r="L69" t="str">
        <f t="shared" ca="1" si="9"/>
        <v>{ "accountNumber": 912382282929, "submittedDateTime": 1650074966, "completedDateTime": 1650153600, "amount": 173.08, "memo": "SPI*DUKE-ENERGY 800-777-9898 NC" },</v>
      </c>
    </row>
    <row r="70" spans="1:12" x14ac:dyDescent="0.2">
      <c r="A70" t="s">
        <v>5</v>
      </c>
      <c r="B70" s="1">
        <v>44668</v>
      </c>
      <c r="C70" t="s">
        <v>10</v>
      </c>
      <c r="E70">
        <v>-35</v>
      </c>
      <c r="G70" s="2" cm="1">
        <f t="array" aca="1" ref="G70" ca="1">INDEX(INDIRECT(helper!$C$7),   _xlfn.CEILING.MATH(RAND()*COUNT(INDIRECT(helper!$C$7))))</f>
        <v>501013603819</v>
      </c>
      <c r="H70">
        <f t="shared" ca="1" si="5"/>
        <v>1650154007</v>
      </c>
      <c r="I70">
        <f t="shared" si="6"/>
        <v>1650240000</v>
      </c>
      <c r="J70">
        <f t="shared" si="7"/>
        <v>-35</v>
      </c>
      <c r="K70" t="str">
        <f t="shared" si="8"/>
        <v>ONLINE PAYMENT, THANK YOU</v>
      </c>
      <c r="L70" t="str">
        <f t="shared" ca="1" si="9"/>
        <v>{ "accountNumber": 501013603819, "submittedDateTime": 1650154007, "completedDateTime": 1650240000, "amount": -35, "memo": "ONLINE PAYMENT, THANK YOU" },</v>
      </c>
    </row>
    <row r="71" spans="1:12" x14ac:dyDescent="0.2">
      <c r="A71" t="s">
        <v>5</v>
      </c>
      <c r="B71" s="1">
        <v>44669</v>
      </c>
      <c r="C71" t="s">
        <v>100</v>
      </c>
      <c r="D71">
        <v>2354</v>
      </c>
      <c r="G71" s="2" cm="1">
        <f t="array" aca="1" ref="G71" ca="1">INDEX(INDIRECT(helper!$C$7),   _xlfn.CEILING.MATH(RAND()*COUNT(INDIRECT(helper!$C$7))))</f>
        <v>816402439754</v>
      </c>
      <c r="H71">
        <f t="shared" ca="1" si="5"/>
        <v>1650286004</v>
      </c>
      <c r="I71">
        <f t="shared" si="6"/>
        <v>1650326400</v>
      </c>
      <c r="J71">
        <f t="shared" si="7"/>
        <v>2354</v>
      </c>
      <c r="K71" t="str">
        <f t="shared" si="8"/>
        <v>KY REVENUE DEPT 5028753733 KY</v>
      </c>
      <c r="L71" t="str">
        <f t="shared" ca="1" si="9"/>
        <v>{ "accountNumber": 816402439754, "submittedDateTime": 1650286004, "completedDateTime": 1650326400, "amount": 2354, "memo": "KY REVENUE DEPT 5028753733 KY" },</v>
      </c>
    </row>
    <row r="72" spans="1:12" x14ac:dyDescent="0.2">
      <c r="A72" t="s">
        <v>5</v>
      </c>
      <c r="B72" s="1">
        <v>44670</v>
      </c>
      <c r="C72" t="s">
        <v>98</v>
      </c>
      <c r="D72">
        <v>59.55</v>
      </c>
      <c r="G72" s="2" cm="1">
        <f t="array" aca="1" ref="G72" ca="1">INDEX(INDIRECT(helper!$C$7),   _xlfn.CEILING.MATH(RAND()*COUNT(INDIRECT(helper!$C$7))))</f>
        <v>681157426689</v>
      </c>
      <c r="H72">
        <f t="shared" ca="1" si="5"/>
        <v>1650395677</v>
      </c>
      <c r="I72">
        <f t="shared" si="6"/>
        <v>1650412800</v>
      </c>
      <c r="J72">
        <f t="shared" si="7"/>
        <v>59.55</v>
      </c>
      <c r="K72" t="str">
        <f t="shared" si="8"/>
        <v>KROGER #355 CINCINNATI OH</v>
      </c>
      <c r="L72" t="str">
        <f t="shared" ca="1" si="9"/>
        <v>{ "accountNumber": 681157426689, "submittedDateTime": 1650395677, "completedDateTime": 1650412800, "amount": 59.55, "memo": "KROGER #355 CINCINNATI OH" },</v>
      </c>
    </row>
    <row r="73" spans="1:12" x14ac:dyDescent="0.2">
      <c r="A73" t="s">
        <v>5</v>
      </c>
      <c r="B73" s="1">
        <v>44670</v>
      </c>
      <c r="C73" t="s">
        <v>99</v>
      </c>
      <c r="D73">
        <v>14.34</v>
      </c>
      <c r="G73" s="2" cm="1">
        <f t="array" aca="1" ref="G73" ca="1">INDEX(INDIRECT(helper!$C$7),   _xlfn.CEILING.MATH(RAND()*COUNT(INDIRECT(helper!$C$7))))</f>
        <v>231593545287</v>
      </c>
      <c r="H73">
        <f t="shared" ca="1" si="5"/>
        <v>1650404081</v>
      </c>
      <c r="I73">
        <f t="shared" si="6"/>
        <v>1650412800</v>
      </c>
      <c r="J73">
        <f t="shared" si="7"/>
        <v>14.34</v>
      </c>
      <c r="K73" t="str">
        <f t="shared" si="8"/>
        <v>EL TORO OF CINCINNATI CINCINNATI OH</v>
      </c>
      <c r="L73" t="str">
        <f t="shared" ca="1" si="9"/>
        <v>{ "accountNumber": 231593545287, "submittedDateTime": 1650404081, "completedDateTime": 1650412800, "amount": 14.34, "memo": "EL TORO OF CINCINNATI CINCINNATI OH" },</v>
      </c>
    </row>
    <row r="74" spans="1:12" x14ac:dyDescent="0.2">
      <c r="A74" t="s">
        <v>5</v>
      </c>
      <c r="B74" s="1">
        <v>44671</v>
      </c>
      <c r="C74" t="s">
        <v>97</v>
      </c>
      <c r="D74">
        <v>201.58</v>
      </c>
      <c r="G74" s="2" cm="1">
        <f t="array" aca="1" ref="G74" ca="1">INDEX(INDIRECT(helper!$C$7),   _xlfn.CEILING.MATH(RAND()*COUNT(INDIRECT(helper!$C$7))))</f>
        <v>526672870074</v>
      </c>
      <c r="H74">
        <f t="shared" ca="1" si="5"/>
        <v>1650472349</v>
      </c>
      <c r="I74">
        <f t="shared" si="6"/>
        <v>1650499200</v>
      </c>
      <c r="J74">
        <f t="shared" si="7"/>
        <v>201.58</v>
      </c>
      <c r="K74" t="str">
        <f t="shared" si="8"/>
        <v>INTUIT *TURBOTAX CL.INTUIT.COM CA</v>
      </c>
      <c r="L74" t="str">
        <f t="shared" ca="1" si="9"/>
        <v>{ "accountNumber": 526672870074, "submittedDateTime": 1650472349, "completedDateTime": 1650499200, "amount": 201.58, "memo": "INTUIT *TURBOTAX CL.INTUIT.COM CA" },</v>
      </c>
    </row>
    <row r="75" spans="1:12" x14ac:dyDescent="0.2">
      <c r="A75" t="s">
        <v>5</v>
      </c>
      <c r="B75" s="1">
        <v>44674</v>
      </c>
      <c r="C75" t="s">
        <v>10</v>
      </c>
      <c r="E75">
        <v>-624.26</v>
      </c>
      <c r="G75" s="2" cm="1">
        <f t="array" aca="1" ref="G75" ca="1">INDEX(INDIRECT(helper!$C$7),   _xlfn.CEILING.MATH(RAND()*COUNT(INDIRECT(helper!$C$7))))</f>
        <v>912382282929</v>
      </c>
      <c r="H75">
        <f t="shared" ca="1" si="5"/>
        <v>1650701152</v>
      </c>
      <c r="I75">
        <f t="shared" si="6"/>
        <v>1650758400</v>
      </c>
      <c r="J75">
        <f t="shared" si="7"/>
        <v>-624.26</v>
      </c>
      <c r="K75" t="str">
        <f t="shared" si="8"/>
        <v>ONLINE PAYMENT, THANK YOU</v>
      </c>
      <c r="L75" t="str">
        <f t="shared" ca="1" si="9"/>
        <v>{ "accountNumber": 912382282929, "submittedDateTime": 1650701152, "completedDateTime": 1650758400, "amount": -624.26, "memo": "ONLINE PAYMENT, THANK YOU" },</v>
      </c>
    </row>
    <row r="76" spans="1:12" x14ac:dyDescent="0.2">
      <c r="A76" t="s">
        <v>5</v>
      </c>
      <c r="B76" s="1">
        <v>44676</v>
      </c>
      <c r="C76" t="s">
        <v>96</v>
      </c>
      <c r="D76">
        <v>29.72</v>
      </c>
      <c r="G76" s="2" cm="1">
        <f t="array" aca="1" ref="G76" ca="1">INDEX(INDIRECT(helper!$C$7),   _xlfn.CEILING.MATH(RAND()*COUNT(INDIRECT(helper!$C$7))))</f>
        <v>912382282929</v>
      </c>
      <c r="H76">
        <f t="shared" ca="1" si="5"/>
        <v>1650878160</v>
      </c>
      <c r="I76">
        <f t="shared" si="6"/>
        <v>1650931200</v>
      </c>
      <c r="J76">
        <f t="shared" si="7"/>
        <v>29.72</v>
      </c>
      <c r="K76" t="str">
        <f t="shared" si="8"/>
        <v>KROGER #465 CINCINNATI OH</v>
      </c>
      <c r="L76" t="str">
        <f t="shared" ca="1" si="9"/>
        <v>{ "accountNumber": 912382282929, "submittedDateTime": 1650878160, "completedDateTime": 1650931200, "amount": 29.72, "memo": "KROGER #465 CINCINNATI OH" },</v>
      </c>
    </row>
    <row r="77" spans="1:12" x14ac:dyDescent="0.2">
      <c r="A77" t="s">
        <v>5</v>
      </c>
      <c r="B77" s="1">
        <v>44678</v>
      </c>
      <c r="C77" t="s">
        <v>85</v>
      </c>
      <c r="D77">
        <v>33.39</v>
      </c>
      <c r="G77" s="2" cm="1">
        <f t="array" aca="1" ref="G77" ca="1">INDEX(INDIRECT(helper!$C$7),   _xlfn.CEILING.MATH(RAND()*COUNT(INDIRECT(helper!$C$7))))</f>
        <v>333038768853</v>
      </c>
      <c r="H77">
        <f t="shared" ca="1" si="5"/>
        <v>1651056570</v>
      </c>
      <c r="I77">
        <f t="shared" si="6"/>
        <v>1651104000</v>
      </c>
      <c r="J77">
        <f t="shared" si="7"/>
        <v>33.39</v>
      </c>
      <c r="K77" t="str">
        <f t="shared" si="8"/>
        <v>HOMEDEPOT.COM 800-430-3376 GA</v>
      </c>
      <c r="L77" t="str">
        <f t="shared" ca="1" si="9"/>
        <v>{ "accountNumber": 333038768853, "submittedDateTime": 1651056570, "completedDateTime": 1651104000, "amount": 33.39, "memo": "HOMEDEPOT.COM 800-430-3376 GA" },</v>
      </c>
    </row>
    <row r="78" spans="1:12" x14ac:dyDescent="0.2">
      <c r="A78" t="s">
        <v>5</v>
      </c>
      <c r="B78" s="1">
        <v>44684</v>
      </c>
      <c r="C78" t="s">
        <v>94</v>
      </c>
      <c r="D78">
        <v>15.39</v>
      </c>
      <c r="G78" s="2" cm="1">
        <f t="array" aca="1" ref="G78" ca="1">INDEX(INDIRECT(helper!$C$7),   _xlfn.CEILING.MATH(RAND()*COUNT(INDIRECT(helper!$C$7))))</f>
        <v>374971930009</v>
      </c>
      <c r="H78">
        <f t="shared" ca="1" si="5"/>
        <v>1651621183</v>
      </c>
      <c r="I78">
        <f t="shared" si="6"/>
        <v>1651622400</v>
      </c>
      <c r="J78">
        <f t="shared" si="7"/>
        <v>15.39</v>
      </c>
      <c r="K78" t="str">
        <f t="shared" si="8"/>
        <v>SP BLOWERBAND FAIRFAX VA</v>
      </c>
      <c r="L78" t="str">
        <f t="shared" ca="1" si="9"/>
        <v>{ "accountNumber": 374971930009, "submittedDateTime": 1651621183, "completedDateTime": 1651622400, "amount": 15.39, "memo": "SP BLOWERBAND FAIRFAX VA" },</v>
      </c>
    </row>
    <row r="79" spans="1:12" x14ac:dyDescent="0.2">
      <c r="A79" t="s">
        <v>5</v>
      </c>
      <c r="B79" s="1">
        <v>44684</v>
      </c>
      <c r="C79" t="s">
        <v>95</v>
      </c>
      <c r="D79">
        <v>91.62</v>
      </c>
      <c r="G79" s="2" cm="1">
        <f t="array" aca="1" ref="G79" ca="1">INDEX(INDIRECT(helper!$C$7),   _xlfn.CEILING.MATH(RAND()*COUNT(INDIRECT(helper!$C$7))))</f>
        <v>845866412554</v>
      </c>
      <c r="H79">
        <f t="shared" ca="1" si="5"/>
        <v>1651541591</v>
      </c>
      <c r="I79">
        <f t="shared" si="6"/>
        <v>1651622400</v>
      </c>
      <c r="J79">
        <f t="shared" si="7"/>
        <v>91.62</v>
      </c>
      <c r="K79" t="str">
        <f t="shared" si="8"/>
        <v>GRIOTS GARAGE 253-9222400 WA</v>
      </c>
      <c r="L79" t="str">
        <f t="shared" ca="1" si="9"/>
        <v>{ "accountNumber": 845866412554, "submittedDateTime": 1651541591, "completedDateTime": 1651622400, "amount": 91.62, "memo": "GRIOTS GARAGE 253-9222400 WA" },</v>
      </c>
    </row>
    <row r="80" spans="1:12" x14ac:dyDescent="0.2">
      <c r="A80" t="s">
        <v>5</v>
      </c>
      <c r="B80" s="1">
        <v>44685</v>
      </c>
      <c r="C80" t="s">
        <v>33</v>
      </c>
      <c r="D80">
        <v>65.91</v>
      </c>
      <c r="G80" s="2" cm="1">
        <f t="array" aca="1" ref="G80" ca="1">INDEX(INDIRECT(helper!$C$7),   _xlfn.CEILING.MATH(RAND()*COUNT(INDIRECT(helper!$C$7))))</f>
        <v>681157426689</v>
      </c>
      <c r="H80">
        <f t="shared" ca="1" si="5"/>
        <v>1651663020</v>
      </c>
      <c r="I80">
        <f t="shared" si="6"/>
        <v>1651708800</v>
      </c>
      <c r="J80">
        <f t="shared" si="7"/>
        <v>65.91</v>
      </c>
      <c r="K80" t="str">
        <f t="shared" si="8"/>
        <v>CIN BELL ELEC PAY 513-5652210 OH</v>
      </c>
      <c r="L80" t="str">
        <f t="shared" ca="1" si="9"/>
        <v>{ "accountNumber": 681157426689, "submittedDateTime": 1651663020, "completedDateTime": 1651708800, "amount": 65.91, "memo": "CIN BELL ELEC PAY 513-5652210 OH" },</v>
      </c>
    </row>
    <row r="81" spans="1:12" x14ac:dyDescent="0.2">
      <c r="A81" t="s">
        <v>5</v>
      </c>
      <c r="B81" s="1">
        <v>44686</v>
      </c>
      <c r="C81" t="s">
        <v>18</v>
      </c>
      <c r="D81">
        <v>198.87</v>
      </c>
      <c r="G81" s="2" cm="1">
        <f t="array" aca="1" ref="G81" ca="1">INDEX(INDIRECT(helper!$C$7),   _xlfn.CEILING.MATH(RAND()*COUNT(INDIRECT(helper!$C$7))))</f>
        <v>694349861422</v>
      </c>
      <c r="H81">
        <f t="shared" ca="1" si="5"/>
        <v>1651749748</v>
      </c>
      <c r="I81">
        <f t="shared" si="6"/>
        <v>1651795200</v>
      </c>
      <c r="J81">
        <f t="shared" si="7"/>
        <v>198.87</v>
      </c>
      <c r="K81" t="str">
        <f t="shared" si="8"/>
        <v>SPI*DUKE-ENERGY 800-777-9898 NC</v>
      </c>
      <c r="L81" t="str">
        <f t="shared" ca="1" si="9"/>
        <v>{ "accountNumber": 694349861422, "submittedDateTime": 1651749748, "completedDateTime": 1651795200, "amount": 198.87, "memo": "SPI*DUKE-ENERGY 800-777-9898 NC" },</v>
      </c>
    </row>
    <row r="82" spans="1:12" x14ac:dyDescent="0.2">
      <c r="A82" t="s">
        <v>5</v>
      </c>
      <c r="B82" s="1">
        <v>44686</v>
      </c>
      <c r="C82" t="s">
        <v>93</v>
      </c>
      <c r="D82">
        <v>12.93</v>
      </c>
      <c r="G82" s="2" cm="1">
        <f t="array" aca="1" ref="G82" ca="1">INDEX(INDIRECT(helper!$C$7),   _xlfn.CEILING.MATH(RAND()*COUNT(INDIRECT(helper!$C$7))))</f>
        <v>681157426689</v>
      </c>
      <c r="H82">
        <f t="shared" ca="1" si="5"/>
        <v>1651728030</v>
      </c>
      <c r="I82">
        <f t="shared" si="6"/>
        <v>1651795200</v>
      </c>
      <c r="J82">
        <f t="shared" si="7"/>
        <v>12.93</v>
      </c>
      <c r="K82" t="str">
        <f t="shared" si="8"/>
        <v>GOOGLE *YouTubePremium g.co/helppay# CA</v>
      </c>
      <c r="L82" t="str">
        <f t="shared" ca="1" si="9"/>
        <v>{ "accountNumber": 681157426689, "submittedDateTime": 1651728030, "completedDateTime": 1651795200, "amount": 12.93, "memo": "GOOGLE *YouTubePremium g.co/helppay# CA" },</v>
      </c>
    </row>
    <row r="83" spans="1:12" x14ac:dyDescent="0.2">
      <c r="A83" t="s">
        <v>5</v>
      </c>
      <c r="B83" s="1">
        <v>44687</v>
      </c>
      <c r="C83" t="s">
        <v>92</v>
      </c>
      <c r="D83">
        <v>348</v>
      </c>
      <c r="G83" s="2" cm="1">
        <f t="array" aca="1" ref="G83" ca="1">INDEX(INDIRECT(helper!$C$7),   _xlfn.CEILING.MATH(RAND()*COUNT(INDIRECT(helper!$C$7))))</f>
        <v>349083181548</v>
      </c>
      <c r="H83">
        <f t="shared" ca="1" si="5"/>
        <v>1651844852</v>
      </c>
      <c r="I83">
        <f t="shared" si="6"/>
        <v>1651881600</v>
      </c>
      <c r="J83">
        <f t="shared" si="7"/>
        <v>348</v>
      </c>
      <c r="K83" t="str">
        <f t="shared" si="8"/>
        <v>VUE*COMPTIA MRKETPLCE 800-511-3478 MN</v>
      </c>
      <c r="L83" t="str">
        <f t="shared" ca="1" si="9"/>
        <v>{ "accountNumber": 349083181548, "submittedDateTime": 1651844852, "completedDateTime": 1651881600, "amount": 348, "memo": "VUE*COMPTIA MRKETPLCE 800-511-3478 MN" },</v>
      </c>
    </row>
    <row r="84" spans="1:12" x14ac:dyDescent="0.2">
      <c r="A84" t="s">
        <v>5</v>
      </c>
      <c r="B84" s="1">
        <v>44689</v>
      </c>
      <c r="C84" t="s">
        <v>11</v>
      </c>
      <c r="D84">
        <v>30</v>
      </c>
      <c r="G84" s="2" cm="1">
        <f t="array" aca="1" ref="G84" ca="1">INDEX(INDIRECT(helper!$C$7),   _xlfn.CEILING.MATH(RAND()*COUNT(INDIRECT(helper!$C$7))))</f>
        <v>506647536492</v>
      </c>
      <c r="H84">
        <f t="shared" ca="1" si="5"/>
        <v>1651985124</v>
      </c>
      <c r="I84">
        <f t="shared" si="6"/>
        <v>1652054400</v>
      </c>
      <c r="J84">
        <f t="shared" si="7"/>
        <v>30</v>
      </c>
      <c r="K84" t="str">
        <f t="shared" si="8"/>
        <v>VISIBLE 8663313527 CO</v>
      </c>
      <c r="L84" t="str">
        <f t="shared" ca="1" si="9"/>
        <v>{ "accountNumber": 506647536492, "submittedDateTime": 1651985124, "completedDateTime": 1652054400, "amount": 30, "memo": "VISIBLE 8663313527 CO" },</v>
      </c>
    </row>
    <row r="85" spans="1:12" x14ac:dyDescent="0.2">
      <c r="A85" t="s">
        <v>5</v>
      </c>
      <c r="B85" s="1">
        <v>44690</v>
      </c>
      <c r="C85" t="s">
        <v>91</v>
      </c>
      <c r="D85">
        <v>322.32</v>
      </c>
      <c r="G85" s="2" cm="1">
        <f t="array" aca="1" ref="G85" ca="1">INDEX(INDIRECT(helper!$C$7),   _xlfn.CEILING.MATH(RAND()*COUNT(INDIRECT(helper!$C$7))))</f>
        <v>333038768853</v>
      </c>
      <c r="H85">
        <f t="shared" ca="1" si="5"/>
        <v>1652125324</v>
      </c>
      <c r="I85">
        <f t="shared" si="6"/>
        <v>1652140800</v>
      </c>
      <c r="J85">
        <f t="shared" si="7"/>
        <v>322.32</v>
      </c>
      <c r="K85" t="str">
        <f t="shared" si="8"/>
        <v>LOWES #00907* 866-483-7521 NC</v>
      </c>
      <c r="L85" t="str">
        <f t="shared" ca="1" si="9"/>
        <v>{ "accountNumber": 333038768853, "submittedDateTime": 1652125324, "completedDateTime": 1652140800, "amount": 322.32, "memo": "LOWES #00907* 866-483-7521 NC" },</v>
      </c>
    </row>
    <row r="86" spans="1:12" x14ac:dyDescent="0.2">
      <c r="A86" t="s">
        <v>5</v>
      </c>
      <c r="B86" s="1">
        <v>44690</v>
      </c>
      <c r="C86" t="s">
        <v>85</v>
      </c>
      <c r="D86">
        <v>11.83</v>
      </c>
      <c r="G86" s="2" cm="1">
        <f t="array" aca="1" ref="G86" ca="1">INDEX(INDIRECT(helper!$C$7),   _xlfn.CEILING.MATH(RAND()*COUNT(INDIRECT(helper!$C$7))))</f>
        <v>5747011025075570</v>
      </c>
      <c r="H86">
        <f t="shared" ca="1" si="5"/>
        <v>1652126292</v>
      </c>
      <c r="I86">
        <f t="shared" si="6"/>
        <v>1652140800</v>
      </c>
      <c r="J86">
        <f t="shared" si="7"/>
        <v>11.83</v>
      </c>
      <c r="K86" t="str">
        <f t="shared" si="8"/>
        <v>HOMEDEPOT.COM 800-430-3376 GA</v>
      </c>
      <c r="L86" t="str">
        <f t="shared" ca="1" si="9"/>
        <v>{ "accountNumber": 5747011025075570, "submittedDateTime": 1652126292, "completedDateTime": 1652140800, "amount": 11.83, "memo": "HOMEDEPOT.COM 800-430-3376 GA" },</v>
      </c>
    </row>
    <row r="87" spans="1:12" x14ac:dyDescent="0.2">
      <c r="A87" t="s">
        <v>5</v>
      </c>
      <c r="B87" s="1">
        <v>44690</v>
      </c>
      <c r="C87" t="s">
        <v>85</v>
      </c>
      <c r="D87">
        <v>11.97</v>
      </c>
      <c r="G87" s="2" cm="1">
        <f t="array" aca="1" ref="G87" ca="1">INDEX(INDIRECT(helper!$C$7),   _xlfn.CEILING.MATH(RAND()*COUNT(INDIRECT(helper!$C$7))))</f>
        <v>813848868789</v>
      </c>
      <c r="H87">
        <f t="shared" ca="1" si="5"/>
        <v>1652120385</v>
      </c>
      <c r="I87">
        <f t="shared" si="6"/>
        <v>1652140800</v>
      </c>
      <c r="J87">
        <f t="shared" si="7"/>
        <v>11.97</v>
      </c>
      <c r="K87" t="str">
        <f t="shared" si="8"/>
        <v>HOMEDEPOT.COM 800-430-3376 GA</v>
      </c>
      <c r="L87" t="str">
        <f t="shared" ca="1" si="9"/>
        <v>{ "accountNumber": 813848868789, "submittedDateTime": 1652120385, "completedDateTime": 1652140800, "amount": 11.97, "memo": "HOMEDEPOT.COM 800-430-3376 GA" },</v>
      </c>
    </row>
    <row r="88" spans="1:12" x14ac:dyDescent="0.2">
      <c r="A88" t="s">
        <v>5</v>
      </c>
      <c r="B88" s="1">
        <v>44693</v>
      </c>
      <c r="C88" t="s">
        <v>90</v>
      </c>
      <c r="D88">
        <v>20.25</v>
      </c>
      <c r="G88" s="2" cm="1">
        <f t="array" aca="1" ref="G88" ca="1">INDEX(INDIRECT(helper!$C$7),   _xlfn.CEILING.MATH(RAND()*COUNT(INDIRECT(helper!$C$7))))</f>
        <v>878290245627</v>
      </c>
      <c r="H88">
        <f t="shared" ca="1" si="5"/>
        <v>1652333361</v>
      </c>
      <c r="I88">
        <f t="shared" si="6"/>
        <v>1652400000</v>
      </c>
      <c r="J88">
        <f t="shared" si="7"/>
        <v>20.25</v>
      </c>
      <c r="K88" t="str">
        <f t="shared" si="8"/>
        <v>PMT*OH BUREAU MOTOR VE COLUMBUS OH</v>
      </c>
      <c r="L88" t="str">
        <f t="shared" ca="1" si="9"/>
        <v>{ "accountNumber": 878290245627, "submittedDateTime": 1652333361, "completedDateTime": 1652400000, "amount": 20.25, "memo": "PMT*OH BUREAU MOTOR VE COLUMBUS OH" },</v>
      </c>
    </row>
    <row r="89" spans="1:12" x14ac:dyDescent="0.2">
      <c r="A89" t="s">
        <v>5</v>
      </c>
      <c r="B89" s="1">
        <v>44694</v>
      </c>
      <c r="C89" t="s">
        <v>10</v>
      </c>
      <c r="E89">
        <v>-62</v>
      </c>
      <c r="G89" s="2" cm="1">
        <f t="array" aca="1" ref="G89" ca="1">INDEX(INDIRECT(helper!$C$7),   _xlfn.CEILING.MATH(RAND()*COUNT(INDIRECT(helper!$C$7))))</f>
        <v>2135029359261110</v>
      </c>
      <c r="H89">
        <f t="shared" ca="1" si="5"/>
        <v>1652430362</v>
      </c>
      <c r="I89">
        <f t="shared" si="6"/>
        <v>1652486400</v>
      </c>
      <c r="J89">
        <f t="shared" si="7"/>
        <v>-62</v>
      </c>
      <c r="K89" t="str">
        <f t="shared" si="8"/>
        <v>ONLINE PAYMENT, THANK YOU</v>
      </c>
      <c r="L89" t="str">
        <f t="shared" ca="1" si="9"/>
        <v>{ "accountNumber": 2135029359261110, "submittedDateTime": 1652430362, "completedDateTime": 1652486400, "amount": -62, "memo": "ONLINE PAYMENT, THANK YOU" },</v>
      </c>
    </row>
    <row r="90" spans="1:12" x14ac:dyDescent="0.2">
      <c r="A90" t="s">
        <v>5</v>
      </c>
      <c r="B90" s="1">
        <v>44696</v>
      </c>
      <c r="C90" t="s">
        <v>27</v>
      </c>
      <c r="D90">
        <v>58.27</v>
      </c>
      <c r="G90" s="2" cm="1">
        <f t="array" aca="1" ref="G90" ca="1">INDEX(INDIRECT(helper!$C$7),   _xlfn.CEILING.MATH(RAND()*COUNT(INDIRECT(helper!$C$7))))</f>
        <v>2135029359261110</v>
      </c>
      <c r="H90">
        <f t="shared" ca="1" si="5"/>
        <v>1652649924</v>
      </c>
      <c r="I90">
        <f t="shared" si="6"/>
        <v>1652659200</v>
      </c>
      <c r="J90">
        <f t="shared" si="7"/>
        <v>58.27</v>
      </c>
      <c r="K90" t="str">
        <f t="shared" si="8"/>
        <v>WAL-MART #2250 CINCINNATI OH</v>
      </c>
      <c r="L90" t="str">
        <f t="shared" ca="1" si="9"/>
        <v>{ "accountNumber": 2135029359261110, "submittedDateTime": 1652649924, "completedDateTime": 1652659200, "amount": 58.27, "memo": "WAL-MART #2250 CINCINNATI OH" },</v>
      </c>
    </row>
    <row r="91" spans="1:12" x14ac:dyDescent="0.2">
      <c r="A91" t="s">
        <v>5</v>
      </c>
      <c r="B91" s="1">
        <v>44696</v>
      </c>
      <c r="C91" t="s">
        <v>89</v>
      </c>
      <c r="D91">
        <v>11.65</v>
      </c>
      <c r="G91" s="2" cm="1">
        <f t="array" aca="1" ref="G91" ca="1">INDEX(INDIRECT(helper!$C$7),   _xlfn.CEILING.MATH(RAND()*COUNT(INDIRECT(helper!$C$7))))</f>
        <v>374971930009</v>
      </c>
      <c r="H91">
        <f t="shared" ca="1" si="5"/>
        <v>1652589892</v>
      </c>
      <c r="I91">
        <f t="shared" si="6"/>
        <v>1652659200</v>
      </c>
      <c r="J91">
        <f t="shared" si="7"/>
        <v>11.65</v>
      </c>
      <c r="K91" t="str">
        <f t="shared" si="8"/>
        <v>MCALISTER'S 102341 FLORENCE KY</v>
      </c>
      <c r="L91" t="str">
        <f t="shared" ca="1" si="9"/>
        <v>{ "accountNumber": 374971930009, "submittedDateTime": 1652589892, "completedDateTime": 1652659200, "amount": 11.65, "memo": "MCALISTER'S 102341 FLORENCE KY" },</v>
      </c>
    </row>
    <row r="92" spans="1:12" x14ac:dyDescent="0.2">
      <c r="A92" t="s">
        <v>5</v>
      </c>
      <c r="B92" s="1">
        <v>44698</v>
      </c>
      <c r="C92" t="s">
        <v>27</v>
      </c>
      <c r="E92">
        <v>-50.17</v>
      </c>
      <c r="G92" s="2" cm="1">
        <f t="array" aca="1" ref="G92" ca="1">INDEX(INDIRECT(helper!$C$7),   _xlfn.CEILING.MATH(RAND()*COUNT(INDIRECT(helper!$C$7))))</f>
        <v>526672870074</v>
      </c>
      <c r="H92">
        <f t="shared" ca="1" si="5"/>
        <v>1652791228</v>
      </c>
      <c r="I92">
        <f t="shared" si="6"/>
        <v>1652832000</v>
      </c>
      <c r="J92">
        <f t="shared" si="7"/>
        <v>-50.17</v>
      </c>
      <c r="K92" t="str">
        <f t="shared" si="8"/>
        <v>WAL-MART #2250 CINCINNATI OH</v>
      </c>
      <c r="L92" t="str">
        <f t="shared" ca="1" si="9"/>
        <v>{ "accountNumber": 526672870074, "submittedDateTime": 1652791228, "completedDateTime": 1652832000, "amount": -50.17, "memo": "WAL-MART #2250 CINCINNATI OH" },</v>
      </c>
    </row>
    <row r="93" spans="1:12" x14ac:dyDescent="0.2">
      <c r="A93" t="s">
        <v>5</v>
      </c>
      <c r="B93" s="1">
        <v>44698</v>
      </c>
      <c r="C93" t="s">
        <v>36</v>
      </c>
      <c r="D93">
        <v>24.55</v>
      </c>
      <c r="G93" s="2" cm="1">
        <f t="array" aca="1" ref="G93" ca="1">INDEX(INDIRECT(helper!$C$7),   _xlfn.CEILING.MATH(RAND()*COUNT(INDIRECT(helper!$C$7))))</f>
        <v>918003817933</v>
      </c>
      <c r="H93">
        <f t="shared" ca="1" si="5"/>
        <v>1652794796</v>
      </c>
      <c r="I93">
        <f t="shared" si="6"/>
        <v>1652832000</v>
      </c>
      <c r="J93">
        <f t="shared" si="7"/>
        <v>24.55</v>
      </c>
      <c r="K93" t="str">
        <f t="shared" si="8"/>
        <v>WM SUPERCENTER #2250 CINCINNATI OH</v>
      </c>
      <c r="L93" t="str">
        <f t="shared" ca="1" si="9"/>
        <v>{ "accountNumber": 918003817933, "submittedDateTime": 1652794796, "completedDateTime": 1652832000, "amount": 24.55, "memo": "WM SUPERCENTER #2250 CINCINNATI OH" },</v>
      </c>
    </row>
    <row r="94" spans="1:12" x14ac:dyDescent="0.2">
      <c r="A94" t="s">
        <v>5</v>
      </c>
      <c r="B94" s="1">
        <v>44698</v>
      </c>
      <c r="C94" t="s">
        <v>88</v>
      </c>
      <c r="D94">
        <v>24.55</v>
      </c>
      <c r="G94" s="2" cm="1">
        <f t="array" aca="1" ref="G94" ca="1">INDEX(INDIRECT(helper!$C$7),   _xlfn.CEILING.MATH(RAND()*COUNT(INDIRECT(helper!$C$7))))</f>
        <v>949180303947</v>
      </c>
      <c r="H94">
        <f t="shared" ca="1" si="5"/>
        <v>1652756283</v>
      </c>
      <c r="I94">
        <f t="shared" si="6"/>
        <v>1652832000</v>
      </c>
      <c r="J94">
        <f t="shared" si="7"/>
        <v>24.55</v>
      </c>
      <c r="K94" t="str">
        <f t="shared" si="8"/>
        <v>WAL-MART #3749 CINCINNATI OH</v>
      </c>
      <c r="L94" t="str">
        <f t="shared" ca="1" si="9"/>
        <v>{ "accountNumber": 949180303947, "submittedDateTime": 1652756283, "completedDateTime": 1652832000, "amount": 24.55, "memo": "WAL-MART #3749 CINCINNATI OH" },</v>
      </c>
    </row>
    <row r="95" spans="1:12" x14ac:dyDescent="0.2">
      <c r="A95" t="s">
        <v>5</v>
      </c>
      <c r="B95" s="1">
        <v>44699</v>
      </c>
      <c r="C95" t="s">
        <v>10</v>
      </c>
      <c r="E95">
        <v>-4072.46</v>
      </c>
      <c r="G95" s="2" cm="1">
        <f t="array" aca="1" ref="G95" ca="1">INDEX(INDIRECT(helper!$C$7),   _xlfn.CEILING.MATH(RAND()*COUNT(INDIRECT(helper!$C$7))))</f>
        <v>813848868789</v>
      </c>
      <c r="H95">
        <f t="shared" ca="1" si="5"/>
        <v>1652879008</v>
      </c>
      <c r="I95">
        <f t="shared" si="6"/>
        <v>1652918400</v>
      </c>
      <c r="J95">
        <f t="shared" si="7"/>
        <v>-4072.46</v>
      </c>
      <c r="K95" t="str">
        <f t="shared" si="8"/>
        <v>ONLINE PAYMENT, THANK YOU</v>
      </c>
      <c r="L95" t="str">
        <f t="shared" ca="1" si="9"/>
        <v>{ "accountNumber": 813848868789, "submittedDateTime": 1652879008, "completedDateTime": 1652918400, "amount": -4072.46, "memo": "ONLINE PAYMENT, THANK YOU" },</v>
      </c>
    </row>
    <row r="96" spans="1:12" x14ac:dyDescent="0.2">
      <c r="A96" t="s">
        <v>5</v>
      </c>
      <c r="B96" s="1">
        <v>44700</v>
      </c>
      <c r="C96" t="s">
        <v>85</v>
      </c>
      <c r="D96">
        <v>11.83</v>
      </c>
      <c r="G96" s="2" cm="1">
        <f t="array" aca="1" ref="G96" ca="1">INDEX(INDIRECT(helper!$C$7),   _xlfn.CEILING.MATH(RAND()*COUNT(INDIRECT(helper!$C$7))))</f>
        <v>443154468389</v>
      </c>
      <c r="H96">
        <f t="shared" ca="1" si="5"/>
        <v>1652921324</v>
      </c>
      <c r="I96">
        <f t="shared" si="6"/>
        <v>1653004800</v>
      </c>
      <c r="J96">
        <f t="shared" si="7"/>
        <v>11.83</v>
      </c>
      <c r="K96" t="str">
        <f t="shared" si="8"/>
        <v>HOMEDEPOT.COM 800-430-3376 GA</v>
      </c>
      <c r="L96" t="str">
        <f t="shared" ca="1" si="9"/>
        <v>{ "accountNumber": 443154468389, "submittedDateTime": 1652921324, "completedDateTime": 1653004800, "amount": 11.83, "memo": "HOMEDEPOT.COM 800-430-3376 GA" },</v>
      </c>
    </row>
    <row r="97" spans="1:12" x14ac:dyDescent="0.2">
      <c r="A97" t="s">
        <v>5</v>
      </c>
      <c r="B97" s="1">
        <v>44708</v>
      </c>
      <c r="C97" t="s">
        <v>16</v>
      </c>
      <c r="D97">
        <v>5.66</v>
      </c>
      <c r="G97" s="2" cm="1">
        <f t="array" aca="1" ref="G97" ca="1">INDEX(INDIRECT(helper!$C$7),   _xlfn.CEILING.MATH(RAND()*COUNT(INDIRECT(helper!$C$7))))</f>
        <v>374971930009</v>
      </c>
      <c r="H97">
        <f t="shared" ca="1" si="5"/>
        <v>1653663647</v>
      </c>
      <c r="I97">
        <f t="shared" si="6"/>
        <v>1653696000</v>
      </c>
      <c r="J97">
        <f t="shared" si="7"/>
        <v>5.66</v>
      </c>
      <c r="K97" t="str">
        <f t="shared" si="8"/>
        <v>ICI*FEECITY OF NORWOOD 866-342-9266 MA</v>
      </c>
      <c r="L97" t="str">
        <f t="shared" ca="1" si="9"/>
        <v>{ "accountNumber": 374971930009, "submittedDateTime": 1653663647, "completedDateTime": 1653696000, "amount": 5.66, "memo": "ICI*FEECITY OF NORWOOD 866-342-9266 MA" },</v>
      </c>
    </row>
    <row r="98" spans="1:12" x14ac:dyDescent="0.2">
      <c r="A98" t="s">
        <v>5</v>
      </c>
      <c r="B98" s="1">
        <v>44708</v>
      </c>
      <c r="C98" t="s">
        <v>17</v>
      </c>
      <c r="D98">
        <v>226.36</v>
      </c>
      <c r="G98" s="2" cm="1">
        <f t="array" aca="1" ref="G98" ca="1">INDEX(INDIRECT(helper!$C$7),   _xlfn.CEILING.MATH(RAND()*COUNT(INDIRECT(helper!$C$7))))</f>
        <v>111079255746</v>
      </c>
      <c r="H98">
        <f t="shared" ca="1" si="5"/>
        <v>1653641220</v>
      </c>
      <c r="I98">
        <f t="shared" si="6"/>
        <v>1653696000</v>
      </c>
      <c r="J98">
        <f t="shared" si="7"/>
        <v>226.36</v>
      </c>
      <c r="K98" t="str">
        <f t="shared" si="8"/>
        <v>CITY OF NORWOOD 513-458-4500 OH</v>
      </c>
      <c r="L98" t="str">
        <f t="shared" ca="1" si="9"/>
        <v>{ "accountNumber": 111079255746, "submittedDateTime": 1653641220, "completedDateTime": 1653696000, "amount": 226.36, "memo": "CITY OF NORWOOD 513-458-4500 OH" },</v>
      </c>
    </row>
    <row r="99" spans="1:12" x14ac:dyDescent="0.2">
      <c r="A99" t="s">
        <v>5</v>
      </c>
      <c r="B99" s="1">
        <v>44708</v>
      </c>
      <c r="C99" t="s">
        <v>18</v>
      </c>
      <c r="D99">
        <v>130.52000000000001</v>
      </c>
      <c r="G99" s="2" cm="1">
        <f t="array" aca="1" ref="G99" ca="1">INDEX(INDIRECT(helper!$C$7),   _xlfn.CEILING.MATH(RAND()*COUNT(INDIRECT(helper!$C$7))))</f>
        <v>681157426689</v>
      </c>
      <c r="H99">
        <f t="shared" ca="1" si="5"/>
        <v>1653635222</v>
      </c>
      <c r="I99">
        <f t="shared" si="6"/>
        <v>1653696000</v>
      </c>
      <c r="J99">
        <f t="shared" si="7"/>
        <v>130.52000000000001</v>
      </c>
      <c r="K99" t="str">
        <f t="shared" si="8"/>
        <v>SPI*DUKE-ENERGY 800-777-9898 NC</v>
      </c>
      <c r="L99" t="str">
        <f t="shared" ca="1" si="9"/>
        <v>{ "accountNumber": 681157426689, "submittedDateTime": 1653635222, "completedDateTime": 1653696000, "amount": 130.52, "memo": "SPI*DUKE-ENERGY 800-777-9898 NC" },</v>
      </c>
    </row>
    <row r="100" spans="1:12" x14ac:dyDescent="0.2">
      <c r="A100" t="s">
        <v>5</v>
      </c>
      <c r="B100" s="1">
        <v>44711</v>
      </c>
      <c r="C100" t="s">
        <v>86</v>
      </c>
      <c r="D100">
        <v>18.18</v>
      </c>
      <c r="G100" s="2" cm="1">
        <f t="array" aca="1" ref="G100" ca="1">INDEX(INDIRECT(helper!$C$7),   _xlfn.CEILING.MATH(RAND()*COUNT(INDIRECT(helper!$C$7))))</f>
        <v>659761461638</v>
      </c>
      <c r="H100">
        <f t="shared" ca="1" si="5"/>
        <v>1653953317</v>
      </c>
      <c r="I100">
        <f t="shared" si="6"/>
        <v>1653955200</v>
      </c>
      <c r="J100">
        <f t="shared" si="7"/>
        <v>18.18</v>
      </c>
      <c r="K100" t="str">
        <f t="shared" si="8"/>
        <v>Etsy.com - BlueThreadG Brooklyn NY</v>
      </c>
      <c r="L100" t="str">
        <f t="shared" ca="1" si="9"/>
        <v>{ "accountNumber": 659761461638, "submittedDateTime": 1653953317, "completedDateTime": 1653955200, "amount": 18.18, "memo": "Etsy.com - BlueThreadG Brooklyn NY" },</v>
      </c>
    </row>
    <row r="101" spans="1:12" x14ac:dyDescent="0.2">
      <c r="A101" t="s">
        <v>5</v>
      </c>
      <c r="B101" s="1">
        <v>44711</v>
      </c>
      <c r="C101" t="s">
        <v>87</v>
      </c>
      <c r="D101">
        <v>172.9</v>
      </c>
      <c r="G101" s="2" cm="1">
        <f t="array" aca="1" ref="G101" ca="1">INDEX(INDIRECT(helper!$C$7),   _xlfn.CEILING.MATH(RAND()*COUNT(INDIRECT(helper!$C$7))))</f>
        <v>506647536492</v>
      </c>
      <c r="H101">
        <f t="shared" ca="1" si="5"/>
        <v>1653896739</v>
      </c>
      <c r="I101">
        <f t="shared" si="6"/>
        <v>1653955200</v>
      </c>
      <c r="J101">
        <f t="shared" si="7"/>
        <v>172.9</v>
      </c>
      <c r="K101" t="str">
        <f t="shared" si="8"/>
        <v>Tesla_US_Service 8777983752 CA null XXXXXXXXXXXX3777</v>
      </c>
      <c r="L101" t="str">
        <f t="shared" ca="1" si="9"/>
        <v>{ "accountNumber": 506647536492, "submittedDateTime": 1653896739, "completedDateTime": 1653955200, "amount": 172.9, "memo": "Tesla_US_Service 8777983752 CA null XXXXXXXXXXXX3777" },</v>
      </c>
    </row>
    <row r="102" spans="1:12" x14ac:dyDescent="0.2">
      <c r="A102" t="s">
        <v>5</v>
      </c>
      <c r="B102" s="1">
        <v>44712</v>
      </c>
      <c r="C102" t="s">
        <v>85</v>
      </c>
      <c r="D102">
        <v>22.59</v>
      </c>
      <c r="G102" s="2" cm="1">
        <f t="array" aca="1" ref="G102" ca="1">INDEX(INDIRECT(helper!$C$7),   _xlfn.CEILING.MATH(RAND()*COUNT(INDIRECT(helper!$C$7))))</f>
        <v>5759197398046990</v>
      </c>
      <c r="H102">
        <f t="shared" ca="1" si="5"/>
        <v>1653969923</v>
      </c>
      <c r="I102">
        <f t="shared" si="6"/>
        <v>1654041600</v>
      </c>
      <c r="J102">
        <f t="shared" si="7"/>
        <v>22.59</v>
      </c>
      <c r="K102" t="str">
        <f t="shared" si="8"/>
        <v>HOMEDEPOT.COM 800-430-3376 GA</v>
      </c>
      <c r="L102" t="str">
        <f t="shared" ca="1" si="9"/>
        <v>{ "accountNumber": 5759197398046990, "submittedDateTime": 1653969923, "completedDateTime": 1654041600, "amount": 22.59, "memo": "HOMEDEPOT.COM 800-430-3376 GA" },</v>
      </c>
    </row>
    <row r="103" spans="1:12" x14ac:dyDescent="0.2">
      <c r="A103" t="s">
        <v>5</v>
      </c>
      <c r="B103" s="1">
        <v>44717</v>
      </c>
      <c r="C103" t="s">
        <v>13</v>
      </c>
      <c r="D103">
        <v>12.93</v>
      </c>
      <c r="G103" s="2" cm="1">
        <f t="array" aca="1" ref="G103" ca="1">INDEX(INDIRECT(helper!$C$7),   _xlfn.CEILING.MATH(RAND()*COUNT(INDIRECT(helper!$C$7))))</f>
        <v>845866412554</v>
      </c>
      <c r="H103">
        <f t="shared" ca="1" si="5"/>
        <v>1654443524</v>
      </c>
      <c r="I103">
        <f t="shared" si="6"/>
        <v>1654473600</v>
      </c>
      <c r="J103">
        <f t="shared" si="7"/>
        <v>12.93</v>
      </c>
      <c r="K103" t="str">
        <f t="shared" si="8"/>
        <v>GOOGLE *YouTubePremium 650-253-0000 CA</v>
      </c>
      <c r="L103" t="str">
        <f t="shared" ca="1" si="9"/>
        <v>{ "accountNumber": 845866412554, "submittedDateTime": 1654443524, "completedDateTime": 1654473600, "amount": 12.93, "memo": "GOOGLE *YouTubePremium 650-253-0000 CA" },</v>
      </c>
    </row>
    <row r="104" spans="1:12" x14ac:dyDescent="0.2">
      <c r="A104" t="s">
        <v>5</v>
      </c>
      <c r="B104" s="1">
        <v>44717</v>
      </c>
      <c r="C104" t="s">
        <v>84</v>
      </c>
      <c r="D104">
        <v>19.8</v>
      </c>
      <c r="G104" s="2" cm="1">
        <f t="array" aca="1" ref="G104" ca="1">INDEX(INDIRECT(helper!$C$7),   _xlfn.CEILING.MATH(RAND()*COUNT(INDIRECT(helper!$C$7))))</f>
        <v>493785208084</v>
      </c>
      <c r="H104">
        <f t="shared" ca="1" si="5"/>
        <v>1654452853</v>
      </c>
      <c r="I104">
        <f t="shared" si="6"/>
        <v>1654473600</v>
      </c>
      <c r="J104">
        <f t="shared" si="7"/>
        <v>19.8</v>
      </c>
      <c r="K104" t="str">
        <f t="shared" si="8"/>
        <v>LONGHORN STEAK 0125046 FLORENCE KY</v>
      </c>
      <c r="L104" t="str">
        <f t="shared" ca="1" si="9"/>
        <v>{ "accountNumber": 493785208084, "submittedDateTime": 1654452853, "completedDateTime": 1654473600, "amount": 19.8, "memo": "LONGHORN STEAK 0125046 FLORENCE KY" },</v>
      </c>
    </row>
    <row r="105" spans="1:12" x14ac:dyDescent="0.2">
      <c r="A105" t="s">
        <v>5</v>
      </c>
      <c r="B105" s="1">
        <v>44720</v>
      </c>
      <c r="C105" t="s">
        <v>11</v>
      </c>
      <c r="D105">
        <v>30</v>
      </c>
      <c r="G105" s="2" cm="1">
        <f t="array" aca="1" ref="G105" ca="1">INDEX(INDIRECT(helper!$C$7),   _xlfn.CEILING.MATH(RAND()*COUNT(INDIRECT(helper!$C$7))))</f>
        <v>949180303947</v>
      </c>
      <c r="H105">
        <f t="shared" ca="1" si="5"/>
        <v>1654693642</v>
      </c>
      <c r="I105">
        <f t="shared" si="6"/>
        <v>1654732800</v>
      </c>
      <c r="J105">
        <f t="shared" si="7"/>
        <v>30</v>
      </c>
      <c r="K105" t="str">
        <f t="shared" si="8"/>
        <v>VISIBLE 8663313527 CO</v>
      </c>
      <c r="L105" t="str">
        <f t="shared" ca="1" si="9"/>
        <v>{ "accountNumber": 949180303947, "submittedDateTime": 1654693642, "completedDateTime": 1654732800, "amount": 30, "memo": "VISIBLE 8663313527 CO" },</v>
      </c>
    </row>
    <row r="106" spans="1:12" x14ac:dyDescent="0.2">
      <c r="A106" t="s">
        <v>5</v>
      </c>
      <c r="B106" s="1">
        <v>44722</v>
      </c>
      <c r="C106" t="s">
        <v>10</v>
      </c>
      <c r="E106">
        <v>-1085.99</v>
      </c>
      <c r="G106" s="2" cm="1">
        <f t="array" aca="1" ref="G106" ca="1">INDEX(INDIRECT(helper!$C$7),   _xlfn.CEILING.MATH(RAND()*COUNT(INDIRECT(helper!$C$7))))</f>
        <v>231593545287</v>
      </c>
      <c r="H106">
        <f t="shared" ca="1" si="5"/>
        <v>1654849832</v>
      </c>
      <c r="I106">
        <f t="shared" si="6"/>
        <v>1654905600</v>
      </c>
      <c r="J106">
        <f t="shared" si="7"/>
        <v>-1085.99</v>
      </c>
      <c r="K106" t="str">
        <f t="shared" si="8"/>
        <v>ONLINE PAYMENT, THANK YOU</v>
      </c>
      <c r="L106" t="str">
        <f t="shared" ca="1" si="9"/>
        <v>{ "accountNumber": 231593545287, "submittedDateTime": 1654849832, "completedDateTime": 1654905600, "amount": -1085.99, "memo": "ONLINE PAYMENT, THANK YOU" },</v>
      </c>
    </row>
    <row r="107" spans="1:12" x14ac:dyDescent="0.2">
      <c r="A107" t="s">
        <v>5</v>
      </c>
      <c r="B107" s="1">
        <v>44725</v>
      </c>
      <c r="C107" t="s">
        <v>6</v>
      </c>
      <c r="D107">
        <v>61.94</v>
      </c>
      <c r="G107" s="2" cm="1">
        <f t="array" aca="1" ref="G107" ca="1">INDEX(INDIRECT(helper!$C$7),   _xlfn.CEILING.MATH(RAND()*COUNT(INDIRECT(helper!$C$7))))</f>
        <v>580874205377</v>
      </c>
      <c r="H107">
        <f t="shared" ca="1" si="5"/>
        <v>1655101099</v>
      </c>
      <c r="I107">
        <f t="shared" si="6"/>
        <v>1655164800</v>
      </c>
      <c r="J107">
        <f t="shared" si="7"/>
        <v>61.94</v>
      </c>
      <c r="K107" t="str">
        <f t="shared" si="8"/>
        <v>Tesla Insurance Servic Fremont CA null XXXXXXXXXXXX3777</v>
      </c>
      <c r="L107" t="str">
        <f t="shared" ca="1" si="9"/>
        <v>{ "accountNumber": 580874205377, "submittedDateTime": 1655101099, "completedDateTime": 1655164800, "amount": 61.94, "memo": "Tesla Insurance Servic Fremont CA null XXXXXXXXXXXX3777" },</v>
      </c>
    </row>
    <row r="108" spans="1:12" x14ac:dyDescent="0.2">
      <c r="A108" t="s">
        <v>5</v>
      </c>
      <c r="B108" s="1">
        <v>44727</v>
      </c>
      <c r="C108" t="s">
        <v>83</v>
      </c>
      <c r="D108">
        <v>70.75</v>
      </c>
      <c r="G108" s="2" cm="1">
        <f t="array" aca="1" ref="G108" ca="1">INDEX(INDIRECT(helper!$C$7),   _xlfn.CEILING.MATH(RAND()*COUNT(INDIRECT(helper!$C$7))))</f>
        <v>681157426689</v>
      </c>
      <c r="H108">
        <f t="shared" ca="1" si="5"/>
        <v>1655257724</v>
      </c>
      <c r="I108">
        <f t="shared" si="6"/>
        <v>1655337600</v>
      </c>
      <c r="J108">
        <f t="shared" si="7"/>
        <v>70.75</v>
      </c>
      <c r="K108" t="str">
        <f t="shared" si="8"/>
        <v>SP IFIXIT SAN LUIS OBIS CA</v>
      </c>
      <c r="L108" t="str">
        <f t="shared" ca="1" si="9"/>
        <v>{ "accountNumber": 681157426689, "submittedDateTime": 1655257724, "completedDateTime": 1655337600, "amount": 70.75, "memo": "SP IFIXIT SAN LUIS OBIS CA" },</v>
      </c>
    </row>
    <row r="109" spans="1:12" x14ac:dyDescent="0.2">
      <c r="A109" t="s">
        <v>5</v>
      </c>
      <c r="B109" s="1">
        <v>44728</v>
      </c>
      <c r="C109" t="s">
        <v>33</v>
      </c>
      <c r="D109">
        <v>65.91</v>
      </c>
      <c r="G109" s="2" cm="1">
        <f t="array" aca="1" ref="G109" ca="1">INDEX(INDIRECT(helper!$C$7),   _xlfn.CEILING.MATH(RAND()*COUNT(INDIRECT(helper!$C$7))))</f>
        <v>694349861422</v>
      </c>
      <c r="H109">
        <f t="shared" ca="1" si="5"/>
        <v>1655390635</v>
      </c>
      <c r="I109">
        <f t="shared" si="6"/>
        <v>1655424000</v>
      </c>
      <c r="J109">
        <f t="shared" si="7"/>
        <v>65.91</v>
      </c>
      <c r="K109" t="str">
        <f t="shared" si="8"/>
        <v>CIN BELL ELEC PAY 513-5652210 OH</v>
      </c>
      <c r="L109" t="str">
        <f t="shared" ca="1" si="9"/>
        <v>{ "accountNumber": 694349861422, "submittedDateTime": 1655390635, "completedDateTime": 1655424000, "amount": 65.91, "memo": "CIN BELL ELEC PAY 513-5652210 OH" },</v>
      </c>
    </row>
    <row r="110" spans="1:12" x14ac:dyDescent="0.2">
      <c r="A110" t="s">
        <v>5</v>
      </c>
      <c r="B110" s="1">
        <v>44731</v>
      </c>
      <c r="C110" t="s">
        <v>82</v>
      </c>
      <c r="D110">
        <v>72</v>
      </c>
      <c r="G110" s="2" cm="1">
        <f t="array" aca="1" ref="G110" ca="1">INDEX(INDIRECT(helper!$C$7),   _xlfn.CEILING.MATH(RAND()*COUNT(INDIRECT(helper!$C$7))))</f>
        <v>845866412554</v>
      </c>
      <c r="H110">
        <f t="shared" ca="1" si="5"/>
        <v>1655619725</v>
      </c>
      <c r="I110">
        <f t="shared" si="6"/>
        <v>1655683200</v>
      </c>
      <c r="J110">
        <f t="shared" si="7"/>
        <v>72</v>
      </c>
      <c r="K110" t="str">
        <f t="shared" si="8"/>
        <v>SQ *CATHOLIC KOLPING S Cincinnati OH</v>
      </c>
      <c r="L110" t="str">
        <f t="shared" ca="1" si="9"/>
        <v>{ "accountNumber": 845866412554, "submittedDateTime": 1655619725, "completedDateTime": 1655683200, "amount": 72, "memo": "SQ *CATHOLIC KOLPING S Cincinnati OH" },</v>
      </c>
    </row>
    <row r="111" spans="1:12" x14ac:dyDescent="0.2">
      <c r="A111" t="s">
        <v>5</v>
      </c>
      <c r="B111" s="1">
        <v>44738</v>
      </c>
      <c r="C111" t="s">
        <v>30</v>
      </c>
      <c r="E111">
        <v>-35</v>
      </c>
      <c r="G111" s="2" cm="1">
        <f t="array" aca="1" ref="G111" ca="1">INDEX(INDIRECT(helper!$C$7),   _xlfn.CEILING.MATH(RAND()*COUNT(INDIRECT(helper!$C$7))))</f>
        <v>443154468389</v>
      </c>
      <c r="H111">
        <f t="shared" ca="1" si="5"/>
        <v>1656226560</v>
      </c>
      <c r="I111">
        <f t="shared" si="6"/>
        <v>1656288000</v>
      </c>
      <c r="J111">
        <f t="shared" si="7"/>
        <v>-35</v>
      </c>
      <c r="K111" t="str">
        <f t="shared" si="8"/>
        <v>AUTOPAY 220614032635645RAUTOPAY AUTO-PMT</v>
      </c>
      <c r="L111" t="str">
        <f t="shared" ca="1" si="9"/>
        <v>{ "accountNumber": 443154468389, "submittedDateTime": 1656226560, "completedDateTime": 1656288000, "amount": -35, "memo": "AUTOPAY 220614032635645RAUTOPAY AUTO-PMT" },</v>
      </c>
    </row>
    <row r="112" spans="1:12" x14ac:dyDescent="0.2">
      <c r="A112" t="s">
        <v>5</v>
      </c>
      <c r="B112" s="1">
        <v>44739</v>
      </c>
      <c r="C112" t="s">
        <v>6</v>
      </c>
      <c r="D112">
        <v>0.66</v>
      </c>
      <c r="G112" s="2" cm="1">
        <f t="array" aca="1" ref="G112" ca="1">INDEX(INDIRECT(helper!$C$7),   _xlfn.CEILING.MATH(RAND()*COUNT(INDIRECT(helper!$C$7))))</f>
        <v>2135029359261110</v>
      </c>
      <c r="H112">
        <f t="shared" ca="1" si="5"/>
        <v>1656333140</v>
      </c>
      <c r="I112">
        <f t="shared" si="6"/>
        <v>1656374400</v>
      </c>
      <c r="J112">
        <f t="shared" si="7"/>
        <v>0.66</v>
      </c>
      <c r="K112" t="str">
        <f t="shared" si="8"/>
        <v>Tesla Insurance Servic Fremont CA null XXXXXXXXXXXX3777</v>
      </c>
      <c r="L112" t="str">
        <f t="shared" ca="1" si="9"/>
        <v>{ "accountNumber": 2135029359261110, "submittedDateTime": 1656333140, "completedDateTime": 1656374400, "amount": 0.66, "memo": "Tesla Insurance Servic Fremont CA null XXXXXXXXXXXX3777" },</v>
      </c>
    </row>
    <row r="113" spans="1:12" x14ac:dyDescent="0.2">
      <c r="A113" t="s">
        <v>5</v>
      </c>
      <c r="B113" s="1">
        <v>44739</v>
      </c>
      <c r="C113" t="s">
        <v>81</v>
      </c>
      <c r="D113">
        <v>18</v>
      </c>
      <c r="G113" s="2" cm="1">
        <f t="array" aca="1" ref="G113" ca="1">INDEX(INDIRECT(helper!$C$7),   _xlfn.CEILING.MATH(RAND()*COUNT(INDIRECT(helper!$C$7))))</f>
        <v>580874205377</v>
      </c>
      <c r="H113">
        <f t="shared" ca="1" si="5"/>
        <v>1656367960</v>
      </c>
      <c r="I113">
        <f t="shared" si="6"/>
        <v>1656374400</v>
      </c>
      <c r="J113">
        <f t="shared" si="7"/>
        <v>18</v>
      </c>
      <c r="K113" t="str">
        <f t="shared" si="8"/>
        <v>THE DAVID PAKMAN SHOW BOSTON MA</v>
      </c>
      <c r="L113" t="str">
        <f t="shared" ca="1" si="9"/>
        <v>{ "accountNumber": 580874205377, "submittedDateTime": 1656367960, "completedDateTime": 1656374400, "amount": 18, "memo": "THE DAVID PAKMAN SHOW BOSTON MA" },</v>
      </c>
    </row>
    <row r="114" spans="1:12" x14ac:dyDescent="0.2">
      <c r="A114" t="s">
        <v>5</v>
      </c>
      <c r="B114" s="1">
        <v>44739</v>
      </c>
      <c r="C114" t="s">
        <v>75</v>
      </c>
      <c r="D114">
        <v>64.680000000000007</v>
      </c>
      <c r="G114" s="2" cm="1">
        <f t="array" aca="1" ref="G114" ca="1">INDEX(INDIRECT(helper!$C$7),   _xlfn.CEILING.MATH(RAND()*COUNT(INDIRECT(helper!$C$7))))</f>
        <v>443154468389</v>
      </c>
      <c r="H114">
        <f t="shared" ca="1" si="5"/>
        <v>1656350801</v>
      </c>
      <c r="I114">
        <f t="shared" si="6"/>
        <v>1656374400</v>
      </c>
      <c r="J114">
        <f t="shared" si="7"/>
        <v>64.680000000000007</v>
      </c>
      <c r="K114" t="str">
        <f t="shared" si="8"/>
        <v>WALMART.COM AA 8009666546 AR</v>
      </c>
      <c r="L114" t="str">
        <f t="shared" ca="1" si="9"/>
        <v>{ "accountNumber": 443154468389, "submittedDateTime": 1656350801, "completedDateTime": 1656374400, "amount": 64.68, "memo": "WALMART.COM AA 8009666546 AR" },</v>
      </c>
    </row>
    <row r="115" spans="1:12" x14ac:dyDescent="0.2">
      <c r="A115" t="s">
        <v>5</v>
      </c>
      <c r="B115" s="1">
        <v>44743</v>
      </c>
      <c r="C115" t="s">
        <v>10</v>
      </c>
      <c r="E115">
        <v>-318.94</v>
      </c>
      <c r="G115" s="2" cm="1">
        <f t="array" aca="1" ref="G115" ca="1">INDEX(INDIRECT(helper!$C$7),   _xlfn.CEILING.MATH(RAND()*COUNT(INDIRECT(helper!$C$7))))</f>
        <v>5759197398046990</v>
      </c>
      <c r="H115">
        <f t="shared" ca="1" si="5"/>
        <v>1656696907</v>
      </c>
      <c r="I115">
        <f t="shared" si="6"/>
        <v>1656720000</v>
      </c>
      <c r="J115">
        <f t="shared" si="7"/>
        <v>-318.94</v>
      </c>
      <c r="K115" t="str">
        <f t="shared" si="8"/>
        <v>ONLINE PAYMENT, THANK YOU</v>
      </c>
      <c r="L115" t="str">
        <f t="shared" ca="1" si="9"/>
        <v>{ "accountNumber": 5759197398046990, "submittedDateTime": 1656696907, "completedDateTime": 1656720000, "amount": -318.94, "memo": "ONLINE PAYMENT, THANK YOU" },</v>
      </c>
    </row>
    <row r="116" spans="1:12" x14ac:dyDescent="0.2">
      <c r="A116" t="s">
        <v>5</v>
      </c>
      <c r="B116" s="1">
        <v>44743</v>
      </c>
      <c r="C116" t="s">
        <v>18</v>
      </c>
      <c r="D116">
        <v>40.74</v>
      </c>
      <c r="G116" s="2" cm="1">
        <f t="array" aca="1" ref="G116" ca="1">INDEX(INDIRECT(helper!$C$7),   _xlfn.CEILING.MATH(RAND()*COUNT(INDIRECT(helper!$C$7))))</f>
        <v>349083181548</v>
      </c>
      <c r="H116">
        <f t="shared" ca="1" si="5"/>
        <v>1656635559</v>
      </c>
      <c r="I116">
        <f t="shared" si="6"/>
        <v>1656720000</v>
      </c>
      <c r="J116">
        <f t="shared" si="7"/>
        <v>40.74</v>
      </c>
      <c r="K116" t="str">
        <f t="shared" si="8"/>
        <v>SPI*DUKE-ENERGY 800-777-9898 NC</v>
      </c>
      <c r="L116" t="str">
        <f t="shared" ca="1" si="9"/>
        <v>{ "accountNumber": 349083181548, "submittedDateTime": 1656635559, "completedDateTime": 1656720000, "amount": 40.74, "memo": "SPI*DUKE-ENERGY 800-777-9898 NC" },</v>
      </c>
    </row>
    <row r="117" spans="1:12" x14ac:dyDescent="0.2">
      <c r="A117" t="s">
        <v>5</v>
      </c>
      <c r="B117" s="1">
        <v>44746</v>
      </c>
      <c r="C117" t="s">
        <v>33</v>
      </c>
      <c r="D117">
        <v>65.91</v>
      </c>
      <c r="G117" s="2" cm="1">
        <f t="array" aca="1" ref="G117" ca="1">INDEX(INDIRECT(helper!$C$7),   _xlfn.CEILING.MATH(RAND()*COUNT(INDIRECT(helper!$C$7))))</f>
        <v>501013603819</v>
      </c>
      <c r="H117">
        <f t="shared" ca="1" si="5"/>
        <v>1656957229</v>
      </c>
      <c r="I117">
        <f t="shared" si="6"/>
        <v>1656979200</v>
      </c>
      <c r="J117">
        <f t="shared" si="7"/>
        <v>65.91</v>
      </c>
      <c r="K117" t="str">
        <f t="shared" si="8"/>
        <v>CIN BELL ELEC PAY 513-5652210 OH</v>
      </c>
      <c r="L117" t="str">
        <f t="shared" ca="1" si="9"/>
        <v>{ "accountNumber": 501013603819, "submittedDateTime": 1656957229, "completedDateTime": 1656979200, "amount": 65.91, "memo": "CIN BELL ELEC PAY 513-5652210 OH" },</v>
      </c>
    </row>
    <row r="118" spans="1:12" x14ac:dyDescent="0.2">
      <c r="A118" t="s">
        <v>5</v>
      </c>
      <c r="B118" s="1">
        <v>44747</v>
      </c>
      <c r="C118" t="s">
        <v>13</v>
      </c>
      <c r="D118">
        <v>12.93</v>
      </c>
      <c r="G118" s="2" cm="1">
        <f t="array" aca="1" ref="G118" ca="1">INDEX(INDIRECT(helper!$C$7),   _xlfn.CEILING.MATH(RAND()*COUNT(INDIRECT(helper!$C$7))))</f>
        <v>813848868789</v>
      </c>
      <c r="H118">
        <f t="shared" ca="1" si="5"/>
        <v>1657053286</v>
      </c>
      <c r="I118">
        <f t="shared" si="6"/>
        <v>1657065600</v>
      </c>
      <c r="J118">
        <f t="shared" si="7"/>
        <v>12.93</v>
      </c>
      <c r="K118" t="str">
        <f t="shared" si="8"/>
        <v>GOOGLE *YouTubePremium 650-253-0000 CA</v>
      </c>
      <c r="L118" t="str">
        <f t="shared" ca="1" si="9"/>
        <v>{ "accountNumber": 813848868789, "submittedDateTime": 1657053286, "completedDateTime": 1657065600, "amount": 12.93, "memo": "GOOGLE *YouTubePremium 650-253-0000 CA" },</v>
      </c>
    </row>
    <row r="119" spans="1:12" x14ac:dyDescent="0.2">
      <c r="A119" t="s">
        <v>5</v>
      </c>
      <c r="B119" s="1">
        <v>44750</v>
      </c>
      <c r="C119" t="s">
        <v>10</v>
      </c>
      <c r="E119">
        <v>-119.58</v>
      </c>
      <c r="G119" s="2" cm="1">
        <f t="array" aca="1" ref="G119" ca="1">INDEX(INDIRECT(helper!$C$7),   _xlfn.CEILING.MATH(RAND()*COUNT(INDIRECT(helper!$C$7))))</f>
        <v>740429843322</v>
      </c>
      <c r="H119">
        <f t="shared" ca="1" si="5"/>
        <v>1657280632</v>
      </c>
      <c r="I119">
        <f t="shared" si="6"/>
        <v>1657324800</v>
      </c>
      <c r="J119">
        <f t="shared" si="7"/>
        <v>-119.58</v>
      </c>
      <c r="K119" t="str">
        <f t="shared" si="8"/>
        <v>ONLINE PAYMENT, THANK YOU</v>
      </c>
      <c r="L119" t="str">
        <f t="shared" ca="1" si="9"/>
        <v>{ "accountNumber": 740429843322, "submittedDateTime": 1657280632, "completedDateTime": 1657324800, "amount": -119.58, "memo": "ONLINE PAYMENT, THANK YOU" },</v>
      </c>
    </row>
    <row r="120" spans="1:12" x14ac:dyDescent="0.2">
      <c r="A120" t="s">
        <v>5</v>
      </c>
      <c r="B120" s="1">
        <v>44750</v>
      </c>
      <c r="C120" t="s">
        <v>11</v>
      </c>
      <c r="D120">
        <v>30</v>
      </c>
      <c r="G120" s="2" cm="1">
        <f t="array" aca="1" ref="G120" ca="1">INDEX(INDIRECT(helper!$C$7),   _xlfn.CEILING.MATH(RAND()*COUNT(INDIRECT(helper!$C$7))))</f>
        <v>740429843322</v>
      </c>
      <c r="H120">
        <f t="shared" ca="1" si="5"/>
        <v>1657242172</v>
      </c>
      <c r="I120">
        <f t="shared" si="6"/>
        <v>1657324800</v>
      </c>
      <c r="J120">
        <f t="shared" si="7"/>
        <v>30</v>
      </c>
      <c r="K120" t="str">
        <f t="shared" si="8"/>
        <v>VISIBLE 8663313527 CO</v>
      </c>
      <c r="L120" t="str">
        <f t="shared" ca="1" si="9"/>
        <v>{ "accountNumber": 740429843322, "submittedDateTime": 1657242172, "completedDateTime": 1657324800, "amount": 30, "memo": "VISIBLE 8663313527 CO" },</v>
      </c>
    </row>
    <row r="121" spans="1:12" x14ac:dyDescent="0.2">
      <c r="A121" t="s">
        <v>5</v>
      </c>
      <c r="B121" s="1">
        <v>44750</v>
      </c>
      <c r="C121" t="s">
        <v>80</v>
      </c>
      <c r="D121">
        <v>0</v>
      </c>
      <c r="G121" s="2" cm="1">
        <f t="array" aca="1" ref="G121" ca="1">INDEX(INDIRECT(helper!$C$7),   _xlfn.CEILING.MATH(RAND()*COUNT(INDIRECT(helper!$C$7))))</f>
        <v>349083181548</v>
      </c>
      <c r="H121">
        <f t="shared" ca="1" si="5"/>
        <v>1657311386</v>
      </c>
      <c r="I121">
        <f t="shared" si="6"/>
        <v>1657324800</v>
      </c>
      <c r="J121">
        <f t="shared" si="7"/>
        <v>0</v>
      </c>
      <c r="K121" t="str">
        <f t="shared" si="8"/>
        <v>MEMBERSHIP FEE JUL 22-JUN 23</v>
      </c>
      <c r="L121" t="str">
        <f t="shared" ca="1" si="9"/>
        <v>{ "accountNumber": 349083181548, "submittedDateTime": 1657311386, "completedDateTime": 1657324800, "amount": 0, "memo": "MEMBERSHIP FEE JUL 22-JUN 23" },</v>
      </c>
    </row>
    <row r="122" spans="1:12" x14ac:dyDescent="0.2">
      <c r="A122" t="s">
        <v>5</v>
      </c>
      <c r="B122" s="1">
        <v>44760</v>
      </c>
      <c r="C122" t="s">
        <v>67</v>
      </c>
      <c r="D122">
        <v>11.51</v>
      </c>
      <c r="G122" s="2" cm="1">
        <f t="array" aca="1" ref="G122" ca="1">INDEX(INDIRECT(helper!$C$7),   _xlfn.CEILING.MATH(RAND()*COUNT(INDIRECT(helper!$C$7))))</f>
        <v>5759197398046990</v>
      </c>
      <c r="H122">
        <f t="shared" ca="1" si="5"/>
        <v>1658151458</v>
      </c>
      <c r="I122">
        <f t="shared" si="6"/>
        <v>1658188800</v>
      </c>
      <c r="J122">
        <f t="shared" si="7"/>
        <v>11.51</v>
      </c>
      <c r="K122" t="str">
        <f t="shared" si="8"/>
        <v>TST* Rotolo Bowling Southgate KY</v>
      </c>
      <c r="L122" t="str">
        <f t="shared" ca="1" si="9"/>
        <v>{ "accountNumber": 5759197398046990, "submittedDateTime": 1658151458, "completedDateTime": 1658188800, "amount": 11.51, "memo": "TST* Rotolo Bowling Southgate KY" },</v>
      </c>
    </row>
    <row r="123" spans="1:12" x14ac:dyDescent="0.2">
      <c r="A123" t="s">
        <v>5</v>
      </c>
      <c r="B123" s="1">
        <v>44760</v>
      </c>
      <c r="C123" t="s">
        <v>67</v>
      </c>
      <c r="D123">
        <v>23.35</v>
      </c>
      <c r="G123" s="2" cm="1">
        <f t="array" aca="1" ref="G123" ca="1">INDEX(INDIRECT(helper!$C$7),   _xlfn.CEILING.MATH(RAND()*COUNT(INDIRECT(helper!$C$7))))</f>
        <v>231593545287</v>
      </c>
      <c r="H123">
        <f t="shared" ca="1" si="5"/>
        <v>1658163824</v>
      </c>
      <c r="I123">
        <f t="shared" si="6"/>
        <v>1658188800</v>
      </c>
      <c r="J123">
        <f t="shared" si="7"/>
        <v>23.35</v>
      </c>
      <c r="K123" t="str">
        <f t="shared" si="8"/>
        <v>TST* Rotolo Bowling Southgate KY</v>
      </c>
      <c r="L123" t="str">
        <f t="shared" ca="1" si="9"/>
        <v>{ "accountNumber": 231593545287, "submittedDateTime": 1658163824, "completedDateTime": 1658188800, "amount": 23.35, "memo": "TST* Rotolo Bowling Southgate KY" },</v>
      </c>
    </row>
    <row r="124" spans="1:12" x14ac:dyDescent="0.2">
      <c r="A124" t="s">
        <v>5</v>
      </c>
      <c r="B124" s="1">
        <v>44761</v>
      </c>
      <c r="C124" t="s">
        <v>78</v>
      </c>
      <c r="D124">
        <v>12.18</v>
      </c>
      <c r="G124" s="2" cm="1">
        <f t="array" aca="1" ref="G124" ca="1">INDEX(INDIRECT(helper!$C$7),   _xlfn.CEILING.MATH(RAND()*COUNT(INDIRECT(helper!$C$7))))</f>
        <v>659761461638</v>
      </c>
      <c r="H124">
        <f t="shared" ca="1" si="5"/>
        <v>1658234602</v>
      </c>
      <c r="I124">
        <f t="shared" si="6"/>
        <v>1658275200</v>
      </c>
      <c r="J124">
        <f t="shared" si="7"/>
        <v>12.18</v>
      </c>
      <c r="K124" t="str">
        <f t="shared" si="8"/>
        <v>CHILI'S FLORENCE #1706 FLORENCE KY</v>
      </c>
      <c r="L124" t="str">
        <f t="shared" ca="1" si="9"/>
        <v>{ "accountNumber": 659761461638, "submittedDateTime": 1658234602, "completedDateTime": 1658275200, "amount": 12.18, "memo": "CHILI'S FLORENCE #1706 FLORENCE KY" },</v>
      </c>
    </row>
    <row r="125" spans="1:12" x14ac:dyDescent="0.2">
      <c r="A125" t="s">
        <v>5</v>
      </c>
      <c r="B125" s="1">
        <v>44761</v>
      </c>
      <c r="C125" t="s">
        <v>79</v>
      </c>
      <c r="D125">
        <v>15.68</v>
      </c>
      <c r="G125" s="2" cm="1">
        <f t="array" aca="1" ref="G125" ca="1">INDEX(INDIRECT(helper!$C$7),   _xlfn.CEILING.MATH(RAND()*COUNT(INDIRECT(helper!$C$7))))</f>
        <v>912382282929</v>
      </c>
      <c r="H125">
        <f t="shared" ca="1" si="5"/>
        <v>1658272686</v>
      </c>
      <c r="I125">
        <f t="shared" si="6"/>
        <v>1658275200</v>
      </c>
      <c r="J125">
        <f t="shared" si="7"/>
        <v>15.68</v>
      </c>
      <c r="K125" t="str">
        <f t="shared" si="8"/>
        <v>CHEDDAR'S 0202134 FLORENCE KY</v>
      </c>
      <c r="L125" t="str">
        <f t="shared" ca="1" si="9"/>
        <v>{ "accountNumber": 912382282929, "submittedDateTime": 1658272686, "completedDateTime": 1658275200, "amount": 15.68, "memo": "CHEDDAR'S 0202134 FLORENCE KY" },</v>
      </c>
    </row>
    <row r="126" spans="1:12" x14ac:dyDescent="0.2">
      <c r="A126" t="s">
        <v>5</v>
      </c>
      <c r="B126" s="1">
        <v>44763</v>
      </c>
      <c r="C126" t="s">
        <v>77</v>
      </c>
      <c r="D126">
        <v>14.71</v>
      </c>
      <c r="G126" s="2" cm="1">
        <f t="array" aca="1" ref="G126" ca="1">INDEX(INDIRECT(helper!$C$7),   _xlfn.CEILING.MATH(RAND()*COUNT(INDIRECT(helper!$C$7))))</f>
        <v>501013603819</v>
      </c>
      <c r="H126">
        <f t="shared" ca="1" si="5"/>
        <v>1658389825</v>
      </c>
      <c r="I126">
        <f t="shared" si="6"/>
        <v>1658448000</v>
      </c>
      <c r="J126">
        <f t="shared" si="7"/>
        <v>14.71</v>
      </c>
      <c r="K126" t="str">
        <f t="shared" si="8"/>
        <v>SKYLINE CHILI 1003 FLORENCE KY</v>
      </c>
      <c r="L126" t="str">
        <f t="shared" ca="1" si="9"/>
        <v>{ "accountNumber": 501013603819, "submittedDateTime": 1658389825, "completedDateTime": 1658448000, "amount": 14.71, "memo": "SKYLINE CHILI 1003 FLORENCE KY" },</v>
      </c>
    </row>
    <row r="127" spans="1:12" x14ac:dyDescent="0.2">
      <c r="A127" t="s">
        <v>5</v>
      </c>
      <c r="B127" s="1">
        <v>44764</v>
      </c>
      <c r="C127" t="s">
        <v>76</v>
      </c>
      <c r="D127">
        <v>31.25</v>
      </c>
      <c r="G127" s="2" cm="1">
        <f t="array" aca="1" ref="G127" ca="1">INDEX(INDIRECT(helper!$C$7),   _xlfn.CEILING.MATH(RAND()*COUNT(INDIRECT(helper!$C$7))))</f>
        <v>878290245627</v>
      </c>
      <c r="H127">
        <f t="shared" ca="1" si="5"/>
        <v>1658477885</v>
      </c>
      <c r="I127">
        <f t="shared" si="6"/>
        <v>1658534400</v>
      </c>
      <c r="J127">
        <f t="shared" si="7"/>
        <v>31.25</v>
      </c>
      <c r="K127" t="str">
        <f t="shared" si="8"/>
        <v>KROGER #418 NORWOOD OH</v>
      </c>
      <c r="L127" t="str">
        <f t="shared" ca="1" si="9"/>
        <v>{ "accountNumber": 878290245627, "submittedDateTime": 1658477885, "completedDateTime": 1658534400, "amount": 31.25, "memo": "KROGER #418 NORWOOD OH" },</v>
      </c>
    </row>
    <row r="128" spans="1:12" x14ac:dyDescent="0.2">
      <c r="A128" t="s">
        <v>5</v>
      </c>
      <c r="B128" s="1">
        <v>44765</v>
      </c>
      <c r="C128" t="s">
        <v>75</v>
      </c>
      <c r="D128">
        <v>71.150000000000006</v>
      </c>
      <c r="G128" s="2" cm="1">
        <f t="array" aca="1" ref="G128" ca="1">INDEX(INDIRECT(helper!$C$7),   _xlfn.CEILING.MATH(RAND()*COUNT(INDIRECT(helper!$C$7))))</f>
        <v>501013603819</v>
      </c>
      <c r="H128">
        <f t="shared" ca="1" si="5"/>
        <v>1658586991</v>
      </c>
      <c r="I128">
        <f t="shared" si="6"/>
        <v>1658620800</v>
      </c>
      <c r="J128">
        <f t="shared" si="7"/>
        <v>71.150000000000006</v>
      </c>
      <c r="K128" t="str">
        <f t="shared" si="8"/>
        <v>WALMART.COM AA 8009666546 AR</v>
      </c>
      <c r="L128" t="str">
        <f t="shared" ca="1" si="9"/>
        <v>{ "accountNumber": 501013603819, "submittedDateTime": 1658586991, "completedDateTime": 1658620800, "amount": 71.15, "memo": "WALMART.COM AA 8009666546 AR" },</v>
      </c>
    </row>
    <row r="129" spans="1:12" x14ac:dyDescent="0.2">
      <c r="A129" t="s">
        <v>5</v>
      </c>
      <c r="B129" s="1">
        <v>44768</v>
      </c>
      <c r="C129" t="s">
        <v>30</v>
      </c>
      <c r="E129">
        <v>-41</v>
      </c>
      <c r="G129" s="2" cm="1">
        <f t="array" aca="1" ref="G129" ca="1">INDEX(INDIRECT(helper!$C$7),   _xlfn.CEILING.MATH(RAND()*COUNT(INDIRECT(helper!$C$7))))</f>
        <v>493785208084</v>
      </c>
      <c r="H129">
        <f t="shared" ca="1" si="5"/>
        <v>1658794114</v>
      </c>
      <c r="I129">
        <f t="shared" si="6"/>
        <v>1658880000</v>
      </c>
      <c r="J129">
        <f t="shared" si="7"/>
        <v>-41</v>
      </c>
      <c r="K129" t="str">
        <f t="shared" si="8"/>
        <v>AUTOPAY 220614032635645RAUTOPAY AUTO-PMT</v>
      </c>
      <c r="L129" t="str">
        <f t="shared" ca="1" si="9"/>
        <v>{ "accountNumber": 493785208084, "submittedDateTime": 1658794114, "completedDateTime": 1658880000, "amount": -41, "memo": "AUTOPAY 220614032635645RAUTOPAY AUTO-PMT" },</v>
      </c>
    </row>
    <row r="130" spans="1:12" x14ac:dyDescent="0.2">
      <c r="A130" t="s">
        <v>5</v>
      </c>
      <c r="B130" s="1">
        <v>44768</v>
      </c>
      <c r="C130" t="s">
        <v>6</v>
      </c>
      <c r="D130">
        <v>60.61</v>
      </c>
      <c r="G130" s="2" cm="1">
        <f t="array" aca="1" ref="G130" ca="1">INDEX(INDIRECT(helper!$C$7),   _xlfn.CEILING.MATH(RAND()*COUNT(INDIRECT(helper!$C$7))))</f>
        <v>580874205377</v>
      </c>
      <c r="H130">
        <f t="shared" ca="1" si="5"/>
        <v>1658829211</v>
      </c>
      <c r="I130">
        <f t="shared" si="6"/>
        <v>1658880000</v>
      </c>
      <c r="J130">
        <f t="shared" si="7"/>
        <v>60.61</v>
      </c>
      <c r="K130" t="str">
        <f t="shared" si="8"/>
        <v>Tesla Insurance Servic Fremont CA null XXXXXXXXXXXX3777</v>
      </c>
      <c r="L130" t="str">
        <f t="shared" ca="1" si="9"/>
        <v>{ "accountNumber": 580874205377, "submittedDateTime": 1658829211, "completedDateTime": 1658880000, "amount": 60.61, "memo": "Tesla Insurance Servic Fremont CA null XXXXXXXXXXXX3777" },</v>
      </c>
    </row>
    <row r="131" spans="1:12" x14ac:dyDescent="0.2">
      <c r="A131" t="s">
        <v>5</v>
      </c>
      <c r="B131" s="1">
        <v>44768</v>
      </c>
      <c r="C131" t="s">
        <v>72</v>
      </c>
      <c r="D131">
        <v>12.39</v>
      </c>
      <c r="G131" s="2" cm="1">
        <f t="array" aca="1" ref="G131" ca="1">INDEX(INDIRECT(helper!$C$7),   _xlfn.CEILING.MATH(RAND()*COUNT(INDIRECT(helper!$C$7))))</f>
        <v>912382282929</v>
      </c>
      <c r="H131">
        <f t="shared" ref="H131:H194" ca="1" si="10">_xlfn.FLOOR.MATH((B131-DATE(1970,1,1)+RAND())*86400)</f>
        <v>1658797613</v>
      </c>
      <c r="I131">
        <f t="shared" ref="I131:I194" si="11">_xlfn.FLOOR.MATH((B131-DATE(1970,1,1)+1)*86400)</f>
        <v>1658880000</v>
      </c>
      <c r="J131">
        <f t="shared" ref="J131:J194" si="12">D131+E131</f>
        <v>12.39</v>
      </c>
      <c r="K131" t="str">
        <f t="shared" ref="K131:K194" si="13">C131</f>
        <v>PANERA BREAD #204911 P FLORENCE KY</v>
      </c>
      <c r="L131" t="str">
        <f t="shared" ref="L131:L194" ca="1" si="14">"{ "&amp;CHAR(34) &amp;G$1&amp;CHAR(34) &amp;": "&amp;G131&amp; ", "&amp;CHAR(34) &amp;H$1&amp;CHAR(34) &amp;": "&amp;H131&amp; ", "&amp;CHAR(34) &amp;I$1&amp;CHAR(34) &amp;": "&amp;I131&amp; ", "&amp;CHAR(34) &amp;J$1&amp;CHAR(34) &amp;": "&amp;J131&amp; ", "&amp;CHAR(34) &amp;K$1&amp;CHAR(34) &amp;": "&amp;CHAR(34)&amp;K131&amp;CHAR(34) &amp;" },"</f>
        <v>{ "accountNumber": 912382282929, "submittedDateTime": 1658797613, "completedDateTime": 1658880000, "amount": 12.39, "memo": "PANERA BREAD #204911 P FLORENCE KY" },</v>
      </c>
    </row>
    <row r="132" spans="1:12" x14ac:dyDescent="0.2">
      <c r="A132" t="s">
        <v>5</v>
      </c>
      <c r="B132" s="1">
        <v>44769</v>
      </c>
      <c r="C132" t="s">
        <v>72</v>
      </c>
      <c r="D132">
        <v>14.18</v>
      </c>
      <c r="G132" s="2" cm="1">
        <f t="array" aca="1" ref="G132" ca="1">INDEX(INDIRECT(helper!$C$7),   _xlfn.CEILING.MATH(RAND()*COUNT(INDIRECT(helper!$C$7))))</f>
        <v>816402439754</v>
      </c>
      <c r="H132">
        <f t="shared" ca="1" si="10"/>
        <v>1658944436</v>
      </c>
      <c r="I132">
        <f t="shared" si="11"/>
        <v>1658966400</v>
      </c>
      <c r="J132">
        <f t="shared" si="12"/>
        <v>14.18</v>
      </c>
      <c r="K132" t="str">
        <f t="shared" si="13"/>
        <v>PANERA BREAD #204911 P FLORENCE KY</v>
      </c>
      <c r="L132" t="str">
        <f t="shared" ca="1" si="14"/>
        <v>{ "accountNumber": 816402439754, "submittedDateTime": 1658944436, "completedDateTime": 1658966400, "amount": 14.18, "memo": "PANERA BREAD #204911 P FLORENCE KY" },</v>
      </c>
    </row>
    <row r="133" spans="1:12" x14ac:dyDescent="0.2">
      <c r="A133" t="s">
        <v>5</v>
      </c>
      <c r="B133" s="1">
        <v>44770</v>
      </c>
      <c r="C133" t="s">
        <v>10</v>
      </c>
      <c r="E133">
        <v>-241.83</v>
      </c>
      <c r="G133" s="2" cm="1">
        <f t="array" aca="1" ref="G133" ca="1">INDEX(INDIRECT(helper!$C$7),   _xlfn.CEILING.MATH(RAND()*COUNT(INDIRECT(helper!$C$7))))</f>
        <v>740429843322</v>
      </c>
      <c r="H133">
        <f t="shared" ca="1" si="10"/>
        <v>1659018621</v>
      </c>
      <c r="I133">
        <f t="shared" si="11"/>
        <v>1659052800</v>
      </c>
      <c r="J133">
        <f t="shared" si="12"/>
        <v>-241.83</v>
      </c>
      <c r="K133" t="str">
        <f t="shared" si="13"/>
        <v>ONLINE PAYMENT, THANK YOU</v>
      </c>
      <c r="L133" t="str">
        <f t="shared" ca="1" si="14"/>
        <v>{ "accountNumber": 740429843322, "submittedDateTime": 1659018621, "completedDateTime": 1659052800, "amount": -241.83, "memo": "ONLINE PAYMENT, THANK YOU" },</v>
      </c>
    </row>
    <row r="134" spans="1:12" x14ac:dyDescent="0.2">
      <c r="A134" t="s">
        <v>5</v>
      </c>
      <c r="B134" s="1">
        <v>44770</v>
      </c>
      <c r="C134" t="s">
        <v>24</v>
      </c>
      <c r="D134">
        <v>49.04</v>
      </c>
      <c r="G134" s="2" cm="1">
        <f t="array" aca="1" ref="G134" ca="1">INDEX(INDIRECT(helper!$C$7),   _xlfn.CEILING.MATH(RAND()*COUNT(INDIRECT(helper!$C$7))))</f>
        <v>702342041804</v>
      </c>
      <c r="H134">
        <f t="shared" ca="1" si="10"/>
        <v>1659046075</v>
      </c>
      <c r="I134">
        <f t="shared" si="11"/>
        <v>1659052800</v>
      </c>
      <c r="J134">
        <f t="shared" si="12"/>
        <v>49.04</v>
      </c>
      <c r="K134" t="str">
        <f t="shared" si="13"/>
        <v>PLAYSTATION NETWORK 800-345-7669 CA</v>
      </c>
      <c r="L134" t="str">
        <f t="shared" ca="1" si="14"/>
        <v>{ "accountNumber": 702342041804, "submittedDateTime": 1659046075, "completedDateTime": 1659052800, "amount": 49.04, "memo": "PLAYSTATION NETWORK 800-345-7669 CA" },</v>
      </c>
    </row>
    <row r="135" spans="1:12" x14ac:dyDescent="0.2">
      <c r="A135" t="s">
        <v>5</v>
      </c>
      <c r="B135" s="1">
        <v>44772</v>
      </c>
      <c r="C135" t="s">
        <v>23</v>
      </c>
      <c r="E135">
        <v>-129.66999999999999</v>
      </c>
      <c r="G135" s="2" cm="1">
        <f t="array" aca="1" ref="G135" ca="1">INDEX(INDIRECT(helper!$C$7),   _xlfn.CEILING.MATH(RAND()*COUNT(INDIRECT(helper!$C$7))))</f>
        <v>2135029359261110</v>
      </c>
      <c r="H135">
        <f t="shared" ca="1" si="10"/>
        <v>1659177785</v>
      </c>
      <c r="I135">
        <f t="shared" si="11"/>
        <v>1659225600</v>
      </c>
      <c r="J135">
        <f t="shared" si="12"/>
        <v>-129.66999999999999</v>
      </c>
      <c r="K135" t="str">
        <f t="shared" si="13"/>
        <v>THE HOME DEPOT #3832 CINCINNATI OH</v>
      </c>
      <c r="L135" t="str">
        <f t="shared" ca="1" si="14"/>
        <v>{ "accountNumber": 2135029359261110, "submittedDateTime": 1659177785, "completedDateTime": 1659225600, "amount": -129.67, "memo": "THE HOME DEPOT #3832 CINCINNATI OH" },</v>
      </c>
    </row>
    <row r="136" spans="1:12" x14ac:dyDescent="0.2">
      <c r="A136" t="s">
        <v>5</v>
      </c>
      <c r="B136" s="1">
        <v>44772</v>
      </c>
      <c r="C136" t="s">
        <v>23</v>
      </c>
      <c r="D136">
        <v>150</v>
      </c>
      <c r="G136" s="2" cm="1">
        <f t="array" aca="1" ref="G136" ca="1">INDEX(INDIRECT(helper!$C$7),   _xlfn.CEILING.MATH(RAND()*COUNT(INDIRECT(helper!$C$7))))</f>
        <v>493785208084</v>
      </c>
      <c r="H136">
        <f t="shared" ca="1" si="10"/>
        <v>1659202090</v>
      </c>
      <c r="I136">
        <f t="shared" si="11"/>
        <v>1659225600</v>
      </c>
      <c r="J136">
        <f t="shared" si="12"/>
        <v>150</v>
      </c>
      <c r="K136" t="str">
        <f t="shared" si="13"/>
        <v>THE HOME DEPOT #3832 CINCINNATI OH</v>
      </c>
      <c r="L136" t="str">
        <f t="shared" ca="1" si="14"/>
        <v>{ "accountNumber": 493785208084, "submittedDateTime": 1659202090, "completedDateTime": 1659225600, "amount": 150, "memo": "THE HOME DEPOT #3832 CINCINNATI OH" },</v>
      </c>
    </row>
    <row r="137" spans="1:12" x14ac:dyDescent="0.2">
      <c r="A137" t="s">
        <v>5</v>
      </c>
      <c r="B137" s="1">
        <v>44773</v>
      </c>
      <c r="C137" t="s">
        <v>72</v>
      </c>
      <c r="D137">
        <v>14.18</v>
      </c>
      <c r="G137" s="2" cm="1">
        <f t="array" aca="1" ref="G137" ca="1">INDEX(INDIRECT(helper!$C$7),   _xlfn.CEILING.MATH(RAND()*COUNT(INDIRECT(helper!$C$7))))</f>
        <v>319960975073</v>
      </c>
      <c r="H137">
        <f t="shared" ca="1" si="10"/>
        <v>1659290266</v>
      </c>
      <c r="I137">
        <f t="shared" si="11"/>
        <v>1659312000</v>
      </c>
      <c r="J137">
        <f t="shared" si="12"/>
        <v>14.18</v>
      </c>
      <c r="K137" t="str">
        <f t="shared" si="13"/>
        <v>PANERA BREAD #204911 P FLORENCE KY</v>
      </c>
      <c r="L137" t="str">
        <f t="shared" ca="1" si="14"/>
        <v>{ "accountNumber": 319960975073, "submittedDateTime": 1659290266, "completedDateTime": 1659312000, "amount": 14.18, "memo": "PANERA BREAD #204911 P FLORENCE KY" },</v>
      </c>
    </row>
    <row r="138" spans="1:12" x14ac:dyDescent="0.2">
      <c r="A138" t="s">
        <v>5</v>
      </c>
      <c r="B138" s="1">
        <v>44774</v>
      </c>
      <c r="C138" t="s">
        <v>72</v>
      </c>
      <c r="D138">
        <v>14.18</v>
      </c>
      <c r="G138" s="2" cm="1">
        <f t="array" aca="1" ref="G138" ca="1">INDEX(INDIRECT(helper!$C$7),   _xlfn.CEILING.MATH(RAND()*COUNT(INDIRECT(helper!$C$7))))</f>
        <v>455902826381</v>
      </c>
      <c r="H138">
        <f t="shared" ca="1" si="10"/>
        <v>1659345170</v>
      </c>
      <c r="I138">
        <f t="shared" si="11"/>
        <v>1659398400</v>
      </c>
      <c r="J138">
        <f t="shared" si="12"/>
        <v>14.18</v>
      </c>
      <c r="K138" t="str">
        <f t="shared" si="13"/>
        <v>PANERA BREAD #204911 P FLORENCE KY</v>
      </c>
      <c r="L138" t="str">
        <f t="shared" ca="1" si="14"/>
        <v>{ "accountNumber": 455902826381, "submittedDateTime": 1659345170, "completedDateTime": 1659398400, "amount": 14.18, "memo": "PANERA BREAD #204911 P FLORENCE KY" },</v>
      </c>
    </row>
    <row r="139" spans="1:12" x14ac:dyDescent="0.2">
      <c r="A139" t="s">
        <v>5</v>
      </c>
      <c r="B139" s="1">
        <v>44775</v>
      </c>
      <c r="C139" t="s">
        <v>74</v>
      </c>
      <c r="D139">
        <v>1.9</v>
      </c>
      <c r="G139" s="2" cm="1">
        <f t="array" aca="1" ref="G139" ca="1">INDEX(INDIRECT(helper!$C$7),   _xlfn.CEILING.MATH(RAND()*COUNT(INDIRECT(helper!$C$7))))</f>
        <v>4602529412478380</v>
      </c>
      <c r="H139">
        <f t="shared" ca="1" si="10"/>
        <v>1659435888</v>
      </c>
      <c r="I139">
        <f t="shared" si="11"/>
        <v>1659484800</v>
      </c>
      <c r="J139">
        <f t="shared" si="12"/>
        <v>1.9</v>
      </c>
      <c r="K139" t="str">
        <f t="shared" si="13"/>
        <v>WENDY'S - TURFWAY FLORENCE KY</v>
      </c>
      <c r="L139" t="str">
        <f t="shared" ca="1" si="14"/>
        <v>{ "accountNumber": 4602529412478380, "submittedDateTime": 1659435888, "completedDateTime": 1659484800, "amount": 1.9, "memo": "WENDY'S - TURFWAY FLORENCE KY" },</v>
      </c>
    </row>
    <row r="140" spans="1:12" x14ac:dyDescent="0.2">
      <c r="A140" t="s">
        <v>5</v>
      </c>
      <c r="B140" s="1">
        <v>44776</v>
      </c>
      <c r="C140" t="s">
        <v>10</v>
      </c>
      <c r="E140">
        <v>-111.91</v>
      </c>
      <c r="G140" s="2" cm="1">
        <f t="array" aca="1" ref="G140" ca="1">INDEX(INDIRECT(helper!$C$7),   _xlfn.CEILING.MATH(RAND()*COUNT(INDIRECT(helper!$C$7))))</f>
        <v>816402439754</v>
      </c>
      <c r="H140">
        <f t="shared" ca="1" si="10"/>
        <v>1659526624</v>
      </c>
      <c r="I140">
        <f t="shared" si="11"/>
        <v>1659571200</v>
      </c>
      <c r="J140">
        <f t="shared" si="12"/>
        <v>-111.91</v>
      </c>
      <c r="K140" t="str">
        <f t="shared" si="13"/>
        <v>ONLINE PAYMENT, THANK YOU</v>
      </c>
      <c r="L140" t="str">
        <f t="shared" ca="1" si="14"/>
        <v>{ "accountNumber": 816402439754, "submittedDateTime": 1659526624, "completedDateTime": 1659571200, "amount": -111.91, "memo": "ONLINE PAYMENT, THANK YOU" },</v>
      </c>
    </row>
    <row r="141" spans="1:12" x14ac:dyDescent="0.2">
      <c r="A141" t="s">
        <v>5</v>
      </c>
      <c r="B141" s="1">
        <v>44778</v>
      </c>
      <c r="C141" t="s">
        <v>13</v>
      </c>
      <c r="D141">
        <v>12.93</v>
      </c>
      <c r="G141" s="2" cm="1">
        <f t="array" aca="1" ref="G141" ca="1">INDEX(INDIRECT(helper!$C$7),   _xlfn.CEILING.MATH(RAND()*COUNT(INDIRECT(helper!$C$7))))</f>
        <v>740429843322</v>
      </c>
      <c r="H141">
        <f t="shared" ca="1" si="10"/>
        <v>1659724026</v>
      </c>
      <c r="I141">
        <f t="shared" si="11"/>
        <v>1659744000</v>
      </c>
      <c r="J141">
        <f t="shared" si="12"/>
        <v>12.93</v>
      </c>
      <c r="K141" t="str">
        <f t="shared" si="13"/>
        <v>GOOGLE *YouTubePremium 650-253-0000 CA</v>
      </c>
      <c r="L141" t="str">
        <f t="shared" ca="1" si="14"/>
        <v>{ "accountNumber": 740429843322, "submittedDateTime": 1659724026, "completedDateTime": 1659744000, "amount": 12.93, "memo": "GOOGLE *YouTubePremium 650-253-0000 CA" },</v>
      </c>
    </row>
    <row r="142" spans="1:12" x14ac:dyDescent="0.2">
      <c r="A142" t="s">
        <v>5</v>
      </c>
      <c r="B142" s="1">
        <v>44780</v>
      </c>
      <c r="C142" t="s">
        <v>72</v>
      </c>
      <c r="D142">
        <v>13.23</v>
      </c>
      <c r="G142" s="2" cm="1">
        <f t="array" aca="1" ref="G142" ca="1">INDEX(INDIRECT(helper!$C$7),   _xlfn.CEILING.MATH(RAND()*COUNT(INDIRECT(helper!$C$7))))</f>
        <v>813848868789</v>
      </c>
      <c r="H142">
        <f t="shared" ca="1" si="10"/>
        <v>1659887786</v>
      </c>
      <c r="I142">
        <f t="shared" si="11"/>
        <v>1659916800</v>
      </c>
      <c r="J142">
        <f t="shared" si="12"/>
        <v>13.23</v>
      </c>
      <c r="K142" t="str">
        <f t="shared" si="13"/>
        <v>PANERA BREAD #204911 P FLORENCE KY</v>
      </c>
      <c r="L142" t="str">
        <f t="shared" ca="1" si="14"/>
        <v>{ "accountNumber": 813848868789, "submittedDateTime": 1659887786, "completedDateTime": 1659916800, "amount": 13.23, "memo": "PANERA BREAD #204911 P FLORENCE KY" },</v>
      </c>
    </row>
    <row r="143" spans="1:12" x14ac:dyDescent="0.2">
      <c r="A143" t="s">
        <v>5</v>
      </c>
      <c r="B143" s="1">
        <v>44781</v>
      </c>
      <c r="C143" t="s">
        <v>11</v>
      </c>
      <c r="D143">
        <v>30</v>
      </c>
      <c r="G143" s="2" cm="1">
        <f t="array" aca="1" ref="G143" ca="1">INDEX(INDIRECT(helper!$C$7),   _xlfn.CEILING.MATH(RAND()*COUNT(INDIRECT(helper!$C$7))))</f>
        <v>5759197398046990</v>
      </c>
      <c r="H143">
        <f t="shared" ca="1" si="10"/>
        <v>1659973881</v>
      </c>
      <c r="I143">
        <f t="shared" si="11"/>
        <v>1660003200</v>
      </c>
      <c r="J143">
        <f t="shared" si="12"/>
        <v>30</v>
      </c>
      <c r="K143" t="str">
        <f t="shared" si="13"/>
        <v>VISIBLE 8663313527 CO</v>
      </c>
      <c r="L143" t="str">
        <f t="shared" ca="1" si="14"/>
        <v>{ "accountNumber": 5759197398046990, "submittedDateTime": 1659973881, "completedDateTime": 1660003200, "amount": 30, "memo": "VISIBLE 8663313527 CO" },</v>
      </c>
    </row>
    <row r="144" spans="1:12" x14ac:dyDescent="0.2">
      <c r="A144" t="s">
        <v>5</v>
      </c>
      <c r="B144" s="1">
        <v>44781</v>
      </c>
      <c r="C144" t="s">
        <v>73</v>
      </c>
      <c r="D144">
        <v>15.18</v>
      </c>
      <c r="G144" s="2" cm="1">
        <f t="array" aca="1" ref="G144" ca="1">INDEX(INDIRECT(helper!$C$7),   _xlfn.CEILING.MATH(RAND()*COUNT(INDIRECT(helper!$C$7))))</f>
        <v>659761461638</v>
      </c>
      <c r="H144">
        <f t="shared" ca="1" si="10"/>
        <v>1659950831</v>
      </c>
      <c r="I144">
        <f t="shared" si="11"/>
        <v>1660003200</v>
      </c>
      <c r="J144">
        <f t="shared" si="12"/>
        <v>15.18</v>
      </c>
      <c r="K144" t="str">
        <f t="shared" si="13"/>
        <v>PANERA BREAD #204911 P FLORENCE KY null XXXXXXXXXXXX4754</v>
      </c>
      <c r="L144" t="str">
        <f t="shared" ca="1" si="14"/>
        <v>{ "accountNumber": 659761461638, "submittedDateTime": 1659950831, "completedDateTime": 1660003200, "amount": 15.18, "memo": "PANERA BREAD #204911 P FLORENCE KY null XXXXXXXXXXXX4754" },</v>
      </c>
    </row>
    <row r="145" spans="1:12" x14ac:dyDescent="0.2">
      <c r="A145" t="s">
        <v>5</v>
      </c>
      <c r="B145" s="1">
        <v>44782</v>
      </c>
      <c r="C145" t="s">
        <v>72</v>
      </c>
      <c r="D145">
        <v>14.18</v>
      </c>
      <c r="G145" s="2" cm="1">
        <f t="array" aca="1" ref="G145" ca="1">INDEX(INDIRECT(helper!$C$7),   _xlfn.CEILING.MATH(RAND()*COUNT(INDIRECT(helper!$C$7))))</f>
        <v>349083181548</v>
      </c>
      <c r="H145">
        <f t="shared" ca="1" si="10"/>
        <v>1660013933</v>
      </c>
      <c r="I145">
        <f t="shared" si="11"/>
        <v>1660089600</v>
      </c>
      <c r="J145">
        <f t="shared" si="12"/>
        <v>14.18</v>
      </c>
      <c r="K145" t="str">
        <f t="shared" si="13"/>
        <v>PANERA BREAD #204911 P FLORENCE KY</v>
      </c>
      <c r="L145" t="str">
        <f t="shared" ca="1" si="14"/>
        <v>{ "accountNumber": 349083181548, "submittedDateTime": 1660013933, "completedDateTime": 1660089600, "amount": 14.18, "memo": "PANERA BREAD #204911 P FLORENCE KY" },</v>
      </c>
    </row>
    <row r="146" spans="1:12" x14ac:dyDescent="0.2">
      <c r="A146" t="s">
        <v>5</v>
      </c>
      <c r="B146" s="1">
        <v>44783</v>
      </c>
      <c r="C146" t="s">
        <v>71</v>
      </c>
      <c r="D146">
        <v>12.65</v>
      </c>
      <c r="G146" s="2" cm="1">
        <f t="array" aca="1" ref="G146" ca="1">INDEX(INDIRECT(helper!$C$7),   _xlfn.CEILING.MATH(RAND()*COUNT(INDIRECT(helper!$C$7))))</f>
        <v>694349861422</v>
      </c>
      <c r="H146">
        <f t="shared" ca="1" si="10"/>
        <v>1660168603</v>
      </c>
      <c r="I146">
        <f t="shared" si="11"/>
        <v>1660176000</v>
      </c>
      <c r="J146">
        <f t="shared" si="12"/>
        <v>12.65</v>
      </c>
      <c r="K146" t="str">
        <f t="shared" si="13"/>
        <v>SQ *BAM BAM'S Florence KY</v>
      </c>
      <c r="L146" t="str">
        <f t="shared" ca="1" si="14"/>
        <v>{ "accountNumber": 694349861422, "submittedDateTime": 1660168603, "completedDateTime": 1660176000, "amount": 12.65, "memo": "SQ *BAM BAM'S Florence KY" },</v>
      </c>
    </row>
    <row r="147" spans="1:12" x14ac:dyDescent="0.2">
      <c r="A147" t="s">
        <v>5</v>
      </c>
      <c r="B147" s="1">
        <v>44786</v>
      </c>
      <c r="C147" t="s">
        <v>6</v>
      </c>
      <c r="D147">
        <v>60.61</v>
      </c>
      <c r="G147" s="2" cm="1">
        <f t="array" aca="1" ref="G147" ca="1">INDEX(INDIRECT(helper!$C$7),   _xlfn.CEILING.MATH(RAND()*COUNT(INDIRECT(helper!$C$7))))</f>
        <v>526672870074</v>
      </c>
      <c r="H147">
        <f t="shared" ca="1" si="10"/>
        <v>1660383725</v>
      </c>
      <c r="I147">
        <f t="shared" si="11"/>
        <v>1660435200</v>
      </c>
      <c r="J147">
        <f t="shared" si="12"/>
        <v>60.61</v>
      </c>
      <c r="K147" t="str">
        <f t="shared" si="13"/>
        <v>Tesla Insurance Servic Fremont CA null XXXXXXXXXXXX3777</v>
      </c>
      <c r="L147" t="str">
        <f t="shared" ca="1" si="14"/>
        <v>{ "accountNumber": 526672870074, "submittedDateTime": 1660383725, "completedDateTime": 1660435200, "amount": 60.61, "memo": "Tesla Insurance Servic Fremont CA null XXXXXXXXXXXX3777" },</v>
      </c>
    </row>
    <row r="148" spans="1:12" x14ac:dyDescent="0.2">
      <c r="A148" t="s">
        <v>5</v>
      </c>
      <c r="B148" s="1">
        <v>44786</v>
      </c>
      <c r="C148" t="s">
        <v>33</v>
      </c>
      <c r="D148">
        <v>65.91</v>
      </c>
      <c r="G148" s="2" cm="1">
        <f t="array" aca="1" ref="G148" ca="1">INDEX(INDIRECT(helper!$C$7),   _xlfn.CEILING.MATH(RAND()*COUNT(INDIRECT(helper!$C$7))))</f>
        <v>380520842899</v>
      </c>
      <c r="H148">
        <f t="shared" ca="1" si="10"/>
        <v>1660397449</v>
      </c>
      <c r="I148">
        <f t="shared" si="11"/>
        <v>1660435200</v>
      </c>
      <c r="J148">
        <f t="shared" si="12"/>
        <v>65.91</v>
      </c>
      <c r="K148" t="str">
        <f t="shared" si="13"/>
        <v>CIN BELL ELEC PAY 513-5652210 OH</v>
      </c>
      <c r="L148" t="str">
        <f t="shared" ca="1" si="14"/>
        <v>{ "accountNumber": 380520842899, "submittedDateTime": 1660397449, "completedDateTime": 1660435200, "amount": 65.91, "memo": "CIN BELL ELEC PAY 513-5652210 OH" },</v>
      </c>
    </row>
    <row r="149" spans="1:12" x14ac:dyDescent="0.2">
      <c r="A149" t="s">
        <v>5</v>
      </c>
      <c r="B149" s="1">
        <v>44786</v>
      </c>
      <c r="C149" t="s">
        <v>70</v>
      </c>
      <c r="D149">
        <v>1.05</v>
      </c>
      <c r="G149" s="2" cm="1">
        <f t="array" aca="1" ref="G149" ca="1">INDEX(INDIRECT(helper!$C$7),   _xlfn.CEILING.MATH(RAND()*COUNT(INDIRECT(helper!$C$7))))</f>
        <v>380520842899</v>
      </c>
      <c r="H149">
        <f t="shared" ca="1" si="10"/>
        <v>1660379040</v>
      </c>
      <c r="I149">
        <f t="shared" si="11"/>
        <v>1660435200</v>
      </c>
      <c r="J149">
        <f t="shared" si="12"/>
        <v>1.05</v>
      </c>
      <c r="K149" t="str">
        <f t="shared" si="13"/>
        <v>WENDY'S COVINGTON KY</v>
      </c>
      <c r="L149" t="str">
        <f t="shared" ca="1" si="14"/>
        <v>{ "accountNumber": 380520842899, "submittedDateTime": 1660379040, "completedDateTime": 1660435200, "amount": 1.05, "memo": "WENDY'S COVINGTON KY" },</v>
      </c>
    </row>
    <row r="150" spans="1:12" x14ac:dyDescent="0.2">
      <c r="A150" t="s">
        <v>5</v>
      </c>
      <c r="B150" s="1">
        <v>44787</v>
      </c>
      <c r="C150" t="s">
        <v>66</v>
      </c>
      <c r="D150">
        <v>148.33000000000001</v>
      </c>
      <c r="G150" s="2" cm="1">
        <f t="array" aca="1" ref="G150" ca="1">INDEX(INDIRECT(helper!$C$7),   _xlfn.CEILING.MATH(RAND()*COUNT(INDIRECT(helper!$C$7))))</f>
        <v>912382282929</v>
      </c>
      <c r="H150">
        <f t="shared" ca="1" si="10"/>
        <v>1660489212</v>
      </c>
      <c r="I150">
        <f t="shared" si="11"/>
        <v>1660521600</v>
      </c>
      <c r="J150">
        <f t="shared" si="12"/>
        <v>148.33000000000001</v>
      </c>
      <c r="K150" t="str">
        <f t="shared" si="13"/>
        <v>BEST BUY 00001610 FLORENCE KY</v>
      </c>
      <c r="L150" t="str">
        <f t="shared" ca="1" si="14"/>
        <v>{ "accountNumber": 912382282929, "submittedDateTime": 1660489212, "completedDateTime": 1660521600, "amount": 148.33, "memo": "BEST BUY 00001610 FLORENCE KY" },</v>
      </c>
    </row>
    <row r="151" spans="1:12" x14ac:dyDescent="0.2">
      <c r="A151" t="s">
        <v>5</v>
      </c>
      <c r="B151" s="1">
        <v>44787</v>
      </c>
      <c r="C151" t="s">
        <v>18</v>
      </c>
      <c r="D151">
        <v>241.17</v>
      </c>
      <c r="G151" s="2" cm="1">
        <f t="array" aca="1" ref="G151" ca="1">INDEX(INDIRECT(helper!$C$7),   _xlfn.CEILING.MATH(RAND()*COUNT(INDIRECT(helper!$C$7))))</f>
        <v>4602529412478380</v>
      </c>
      <c r="H151">
        <f t="shared" ca="1" si="10"/>
        <v>1660472981</v>
      </c>
      <c r="I151">
        <f t="shared" si="11"/>
        <v>1660521600</v>
      </c>
      <c r="J151">
        <f t="shared" si="12"/>
        <v>241.17</v>
      </c>
      <c r="K151" t="str">
        <f t="shared" si="13"/>
        <v>SPI*DUKE-ENERGY 800-777-9898 NC</v>
      </c>
      <c r="L151" t="str">
        <f t="shared" ca="1" si="14"/>
        <v>{ "accountNumber": 4602529412478380, "submittedDateTime": 1660472981, "completedDateTime": 1660521600, "amount": 241.17, "memo": "SPI*DUKE-ENERGY 800-777-9898 NC" },</v>
      </c>
    </row>
    <row r="152" spans="1:12" x14ac:dyDescent="0.2">
      <c r="A152" t="s">
        <v>5</v>
      </c>
      <c r="B152" s="1">
        <v>44788</v>
      </c>
      <c r="C152" t="s">
        <v>67</v>
      </c>
      <c r="D152">
        <v>7.41</v>
      </c>
      <c r="G152" s="2" cm="1">
        <f t="array" aca="1" ref="G152" ca="1">INDEX(INDIRECT(helper!$C$7),   _xlfn.CEILING.MATH(RAND()*COUNT(INDIRECT(helper!$C$7))))</f>
        <v>231593545287</v>
      </c>
      <c r="H152">
        <f t="shared" ca="1" si="10"/>
        <v>1660565979</v>
      </c>
      <c r="I152">
        <f t="shared" si="11"/>
        <v>1660608000</v>
      </c>
      <c r="J152">
        <f t="shared" si="12"/>
        <v>7.41</v>
      </c>
      <c r="K152" t="str">
        <f t="shared" si="13"/>
        <v>TST* Rotolo Bowling Southgate KY</v>
      </c>
      <c r="L152" t="str">
        <f t="shared" ca="1" si="14"/>
        <v>{ "accountNumber": 231593545287, "submittedDateTime": 1660565979, "completedDateTime": 1660608000, "amount": 7.41, "memo": "TST* Rotolo Bowling Southgate KY" },</v>
      </c>
    </row>
    <row r="153" spans="1:12" x14ac:dyDescent="0.2">
      <c r="A153" t="s">
        <v>5</v>
      </c>
      <c r="B153" s="1">
        <v>44788</v>
      </c>
      <c r="C153" t="s">
        <v>68</v>
      </c>
      <c r="D153">
        <v>11.71</v>
      </c>
      <c r="G153" s="2" cm="1">
        <f t="array" aca="1" ref="G153" ca="1">INDEX(INDIRECT(helper!$C$7),   _xlfn.CEILING.MATH(RAND()*COUNT(INDIRECT(helper!$C$7))))</f>
        <v>506647536492</v>
      </c>
      <c r="H153">
        <f t="shared" ca="1" si="10"/>
        <v>1660560920</v>
      </c>
      <c r="I153">
        <f t="shared" si="11"/>
        <v>1660608000</v>
      </c>
      <c r="J153">
        <f t="shared" si="12"/>
        <v>11.71</v>
      </c>
      <c r="K153" t="str">
        <f t="shared" si="13"/>
        <v>CHIPOTLE 2579 COVINGTON KY</v>
      </c>
      <c r="L153" t="str">
        <f t="shared" ca="1" si="14"/>
        <v>{ "accountNumber": 506647536492, "submittedDateTime": 1660560920, "completedDateTime": 1660608000, "amount": 11.71, "memo": "CHIPOTLE 2579 COVINGTON KY" },</v>
      </c>
    </row>
    <row r="154" spans="1:12" x14ac:dyDescent="0.2">
      <c r="A154" t="s">
        <v>5</v>
      </c>
      <c r="B154" s="1">
        <v>44788</v>
      </c>
      <c r="C154" t="s">
        <v>69</v>
      </c>
      <c r="D154">
        <v>21.93</v>
      </c>
      <c r="G154" s="2" cm="1">
        <f t="array" aca="1" ref="G154" ca="1">INDEX(INDIRECT(helper!$C$7),   _xlfn.CEILING.MATH(RAND()*COUNT(INDIRECT(helper!$C$7))))</f>
        <v>949180303947</v>
      </c>
      <c r="H154">
        <f t="shared" ca="1" si="10"/>
        <v>1660527191</v>
      </c>
      <c r="I154">
        <f t="shared" si="11"/>
        <v>1660608000</v>
      </c>
      <c r="J154">
        <f t="shared" si="12"/>
        <v>21.93</v>
      </c>
      <c r="K154" t="str">
        <f t="shared" si="13"/>
        <v>TST* Rotolo Bowling Southgate KY null XXXXXXXXXXXX4754</v>
      </c>
      <c r="L154" t="str">
        <f t="shared" ca="1" si="14"/>
        <v>{ "accountNumber": 949180303947, "submittedDateTime": 1660527191, "completedDateTime": 1660608000, "amount": 21.93, "memo": "TST* Rotolo Bowling Southgate KY null XXXXXXXXXXXX4754" },</v>
      </c>
    </row>
    <row r="155" spans="1:12" x14ac:dyDescent="0.2">
      <c r="A155" t="s">
        <v>5</v>
      </c>
      <c r="B155" s="1">
        <v>44790</v>
      </c>
      <c r="C155" t="s">
        <v>66</v>
      </c>
      <c r="E155">
        <v>-148.33000000000001</v>
      </c>
      <c r="G155" s="2" cm="1">
        <f t="array" aca="1" ref="G155" ca="1">INDEX(INDIRECT(helper!$C$7),   _xlfn.CEILING.MATH(RAND()*COUNT(INDIRECT(helper!$C$7))))</f>
        <v>681157426689</v>
      </c>
      <c r="H155">
        <f t="shared" ca="1" si="10"/>
        <v>1660712148</v>
      </c>
      <c r="I155">
        <f t="shared" si="11"/>
        <v>1660780800</v>
      </c>
      <c r="J155">
        <f t="shared" si="12"/>
        <v>-148.33000000000001</v>
      </c>
      <c r="K155" t="str">
        <f t="shared" si="13"/>
        <v>BEST BUY 00001610 FLORENCE KY</v>
      </c>
      <c r="L155" t="str">
        <f t="shared" ca="1" si="14"/>
        <v>{ "accountNumber": 681157426689, "submittedDateTime": 1660712148, "completedDateTime": 1660780800, "amount": -148.33, "memo": "BEST BUY 00001610 FLORENCE KY" },</v>
      </c>
    </row>
    <row r="156" spans="1:12" x14ac:dyDescent="0.2">
      <c r="A156" t="s">
        <v>5</v>
      </c>
      <c r="B156" s="1">
        <v>44791</v>
      </c>
      <c r="C156" t="s">
        <v>65</v>
      </c>
      <c r="D156">
        <v>7.99</v>
      </c>
      <c r="G156" s="2" cm="1">
        <f t="array" aca="1" ref="G156" ca="1">INDEX(INDIRECT(helper!$C$7),   _xlfn.CEILING.MATH(RAND()*COUNT(INDIRECT(helper!$C$7))))</f>
        <v>702342041804</v>
      </c>
      <c r="H156">
        <f t="shared" ca="1" si="10"/>
        <v>1660792866</v>
      </c>
      <c r="I156">
        <f t="shared" si="11"/>
        <v>1660867200</v>
      </c>
      <c r="J156">
        <f t="shared" si="12"/>
        <v>7.99</v>
      </c>
      <c r="K156" t="str">
        <f t="shared" si="13"/>
        <v>SKYLINE CHILI 1033 CINCINNATI OH</v>
      </c>
      <c r="L156" t="str">
        <f t="shared" ca="1" si="14"/>
        <v>{ "accountNumber": 702342041804, "submittedDateTime": 1660792866, "completedDateTime": 1660867200, "amount": 7.99, "memo": "SKYLINE CHILI 1033 CINCINNATI OH" },</v>
      </c>
    </row>
    <row r="157" spans="1:12" x14ac:dyDescent="0.2">
      <c r="A157" t="s">
        <v>5</v>
      </c>
      <c r="B157" s="1">
        <v>44793</v>
      </c>
      <c r="C157" t="s">
        <v>64</v>
      </c>
      <c r="D157">
        <v>13</v>
      </c>
      <c r="G157" s="2" cm="1">
        <f t="array" aca="1" ref="G157" ca="1">INDEX(INDIRECT(helper!$C$7),   _xlfn.CEILING.MATH(RAND()*COUNT(INDIRECT(helper!$C$7))))</f>
        <v>659761461638</v>
      </c>
      <c r="H157">
        <f t="shared" ca="1" si="10"/>
        <v>1661009770</v>
      </c>
      <c r="I157">
        <f t="shared" si="11"/>
        <v>1661040000</v>
      </c>
      <c r="J157">
        <f t="shared" si="12"/>
        <v>13</v>
      </c>
      <c r="K157" t="str">
        <f t="shared" si="13"/>
        <v>THE ECHO RESTAURANT CINCINNATI OH</v>
      </c>
      <c r="L157" t="str">
        <f t="shared" ca="1" si="14"/>
        <v>{ "accountNumber": 659761461638, "submittedDateTime": 1661009770, "completedDateTime": 1661040000, "amount": 13, "memo": "THE ECHO RESTAURANT CINCINNATI OH" },</v>
      </c>
    </row>
    <row r="158" spans="1:12" x14ac:dyDescent="0.2">
      <c r="A158" t="s">
        <v>5</v>
      </c>
      <c r="B158" s="1">
        <v>44796</v>
      </c>
      <c r="C158" t="s">
        <v>50</v>
      </c>
      <c r="D158">
        <v>23.98</v>
      </c>
      <c r="G158" s="2" cm="1">
        <f t="array" aca="1" ref="G158" ca="1">INDEX(INDIRECT(helper!$C$7),   _xlfn.CEILING.MATH(RAND()*COUNT(INDIRECT(helper!$C$7))))</f>
        <v>4602529412478380</v>
      </c>
      <c r="H158">
        <f t="shared" ca="1" si="10"/>
        <v>1661280699</v>
      </c>
      <c r="I158">
        <f t="shared" si="11"/>
        <v>1661299200</v>
      </c>
      <c r="J158">
        <f t="shared" si="12"/>
        <v>23.98</v>
      </c>
      <c r="K158" t="str">
        <f t="shared" si="13"/>
        <v>FRONTIERCD5NUT DENVER CO</v>
      </c>
      <c r="L158" t="str">
        <f t="shared" ca="1" si="14"/>
        <v>{ "accountNumber": 4602529412478380, "submittedDateTime": 1661280699, "completedDateTime": 1661299200, "amount": 23.98, "memo": "FRONTIERCD5NUT DENVER CO" },</v>
      </c>
    </row>
    <row r="159" spans="1:12" x14ac:dyDescent="0.2">
      <c r="A159" t="s">
        <v>5</v>
      </c>
      <c r="B159" s="1">
        <v>44796</v>
      </c>
      <c r="C159" t="s">
        <v>59</v>
      </c>
      <c r="D159">
        <v>123.98</v>
      </c>
      <c r="G159" s="2" cm="1">
        <f t="array" aca="1" ref="G159" ca="1">INDEX(INDIRECT(helper!$C$7),   _xlfn.CEILING.MATH(RAND()*COUNT(INDIRECT(helper!$C$7))))</f>
        <v>5759197398046990</v>
      </c>
      <c r="H159">
        <f t="shared" ca="1" si="10"/>
        <v>1661282415</v>
      </c>
      <c r="I159">
        <f t="shared" si="11"/>
        <v>1661299200</v>
      </c>
      <c r="J159">
        <f t="shared" si="12"/>
        <v>123.98</v>
      </c>
      <c r="K159" t="str">
        <f t="shared" si="13"/>
        <v>FRONTIERQCM3YJ DENVER CO</v>
      </c>
      <c r="L159" t="str">
        <f t="shared" ca="1" si="14"/>
        <v>{ "accountNumber": 5759197398046990, "submittedDateTime": 1661282415, "completedDateTime": 1661299200, "amount": 123.98, "memo": "FRONTIERQCM3YJ DENVER CO" },</v>
      </c>
    </row>
    <row r="160" spans="1:12" x14ac:dyDescent="0.2">
      <c r="A160" t="s">
        <v>5</v>
      </c>
      <c r="B160" s="1">
        <v>44796</v>
      </c>
      <c r="C160" t="s">
        <v>63</v>
      </c>
      <c r="D160">
        <v>153.6</v>
      </c>
      <c r="G160" s="2" cm="1">
        <f t="array" aca="1" ref="G160" ca="1">INDEX(INDIRECT(helper!$C$7),   _xlfn.CEILING.MATH(RAND()*COUNT(INDIRECT(helper!$C$7))))</f>
        <v>845866412554</v>
      </c>
      <c r="H160">
        <f t="shared" ca="1" si="10"/>
        <v>1661248579</v>
      </c>
      <c r="I160">
        <f t="shared" si="11"/>
        <v>1661299200</v>
      </c>
      <c r="J160">
        <f t="shared" si="12"/>
        <v>153.6</v>
      </c>
      <c r="K160" t="str">
        <f t="shared" si="13"/>
        <v>AMERICAN00178489934733 NORWALK CT</v>
      </c>
      <c r="L160" t="str">
        <f t="shared" ca="1" si="14"/>
        <v>{ "accountNumber": 845866412554, "submittedDateTime": 1661248579, "completedDateTime": 1661299200, "amount": 153.6, "memo": "AMERICAN00178489934733 NORWALK CT" },</v>
      </c>
    </row>
    <row r="161" spans="1:12" x14ac:dyDescent="0.2">
      <c r="A161" t="s">
        <v>5</v>
      </c>
      <c r="B161" s="1">
        <v>44797</v>
      </c>
      <c r="C161" t="s">
        <v>62</v>
      </c>
      <c r="D161">
        <v>18.100000000000001</v>
      </c>
      <c r="G161" s="2" cm="1">
        <f t="array" aca="1" ref="G161" ca="1">INDEX(INDIRECT(helper!$C$7),   _xlfn.CEILING.MATH(RAND()*COUNT(INDIRECT(helper!$C$7))))</f>
        <v>740429843322</v>
      </c>
      <c r="H161">
        <f t="shared" ca="1" si="10"/>
        <v>1661324085</v>
      </c>
      <c r="I161">
        <f t="shared" si="11"/>
        <v>1661385600</v>
      </c>
      <c r="J161">
        <f t="shared" si="12"/>
        <v>18.100000000000001</v>
      </c>
      <c r="K161" t="str">
        <f t="shared" si="13"/>
        <v>PRICELN*TVL PROTECT 800-774-2354 CT</v>
      </c>
      <c r="L161" t="str">
        <f t="shared" ca="1" si="14"/>
        <v>{ "accountNumber": 740429843322, "submittedDateTime": 1661324085, "completedDateTime": 1661385600, "amount": 18.1, "memo": "PRICELN*TVL PROTECT 800-774-2354 CT" },</v>
      </c>
    </row>
    <row r="162" spans="1:12" x14ac:dyDescent="0.2">
      <c r="A162" t="s">
        <v>5</v>
      </c>
      <c r="B162" s="1">
        <v>44798</v>
      </c>
      <c r="C162" t="s">
        <v>61</v>
      </c>
      <c r="D162">
        <v>15.99</v>
      </c>
      <c r="G162" s="2" cm="1">
        <f t="array" aca="1" ref="G162" ca="1">INDEX(INDIRECT(helper!$C$7),   _xlfn.CEILING.MATH(RAND()*COUNT(INDIRECT(helper!$C$7))))</f>
        <v>493785208084</v>
      </c>
      <c r="H162">
        <f t="shared" ca="1" si="10"/>
        <v>1661421435</v>
      </c>
      <c r="I162">
        <f t="shared" si="11"/>
        <v>1661472000</v>
      </c>
      <c r="J162">
        <f t="shared" si="12"/>
        <v>15.99</v>
      </c>
      <c r="K162" t="str">
        <f t="shared" si="13"/>
        <v>TVP INC/LA ROSA S NORW CINCINNATI OH</v>
      </c>
      <c r="L162" t="str">
        <f t="shared" ca="1" si="14"/>
        <v>{ "accountNumber": 493785208084, "submittedDateTime": 1661421435, "completedDateTime": 1661472000, "amount": 15.99, "memo": "TVP INC/LA ROSA S NORW CINCINNATI OH" },</v>
      </c>
    </row>
    <row r="163" spans="1:12" x14ac:dyDescent="0.2">
      <c r="A163" t="s">
        <v>5</v>
      </c>
      <c r="B163" s="1">
        <v>44799</v>
      </c>
      <c r="C163" t="s">
        <v>10</v>
      </c>
      <c r="E163">
        <v>-319.66000000000003</v>
      </c>
      <c r="G163" s="2" cm="1">
        <f t="array" aca="1" ref="G163" ca="1">INDEX(INDIRECT(helper!$C$7),   _xlfn.CEILING.MATH(RAND()*COUNT(INDIRECT(helper!$C$7))))</f>
        <v>932085600435</v>
      </c>
      <c r="H163">
        <f t="shared" ca="1" si="10"/>
        <v>1661498966</v>
      </c>
      <c r="I163">
        <f t="shared" si="11"/>
        <v>1661558400</v>
      </c>
      <c r="J163">
        <f t="shared" si="12"/>
        <v>-319.66000000000003</v>
      </c>
      <c r="K163" t="str">
        <f t="shared" si="13"/>
        <v>ONLINE PAYMENT, THANK YOU</v>
      </c>
      <c r="L163" t="str">
        <f t="shared" ca="1" si="14"/>
        <v>{ "accountNumber": 932085600435, "submittedDateTime": 1661498966, "completedDateTime": 1661558400, "amount": -319.66, "memo": "ONLINE PAYMENT, THANK YOU" },</v>
      </c>
    </row>
    <row r="164" spans="1:12" x14ac:dyDescent="0.2">
      <c r="A164" t="s">
        <v>5</v>
      </c>
      <c r="B164" s="1">
        <v>44799</v>
      </c>
      <c r="C164" t="s">
        <v>10</v>
      </c>
      <c r="E164">
        <v>-530.85</v>
      </c>
      <c r="G164" s="2" cm="1">
        <f t="array" aca="1" ref="G164" ca="1">INDEX(INDIRECT(helper!$C$7),   _xlfn.CEILING.MATH(RAND()*COUNT(INDIRECT(helper!$C$7))))</f>
        <v>912382282929</v>
      </c>
      <c r="H164">
        <f t="shared" ca="1" si="10"/>
        <v>1661501671</v>
      </c>
      <c r="I164">
        <f t="shared" si="11"/>
        <v>1661558400</v>
      </c>
      <c r="J164">
        <f t="shared" si="12"/>
        <v>-530.85</v>
      </c>
      <c r="K164" t="str">
        <f t="shared" si="13"/>
        <v>ONLINE PAYMENT, THANK YOU</v>
      </c>
      <c r="L164" t="str">
        <f t="shared" ca="1" si="14"/>
        <v>{ "accountNumber": 912382282929, "submittedDateTime": 1661501671, "completedDateTime": 1661558400, "amount": -530.85, "memo": "ONLINE PAYMENT, THANK YOU" },</v>
      </c>
    </row>
    <row r="165" spans="1:12" x14ac:dyDescent="0.2">
      <c r="A165" t="s">
        <v>5</v>
      </c>
      <c r="B165" s="1">
        <v>44799</v>
      </c>
      <c r="C165" t="s">
        <v>23</v>
      </c>
      <c r="D165">
        <v>29.56</v>
      </c>
      <c r="G165" s="2" cm="1">
        <f t="array" aca="1" ref="G165" ca="1">INDEX(INDIRECT(helper!$C$7),   _xlfn.CEILING.MATH(RAND()*COUNT(INDIRECT(helper!$C$7))))</f>
        <v>374971930009</v>
      </c>
      <c r="H165">
        <f t="shared" ca="1" si="10"/>
        <v>1661537261</v>
      </c>
      <c r="I165">
        <f t="shared" si="11"/>
        <v>1661558400</v>
      </c>
      <c r="J165">
        <f t="shared" si="12"/>
        <v>29.56</v>
      </c>
      <c r="K165" t="str">
        <f t="shared" si="13"/>
        <v>THE HOME DEPOT #3832 CINCINNATI OH</v>
      </c>
      <c r="L165" t="str">
        <f t="shared" ca="1" si="14"/>
        <v>{ "accountNumber": 374971930009, "submittedDateTime": 1661537261, "completedDateTime": 1661558400, "amount": 29.56, "memo": "THE HOME DEPOT #3832 CINCINNATI OH" },</v>
      </c>
    </row>
    <row r="166" spans="1:12" x14ac:dyDescent="0.2">
      <c r="A166" t="s">
        <v>5</v>
      </c>
      <c r="B166" s="1">
        <v>44800</v>
      </c>
      <c r="C166" t="s">
        <v>20</v>
      </c>
      <c r="D166">
        <v>12.93</v>
      </c>
      <c r="G166" s="2" cm="1">
        <f t="array" aca="1" ref="G166" ca="1">INDEX(INDIRECT(helper!$C$7),   _xlfn.CEILING.MATH(RAND()*COUNT(INDIRECT(helper!$C$7))))</f>
        <v>580874205377</v>
      </c>
      <c r="H166">
        <f t="shared" ca="1" si="10"/>
        <v>1661560013</v>
      </c>
      <c r="I166">
        <f t="shared" si="11"/>
        <v>1661644800</v>
      </c>
      <c r="J166">
        <f t="shared" si="12"/>
        <v>12.93</v>
      </c>
      <c r="K166" t="str">
        <f t="shared" si="13"/>
        <v>PENN STATION 10 CINCINNATI OH</v>
      </c>
      <c r="L166" t="str">
        <f t="shared" ca="1" si="14"/>
        <v>{ "accountNumber": 580874205377, "submittedDateTime": 1661560013, "completedDateTime": 1661644800, "amount": 12.93, "memo": "PENN STATION 10 CINCINNATI OH" },</v>
      </c>
    </row>
    <row r="167" spans="1:12" x14ac:dyDescent="0.2">
      <c r="A167" t="s">
        <v>5</v>
      </c>
      <c r="B167" s="1">
        <v>44800</v>
      </c>
      <c r="C167" t="s">
        <v>27</v>
      </c>
      <c r="D167">
        <v>53.58</v>
      </c>
      <c r="G167" s="2" cm="1">
        <f t="array" aca="1" ref="G167" ca="1">INDEX(INDIRECT(helper!$C$7),   _xlfn.CEILING.MATH(RAND()*COUNT(INDIRECT(helper!$C$7))))</f>
        <v>2135029359261110</v>
      </c>
      <c r="H167">
        <f t="shared" ca="1" si="10"/>
        <v>1661559026</v>
      </c>
      <c r="I167">
        <f t="shared" si="11"/>
        <v>1661644800</v>
      </c>
      <c r="J167">
        <f t="shared" si="12"/>
        <v>53.58</v>
      </c>
      <c r="K167" t="str">
        <f t="shared" si="13"/>
        <v>WAL-MART #2250 CINCINNATI OH</v>
      </c>
      <c r="L167" t="str">
        <f t="shared" ca="1" si="14"/>
        <v>{ "accountNumber": 2135029359261110, "submittedDateTime": 1661559026, "completedDateTime": 1661644800, "amount": 53.58, "memo": "WAL-MART #2250 CINCINNATI OH" },</v>
      </c>
    </row>
    <row r="168" spans="1:12" x14ac:dyDescent="0.2">
      <c r="A168" t="s">
        <v>5</v>
      </c>
      <c r="B168" s="1">
        <v>44800</v>
      </c>
      <c r="C168" t="s">
        <v>60</v>
      </c>
      <c r="D168">
        <v>9.69</v>
      </c>
      <c r="G168" s="2" cm="1">
        <f t="array" aca="1" ref="G168" ca="1">INDEX(INDIRECT(helper!$C$7),   _xlfn.CEILING.MATH(RAND()*COUNT(INDIRECT(helper!$C$7))))</f>
        <v>443154468389</v>
      </c>
      <c r="H168">
        <f t="shared" ca="1" si="10"/>
        <v>1661598460</v>
      </c>
      <c r="I168">
        <f t="shared" si="11"/>
        <v>1661644800</v>
      </c>
      <c r="J168">
        <f t="shared" si="12"/>
        <v>9.69</v>
      </c>
      <c r="K168" t="str">
        <f t="shared" si="13"/>
        <v>China Max CINCINNATI OH</v>
      </c>
      <c r="L168" t="str">
        <f t="shared" ca="1" si="14"/>
        <v>{ "accountNumber": 443154468389, "submittedDateTime": 1661598460, "completedDateTime": 1661644800, "amount": 9.69, "memo": "China Max CINCINNATI OH" },</v>
      </c>
    </row>
    <row r="169" spans="1:12" x14ac:dyDescent="0.2">
      <c r="A169" t="s">
        <v>5</v>
      </c>
      <c r="B169" s="1">
        <v>44801</v>
      </c>
      <c r="C169" t="s">
        <v>16</v>
      </c>
      <c r="D169">
        <v>5.51</v>
      </c>
      <c r="G169" s="2" cm="1">
        <f t="array" aca="1" ref="G169" ca="1">INDEX(INDIRECT(helper!$C$7),   _xlfn.CEILING.MATH(RAND()*COUNT(INDIRECT(helper!$C$7))))</f>
        <v>912382282929</v>
      </c>
      <c r="H169">
        <f t="shared" ca="1" si="10"/>
        <v>1661667803</v>
      </c>
      <c r="I169">
        <f t="shared" si="11"/>
        <v>1661731200</v>
      </c>
      <c r="J169">
        <f t="shared" si="12"/>
        <v>5.51</v>
      </c>
      <c r="K169" t="str">
        <f t="shared" si="13"/>
        <v>ICI*FEECITY OF NORWOOD 866-342-9266 MA</v>
      </c>
      <c r="L169" t="str">
        <f t="shared" ca="1" si="14"/>
        <v>{ "accountNumber": 912382282929, "submittedDateTime": 1661667803, "completedDateTime": 1661731200, "amount": 5.51, "memo": "ICI*FEECITY OF NORWOOD 866-342-9266 MA" },</v>
      </c>
    </row>
    <row r="170" spans="1:12" x14ac:dyDescent="0.2">
      <c r="A170" t="s">
        <v>5</v>
      </c>
      <c r="B170" s="1">
        <v>44801</v>
      </c>
      <c r="C170" t="s">
        <v>17</v>
      </c>
      <c r="D170">
        <v>220.48</v>
      </c>
      <c r="G170" s="2" cm="1">
        <f t="array" aca="1" ref="G170" ca="1">INDEX(INDIRECT(helper!$C$7),   _xlfn.CEILING.MATH(RAND()*COUNT(INDIRECT(helper!$C$7))))</f>
        <v>493785208084</v>
      </c>
      <c r="H170">
        <f t="shared" ca="1" si="10"/>
        <v>1661706273</v>
      </c>
      <c r="I170">
        <f t="shared" si="11"/>
        <v>1661731200</v>
      </c>
      <c r="J170">
        <f t="shared" si="12"/>
        <v>220.48</v>
      </c>
      <c r="K170" t="str">
        <f t="shared" si="13"/>
        <v>CITY OF NORWOOD 513-458-4500 OH</v>
      </c>
      <c r="L170" t="str">
        <f t="shared" ca="1" si="14"/>
        <v>{ "accountNumber": 493785208084, "submittedDateTime": 1661706273, "completedDateTime": 1661731200, "amount": 220.48, "memo": "CITY OF NORWOOD 513-458-4500 OH" },</v>
      </c>
    </row>
    <row r="171" spans="1:12" x14ac:dyDescent="0.2">
      <c r="A171" t="s">
        <v>5</v>
      </c>
      <c r="B171" s="1">
        <v>44802</v>
      </c>
      <c r="C171" t="s">
        <v>59</v>
      </c>
      <c r="D171">
        <v>62</v>
      </c>
      <c r="G171" s="2" cm="1">
        <f t="array" aca="1" ref="G171" ca="1">INDEX(INDIRECT(helper!$C$7),   _xlfn.CEILING.MATH(RAND()*COUNT(INDIRECT(helper!$C$7))))</f>
        <v>380520842899</v>
      </c>
      <c r="H171">
        <f t="shared" ca="1" si="10"/>
        <v>1661764296</v>
      </c>
      <c r="I171">
        <f t="shared" si="11"/>
        <v>1661817600</v>
      </c>
      <c r="J171">
        <f t="shared" si="12"/>
        <v>62</v>
      </c>
      <c r="K171" t="str">
        <f t="shared" si="13"/>
        <v>FRONTIERQCM3YJ DENVER CO</v>
      </c>
      <c r="L171" t="str">
        <f t="shared" ca="1" si="14"/>
        <v>{ "accountNumber": 380520842899, "submittedDateTime": 1661764296, "completedDateTime": 1661817600, "amount": 62, "memo": "FRONTIERQCM3YJ DENVER CO" },</v>
      </c>
    </row>
    <row r="172" spans="1:12" x14ac:dyDescent="0.2">
      <c r="A172" t="s">
        <v>5</v>
      </c>
      <c r="B172" s="1">
        <v>44803</v>
      </c>
      <c r="C172" t="s">
        <v>56</v>
      </c>
      <c r="D172">
        <v>7.64</v>
      </c>
      <c r="G172" s="2" cm="1">
        <f t="array" aca="1" ref="G172" ca="1">INDEX(INDIRECT(helper!$C$7),   _xlfn.CEILING.MATH(RAND()*COUNT(INDIRECT(helper!$C$7))))</f>
        <v>7266005428392410</v>
      </c>
      <c r="H172">
        <f t="shared" ca="1" si="10"/>
        <v>1661858743</v>
      </c>
      <c r="I172">
        <f t="shared" si="11"/>
        <v>1661904000</v>
      </c>
      <c r="J172">
        <f t="shared" si="12"/>
        <v>7.64</v>
      </c>
      <c r="K172" t="str">
        <f t="shared" si="13"/>
        <v>KFC/PHX I675001 DENVER CO</v>
      </c>
      <c r="L172" t="str">
        <f t="shared" ca="1" si="14"/>
        <v>{ "accountNumber": 7266005428392410, "submittedDateTime": 1661858743, "completedDateTime": 1661904000, "amount": 7.64, "memo": "KFC/PHX I675001 DENVER CO" },</v>
      </c>
    </row>
    <row r="173" spans="1:12" x14ac:dyDescent="0.2">
      <c r="A173" t="s">
        <v>5</v>
      </c>
      <c r="B173" s="1">
        <v>44803</v>
      </c>
      <c r="C173" t="s">
        <v>57</v>
      </c>
      <c r="D173">
        <v>29.95</v>
      </c>
      <c r="G173" s="2" cm="1">
        <f t="array" aca="1" ref="G173" ca="1">INDEX(INDIRECT(helper!$C$7),   _xlfn.CEILING.MATH(RAND()*COUNT(INDIRECT(helper!$C$7))))</f>
        <v>374971930009</v>
      </c>
      <c r="H173">
        <f t="shared" ca="1" si="10"/>
        <v>1661883229</v>
      </c>
      <c r="I173">
        <f t="shared" si="11"/>
        <v>1661904000</v>
      </c>
      <c r="J173">
        <f t="shared" si="12"/>
        <v>29.95</v>
      </c>
      <c r="K173" t="str">
        <f t="shared" si="13"/>
        <v>MOERLEIN BREW PUB A CV CINCINNATI OH</v>
      </c>
      <c r="L173" t="str">
        <f t="shared" ca="1" si="14"/>
        <v>{ "accountNumber": 374971930009, "submittedDateTime": 1661883229, "completedDateTime": 1661904000, "amount": 29.95, "memo": "MOERLEIN BREW PUB A CV CINCINNATI OH" },</v>
      </c>
    </row>
    <row r="174" spans="1:12" x14ac:dyDescent="0.2">
      <c r="A174" t="s">
        <v>5</v>
      </c>
      <c r="B174" s="1">
        <v>44803</v>
      </c>
      <c r="C174" t="s">
        <v>58</v>
      </c>
      <c r="D174">
        <v>36.590000000000003</v>
      </c>
      <c r="G174" s="2" cm="1">
        <f t="array" aca="1" ref="G174" ca="1">INDEX(INDIRECT(helper!$C$7),   _xlfn.CEILING.MATH(RAND()*COUNT(INDIRECT(helper!$C$7))))</f>
        <v>5747011025075570</v>
      </c>
      <c r="H174">
        <f t="shared" ca="1" si="10"/>
        <v>1661900246</v>
      </c>
      <c r="I174">
        <f t="shared" si="11"/>
        <v>1661904000</v>
      </c>
      <c r="J174">
        <f t="shared" si="12"/>
        <v>36.590000000000003</v>
      </c>
      <c r="K174" t="str">
        <f t="shared" si="13"/>
        <v>HENDERSONTAXI LAS VEGAS NV</v>
      </c>
      <c r="L174" t="str">
        <f t="shared" ca="1" si="14"/>
        <v>{ "accountNumber": 5747011025075570, "submittedDateTime": 1661900246, "completedDateTime": 1661904000, "amount": 36.59, "memo": "HENDERSONTAXI LAS VEGAS NV" },</v>
      </c>
    </row>
    <row r="175" spans="1:12" x14ac:dyDescent="0.2">
      <c r="A175" t="s">
        <v>5</v>
      </c>
      <c r="B175" s="1">
        <v>44804</v>
      </c>
      <c r="C175" t="s">
        <v>54</v>
      </c>
      <c r="D175">
        <v>486.99</v>
      </c>
      <c r="G175" s="2" cm="1">
        <f t="array" aca="1" ref="G175" ca="1">INDEX(INDIRECT(helper!$C$7),   _xlfn.CEILING.MATH(RAND()*COUNT(INDIRECT(helper!$C$7))))</f>
        <v>501013603819</v>
      </c>
      <c r="H175">
        <f t="shared" ca="1" si="10"/>
        <v>1661987707</v>
      </c>
      <c r="I175">
        <f t="shared" si="11"/>
        <v>1661990400</v>
      </c>
      <c r="J175">
        <f t="shared" si="12"/>
        <v>486.99</v>
      </c>
      <c r="K175" t="str">
        <f t="shared" si="13"/>
        <v>LONDON SUITS LAS VEGAS NV</v>
      </c>
      <c r="L175" t="str">
        <f t="shared" ca="1" si="14"/>
        <v>{ "accountNumber": 501013603819, "submittedDateTime": 1661987707, "completedDateTime": 1661990400, "amount": 486.99, "memo": "LONDON SUITS LAS VEGAS NV" },</v>
      </c>
    </row>
    <row r="176" spans="1:12" x14ac:dyDescent="0.2">
      <c r="A176" t="s">
        <v>5</v>
      </c>
      <c r="B176" s="1">
        <v>44804</v>
      </c>
      <c r="C176" t="s">
        <v>55</v>
      </c>
      <c r="D176">
        <v>17.079999999999998</v>
      </c>
      <c r="G176" s="2" cm="1">
        <f t="array" aca="1" ref="G176" ca="1">INDEX(INDIRECT(helper!$C$7),   _xlfn.CEILING.MATH(RAND()*COUNT(INDIRECT(helper!$C$7))))</f>
        <v>506647536492</v>
      </c>
      <c r="H176">
        <f t="shared" ca="1" si="10"/>
        <v>1661959114</v>
      </c>
      <c r="I176">
        <f t="shared" si="11"/>
        <v>1661990400</v>
      </c>
      <c r="J176">
        <f t="shared" si="12"/>
        <v>17.079999999999998</v>
      </c>
      <c r="K176" t="str">
        <f t="shared" si="13"/>
        <v>FLAMINGO CASINO SVCS B LAS VEGAS NV</v>
      </c>
      <c r="L176" t="str">
        <f t="shared" ca="1" si="14"/>
        <v>{ "accountNumber": 506647536492, "submittedDateTime": 1661959114, "completedDateTime": 1661990400, "amount": 17.08, "memo": "FLAMINGO CASINO SVCS B LAS VEGAS NV" },</v>
      </c>
    </row>
    <row r="177" spans="1:12" x14ac:dyDescent="0.2">
      <c r="A177" t="s">
        <v>5</v>
      </c>
      <c r="B177" s="1">
        <v>44806</v>
      </c>
      <c r="C177" t="s">
        <v>49</v>
      </c>
      <c r="D177">
        <v>24.5</v>
      </c>
      <c r="G177" s="2" cm="1">
        <f t="array" aca="1" ref="G177" ca="1">INDEX(INDIRECT(helper!$C$7),   _xlfn.CEILING.MATH(RAND()*COUNT(INDIRECT(helper!$C$7))))</f>
        <v>580874205377</v>
      </c>
      <c r="H177">
        <f t="shared" ca="1" si="10"/>
        <v>1662147135</v>
      </c>
      <c r="I177">
        <f t="shared" si="11"/>
        <v>1662163200</v>
      </c>
      <c r="J177">
        <f t="shared" si="12"/>
        <v>24.5</v>
      </c>
      <c r="K177" t="str">
        <f t="shared" si="13"/>
        <v>AREA15 LAS VEGAS LAS VEGAS NV</v>
      </c>
      <c r="L177" t="str">
        <f t="shared" ca="1" si="14"/>
        <v>{ "accountNumber": 580874205377, "submittedDateTime": 1662147135, "completedDateTime": 1662163200, "amount": 24.5, "memo": "AREA15 LAS VEGAS LAS VEGAS NV" },</v>
      </c>
    </row>
    <row r="178" spans="1:12" x14ac:dyDescent="0.2">
      <c r="A178" t="s">
        <v>5</v>
      </c>
      <c r="B178" s="1">
        <v>44806</v>
      </c>
      <c r="C178" t="s">
        <v>50</v>
      </c>
      <c r="D178">
        <v>67</v>
      </c>
      <c r="G178" s="2" cm="1">
        <f t="array" aca="1" ref="G178" ca="1">INDEX(INDIRECT(helper!$C$7),   _xlfn.CEILING.MATH(RAND()*COUNT(INDIRECT(helper!$C$7))))</f>
        <v>878290245627</v>
      </c>
      <c r="H178">
        <f t="shared" ca="1" si="10"/>
        <v>1662156220</v>
      </c>
      <c r="I178">
        <f t="shared" si="11"/>
        <v>1662163200</v>
      </c>
      <c r="J178">
        <f t="shared" si="12"/>
        <v>67</v>
      </c>
      <c r="K178" t="str">
        <f t="shared" si="13"/>
        <v>FRONTIERCD5NUT DENVER CO</v>
      </c>
      <c r="L178" t="str">
        <f t="shared" ca="1" si="14"/>
        <v>{ "accountNumber": 878290245627, "submittedDateTime": 1662156220, "completedDateTime": 1662163200, "amount": 67, "memo": "FRONTIERCD5NUT DENVER CO" },</v>
      </c>
    </row>
    <row r="179" spans="1:12" x14ac:dyDescent="0.2">
      <c r="A179" t="s">
        <v>5</v>
      </c>
      <c r="B179" s="1">
        <v>44806</v>
      </c>
      <c r="C179" t="s">
        <v>51</v>
      </c>
      <c r="D179">
        <v>79</v>
      </c>
      <c r="G179" s="2" cm="1">
        <f t="array" aca="1" ref="G179" ca="1">INDEX(INDIRECT(helper!$C$7),   _xlfn.CEILING.MATH(RAND()*COUNT(INDIRECT(helper!$C$7))))</f>
        <v>4602529412478380</v>
      </c>
      <c r="H179">
        <f t="shared" ca="1" si="10"/>
        <v>1662143473</v>
      </c>
      <c r="I179">
        <f t="shared" si="11"/>
        <v>1662163200</v>
      </c>
      <c r="J179">
        <f t="shared" si="12"/>
        <v>79</v>
      </c>
      <c r="K179" t="str">
        <f t="shared" si="13"/>
        <v>HOTELTONIGHTFLAMINGO 8333380302 CA null XXXXXXXXXXXX3562</v>
      </c>
      <c r="L179" t="str">
        <f t="shared" ca="1" si="14"/>
        <v>{ "accountNumber": 4602529412478380, "submittedDateTime": 1662143473, "completedDateTime": 1662163200, "amount": 79, "memo": "HOTELTONIGHTFLAMINGO 8333380302 CA null XXXXXXXXXXXX3562" },</v>
      </c>
    </row>
    <row r="180" spans="1:12" x14ac:dyDescent="0.2">
      <c r="A180" t="s">
        <v>5</v>
      </c>
      <c r="B180" s="1">
        <v>44806</v>
      </c>
      <c r="C180" t="s">
        <v>52</v>
      </c>
      <c r="D180">
        <v>9</v>
      </c>
      <c r="G180" s="2" cm="1">
        <f t="array" aca="1" ref="G180" ca="1">INDEX(INDIRECT(helper!$C$7),   _xlfn.CEILING.MATH(RAND()*COUNT(INDIRECT(helper!$C$7))))</f>
        <v>694349861422</v>
      </c>
      <c r="H180">
        <f t="shared" ca="1" si="10"/>
        <v>1662122962</v>
      </c>
      <c r="I180">
        <f t="shared" si="11"/>
        <v>1662163200</v>
      </c>
      <c r="J180">
        <f t="shared" si="12"/>
        <v>9</v>
      </c>
      <c r="K180" t="str">
        <f t="shared" si="13"/>
        <v>EMPORIUM LAS VEGAS LAS VEGAS NV</v>
      </c>
      <c r="L180" t="str">
        <f t="shared" ca="1" si="14"/>
        <v>{ "accountNumber": 694349861422, "submittedDateTime": 1662122962, "completedDateTime": 1662163200, "amount": 9, "memo": "EMPORIUM LAS VEGAS LAS VEGAS NV" },</v>
      </c>
    </row>
    <row r="181" spans="1:12" x14ac:dyDescent="0.2">
      <c r="A181" t="s">
        <v>5</v>
      </c>
      <c r="B181" s="1">
        <v>44806</v>
      </c>
      <c r="C181" t="s">
        <v>52</v>
      </c>
      <c r="D181">
        <v>9</v>
      </c>
      <c r="G181" s="2" cm="1">
        <f t="array" aca="1" ref="G181" ca="1">INDEX(INDIRECT(helper!$C$7),   _xlfn.CEILING.MATH(RAND()*COUNT(INDIRECT(helper!$C$7))))</f>
        <v>681157426689</v>
      </c>
      <c r="H181">
        <f t="shared" ca="1" si="10"/>
        <v>1662110546</v>
      </c>
      <c r="I181">
        <f t="shared" si="11"/>
        <v>1662163200</v>
      </c>
      <c r="J181">
        <f t="shared" si="12"/>
        <v>9</v>
      </c>
      <c r="K181" t="str">
        <f t="shared" si="13"/>
        <v>EMPORIUM LAS VEGAS LAS VEGAS NV</v>
      </c>
      <c r="L181" t="str">
        <f t="shared" ca="1" si="14"/>
        <v>{ "accountNumber": 681157426689, "submittedDateTime": 1662110546, "completedDateTime": 1662163200, "amount": 9, "memo": "EMPORIUM LAS VEGAS LAS VEGAS NV" },</v>
      </c>
    </row>
    <row r="182" spans="1:12" x14ac:dyDescent="0.2">
      <c r="A182" t="s">
        <v>5</v>
      </c>
      <c r="B182" s="1">
        <v>44806</v>
      </c>
      <c r="C182" t="s">
        <v>53</v>
      </c>
      <c r="D182">
        <v>144</v>
      </c>
      <c r="G182" s="2" cm="1">
        <f t="array" aca="1" ref="G182" ca="1">INDEX(INDIRECT(helper!$C$7),   _xlfn.CEILING.MATH(RAND()*COUNT(INDIRECT(helper!$C$7))))</f>
        <v>4602529412478380</v>
      </c>
      <c r="H182">
        <f t="shared" ca="1" si="10"/>
        <v>1662137982</v>
      </c>
      <c r="I182">
        <f t="shared" si="11"/>
        <v>1662163200</v>
      </c>
      <c r="J182">
        <f t="shared" si="12"/>
        <v>144</v>
      </c>
      <c r="K182" t="str">
        <f t="shared" si="13"/>
        <v>CAT S MEOW OF VEGAS LAS VEGAS NV</v>
      </c>
      <c r="L182" t="str">
        <f t="shared" ca="1" si="14"/>
        <v>{ "accountNumber": 4602529412478380, "submittedDateTime": 1662137982, "completedDateTime": 1662163200, "amount": 144, "memo": "CAT S MEOW OF VEGAS LAS VEGAS NV" },</v>
      </c>
    </row>
    <row r="183" spans="1:12" x14ac:dyDescent="0.2">
      <c r="A183" t="s">
        <v>5</v>
      </c>
      <c r="B183" s="1">
        <v>44807</v>
      </c>
      <c r="C183" t="s">
        <v>48</v>
      </c>
      <c r="D183">
        <v>45.3</v>
      </c>
      <c r="G183" s="2" cm="1">
        <f t="array" aca="1" ref="G183" ca="1">INDEX(INDIRECT(helper!$C$7),   _xlfn.CEILING.MATH(RAND()*COUNT(INDIRECT(helper!$C$7))))</f>
        <v>878290245627</v>
      </c>
      <c r="H183">
        <f t="shared" ca="1" si="10"/>
        <v>1662177018</v>
      </c>
      <c r="I183">
        <f t="shared" si="11"/>
        <v>1662249600</v>
      </c>
      <c r="J183">
        <f t="shared" si="12"/>
        <v>45.3</v>
      </c>
      <c r="K183" t="str">
        <f t="shared" si="13"/>
        <v>FLAMINGO HOTEL LAS VEG LAS VEGAS NV</v>
      </c>
      <c r="L183" t="str">
        <f t="shared" ca="1" si="14"/>
        <v>{ "accountNumber": 878290245627, "submittedDateTime": 1662177018, "completedDateTime": 1662249600, "amount": 45.3, "memo": "FLAMINGO HOTEL LAS VEG LAS VEGAS NV" },</v>
      </c>
    </row>
    <row r="184" spans="1:12" x14ac:dyDescent="0.2">
      <c r="A184" t="s">
        <v>5</v>
      </c>
      <c r="B184" s="1">
        <v>44808</v>
      </c>
      <c r="C184" t="s">
        <v>33</v>
      </c>
      <c r="D184">
        <v>65.91</v>
      </c>
      <c r="G184" s="2" cm="1">
        <f t="array" aca="1" ref="G184" ca="1">INDEX(INDIRECT(helper!$C$7),   _xlfn.CEILING.MATH(RAND()*COUNT(INDIRECT(helper!$C$7))))</f>
        <v>111079255746</v>
      </c>
      <c r="H184">
        <f t="shared" ca="1" si="10"/>
        <v>1662271652</v>
      </c>
      <c r="I184">
        <f t="shared" si="11"/>
        <v>1662336000</v>
      </c>
      <c r="J184">
        <f t="shared" si="12"/>
        <v>65.91</v>
      </c>
      <c r="K184" t="str">
        <f t="shared" si="13"/>
        <v>CIN BELL ELEC PAY 513-5652210 OH</v>
      </c>
      <c r="L184" t="str">
        <f t="shared" ca="1" si="14"/>
        <v>{ "accountNumber": 111079255746, "submittedDateTime": 1662271652, "completedDateTime": 1662336000, "amount": 65.91, "memo": "CIN BELL ELEC PAY 513-5652210 OH" },</v>
      </c>
    </row>
    <row r="185" spans="1:12" x14ac:dyDescent="0.2">
      <c r="A185" t="s">
        <v>5</v>
      </c>
      <c r="B185" s="1">
        <v>44809</v>
      </c>
      <c r="C185" t="s">
        <v>45</v>
      </c>
      <c r="D185">
        <v>52.41</v>
      </c>
      <c r="G185" s="2" cm="1">
        <f t="array" aca="1" ref="G185" ca="1">INDEX(INDIRECT(helper!$C$7),   _xlfn.CEILING.MATH(RAND()*COUNT(INDIRECT(helper!$C$7))))</f>
        <v>443154468389</v>
      </c>
      <c r="H185">
        <f t="shared" ca="1" si="10"/>
        <v>1662403053</v>
      </c>
      <c r="I185">
        <f t="shared" si="11"/>
        <v>1662422400</v>
      </c>
      <c r="J185">
        <f t="shared" si="12"/>
        <v>52.41</v>
      </c>
      <c r="K185" t="str">
        <f t="shared" si="13"/>
        <v>ZAP*ZAPPOS.COM 800-927-7671 NV</v>
      </c>
      <c r="L185" t="str">
        <f t="shared" ca="1" si="14"/>
        <v>{ "accountNumber": 443154468389, "submittedDateTime": 1662403053, "completedDateTime": 1662422400, "amount": 52.41, "memo": "ZAP*ZAPPOS.COM 800-927-7671 NV" },</v>
      </c>
    </row>
    <row r="186" spans="1:12" x14ac:dyDescent="0.2">
      <c r="A186" t="s">
        <v>5</v>
      </c>
      <c r="B186" s="1">
        <v>44809</v>
      </c>
      <c r="C186" t="s">
        <v>46</v>
      </c>
      <c r="D186">
        <v>40.25</v>
      </c>
      <c r="G186" s="2" cm="1">
        <f t="array" aca="1" ref="G186" ca="1">INDEX(INDIRECT(helper!$C$7),   _xlfn.CEILING.MATH(RAND()*COUNT(INDIRECT(helper!$C$7))))</f>
        <v>845866412554</v>
      </c>
      <c r="H186">
        <f t="shared" ca="1" si="10"/>
        <v>1662341233</v>
      </c>
      <c r="I186">
        <f t="shared" si="11"/>
        <v>1662422400</v>
      </c>
      <c r="J186">
        <f t="shared" si="12"/>
        <v>40.25</v>
      </c>
      <c r="K186" t="str">
        <f t="shared" si="13"/>
        <v>AA WOK DAYTON KY</v>
      </c>
      <c r="L186" t="str">
        <f t="shared" ca="1" si="14"/>
        <v>{ "accountNumber": 845866412554, "submittedDateTime": 1662341233, "completedDateTime": 1662422400, "amount": 40.25, "memo": "AA WOK DAYTON KY" },</v>
      </c>
    </row>
    <row r="187" spans="1:12" x14ac:dyDescent="0.2">
      <c r="A187" t="s">
        <v>5</v>
      </c>
      <c r="B187" s="1">
        <v>44809</v>
      </c>
      <c r="C187" t="s">
        <v>47</v>
      </c>
      <c r="D187">
        <v>66</v>
      </c>
      <c r="G187" s="2" cm="1">
        <f t="array" aca="1" ref="G187" ca="1">INDEX(INDIRECT(helper!$C$7),   _xlfn.CEILING.MATH(RAND()*COUNT(INDIRECT(helper!$C$7))))</f>
        <v>681157426689</v>
      </c>
      <c r="H187">
        <f t="shared" ca="1" si="10"/>
        <v>1662336722</v>
      </c>
      <c r="I187">
        <f t="shared" si="11"/>
        <v>1662422400</v>
      </c>
      <c r="J187">
        <f t="shared" si="12"/>
        <v>66</v>
      </c>
      <c r="K187" t="str">
        <f t="shared" si="13"/>
        <v>CINCINNATI AIRPORT 986 ERLANGER KY</v>
      </c>
      <c r="L187" t="str">
        <f t="shared" ca="1" si="14"/>
        <v>{ "accountNumber": 681157426689, "submittedDateTime": 1662336722, "completedDateTime": 1662422400, "amount": 66, "memo": "CINCINNATI AIRPORT 986 ERLANGER KY" },</v>
      </c>
    </row>
    <row r="188" spans="1:12" x14ac:dyDescent="0.2">
      <c r="A188" t="s">
        <v>5</v>
      </c>
      <c r="B188" s="1">
        <v>44809</v>
      </c>
      <c r="C188" t="s">
        <v>13</v>
      </c>
      <c r="D188">
        <v>12.93</v>
      </c>
      <c r="G188" s="2" cm="1">
        <f t="array" aca="1" ref="G188" ca="1">INDEX(INDIRECT(helper!$C$7),   _xlfn.CEILING.MATH(RAND()*COUNT(INDIRECT(helper!$C$7))))</f>
        <v>908799996285</v>
      </c>
      <c r="H188">
        <f t="shared" ca="1" si="10"/>
        <v>1662392891</v>
      </c>
      <c r="I188">
        <f t="shared" si="11"/>
        <v>1662422400</v>
      </c>
      <c r="J188">
        <f t="shared" si="12"/>
        <v>12.93</v>
      </c>
      <c r="K188" t="str">
        <f t="shared" si="13"/>
        <v>GOOGLE *YouTubePremium 650-253-0000 CA</v>
      </c>
      <c r="L188" t="str">
        <f t="shared" ca="1" si="14"/>
        <v>{ "accountNumber": 908799996285, "submittedDateTime": 1662392891, "completedDateTime": 1662422400, "amount": 12.93, "memo": "GOOGLE *YouTubePremium 650-253-0000 CA" },</v>
      </c>
    </row>
    <row r="189" spans="1:12" x14ac:dyDescent="0.2">
      <c r="A189" t="s">
        <v>5</v>
      </c>
      <c r="B189" s="1">
        <v>44810</v>
      </c>
      <c r="C189" t="s">
        <v>38</v>
      </c>
      <c r="D189">
        <v>50.94</v>
      </c>
      <c r="G189" s="2" cm="1">
        <f t="array" aca="1" ref="G189" ca="1">INDEX(INDIRECT(helper!$C$7),   _xlfn.CEILING.MATH(RAND()*COUNT(INDIRECT(helper!$C$7))))</f>
        <v>380520842899</v>
      </c>
      <c r="H189">
        <f t="shared" ca="1" si="10"/>
        <v>1662502853</v>
      </c>
      <c r="I189">
        <f t="shared" si="11"/>
        <v>1662508800</v>
      </c>
      <c r="J189">
        <f t="shared" si="12"/>
        <v>50.94</v>
      </c>
      <c r="K189" t="str">
        <f t="shared" si="13"/>
        <v>HELLOFRESH 646-8463663 NY</v>
      </c>
      <c r="L189" t="str">
        <f t="shared" ca="1" si="14"/>
        <v>{ "accountNumber": 380520842899, "submittedDateTime": 1662502853, "completedDateTime": 1662508800, "amount": 50.94, "memo": "HELLOFRESH 646-8463663 NY" },</v>
      </c>
    </row>
    <row r="190" spans="1:12" x14ac:dyDescent="0.2">
      <c r="A190" t="s">
        <v>5</v>
      </c>
      <c r="B190" s="1">
        <v>44810</v>
      </c>
      <c r="C190" t="s">
        <v>18</v>
      </c>
      <c r="D190">
        <v>224.26</v>
      </c>
      <c r="G190" s="2" cm="1">
        <f t="array" aca="1" ref="G190" ca="1">INDEX(INDIRECT(helper!$C$7),   _xlfn.CEILING.MATH(RAND()*COUNT(INDIRECT(helper!$C$7))))</f>
        <v>5747011025075570</v>
      </c>
      <c r="H190">
        <f t="shared" ca="1" si="10"/>
        <v>1662484839</v>
      </c>
      <c r="I190">
        <f t="shared" si="11"/>
        <v>1662508800</v>
      </c>
      <c r="J190">
        <f t="shared" si="12"/>
        <v>224.26</v>
      </c>
      <c r="K190" t="str">
        <f t="shared" si="13"/>
        <v>SPI*DUKE-ENERGY 800-777-9898 NC</v>
      </c>
      <c r="L190" t="str">
        <f t="shared" ca="1" si="14"/>
        <v>{ "accountNumber": 5747011025075570, "submittedDateTime": 1662484839, "completedDateTime": 1662508800, "amount": 224.26, "memo": "SPI*DUKE-ENERGY 800-777-9898 NC" },</v>
      </c>
    </row>
    <row r="191" spans="1:12" x14ac:dyDescent="0.2">
      <c r="A191" t="s">
        <v>5</v>
      </c>
      <c r="B191" s="1">
        <v>44811</v>
      </c>
      <c r="C191" t="s">
        <v>44</v>
      </c>
      <c r="D191">
        <v>5.39</v>
      </c>
      <c r="G191" s="2" cm="1">
        <f t="array" aca="1" ref="G191" ca="1">INDEX(INDIRECT(helper!$C$7),   _xlfn.CEILING.MATH(RAND()*COUNT(INDIRECT(helper!$C$7))))</f>
        <v>702342041804</v>
      </c>
      <c r="H191">
        <f t="shared" ca="1" si="10"/>
        <v>1662551782</v>
      </c>
      <c r="I191">
        <f t="shared" si="11"/>
        <v>1662595200</v>
      </c>
      <c r="J191">
        <f t="shared" si="12"/>
        <v>5.39</v>
      </c>
      <c r="K191" t="str">
        <f t="shared" si="13"/>
        <v>CKO*PATREON* MEMBERSHI 833-9728766 CA</v>
      </c>
      <c r="L191" t="str">
        <f t="shared" ca="1" si="14"/>
        <v>{ "accountNumber": 702342041804, "submittedDateTime": 1662551782, "completedDateTime": 1662595200, "amount": 5.39, "memo": "CKO*PATREON* MEMBERSHI 833-9728766 CA" },</v>
      </c>
    </row>
    <row r="192" spans="1:12" x14ac:dyDescent="0.2">
      <c r="A192" t="s">
        <v>5</v>
      </c>
      <c r="B192" s="1">
        <v>44812</v>
      </c>
      <c r="C192" t="s">
        <v>11</v>
      </c>
      <c r="D192">
        <v>30</v>
      </c>
      <c r="G192" s="2" cm="1">
        <f t="array" aca="1" ref="G192" ca="1">INDEX(INDIRECT(helper!$C$7),   _xlfn.CEILING.MATH(RAND()*COUNT(INDIRECT(helper!$C$7))))</f>
        <v>878290245627</v>
      </c>
      <c r="H192">
        <f t="shared" ca="1" si="10"/>
        <v>1662624467</v>
      </c>
      <c r="I192">
        <f t="shared" si="11"/>
        <v>1662681600</v>
      </c>
      <c r="J192">
        <f t="shared" si="12"/>
        <v>30</v>
      </c>
      <c r="K192" t="str">
        <f t="shared" si="13"/>
        <v>VISIBLE 8663313527 CO</v>
      </c>
      <c r="L192" t="str">
        <f t="shared" ca="1" si="14"/>
        <v>{ "accountNumber": 878290245627, "submittedDateTime": 1662624467, "completedDateTime": 1662681600, "amount": 30, "memo": "VISIBLE 8663313527 CO" },</v>
      </c>
    </row>
    <row r="193" spans="1:12" x14ac:dyDescent="0.2">
      <c r="A193" t="s">
        <v>5</v>
      </c>
      <c r="B193" s="1">
        <v>44813</v>
      </c>
      <c r="C193" t="s">
        <v>42</v>
      </c>
      <c r="D193">
        <v>16.59</v>
      </c>
      <c r="G193" s="2" cm="1">
        <f t="array" aca="1" ref="G193" ca="1">INDEX(INDIRECT(helper!$C$7),   _xlfn.CEILING.MATH(RAND()*COUNT(INDIRECT(helper!$C$7))))</f>
        <v>5759197398046990</v>
      </c>
      <c r="H193">
        <f t="shared" ca="1" si="10"/>
        <v>1662690531</v>
      </c>
      <c r="I193">
        <f t="shared" si="11"/>
        <v>1662768000</v>
      </c>
      <c r="J193">
        <f t="shared" si="12"/>
        <v>16.59</v>
      </c>
      <c r="K193" t="str">
        <f t="shared" si="13"/>
        <v>LA ROSA'S HYDE PARK 513-984-3870 OH</v>
      </c>
      <c r="L193" t="str">
        <f t="shared" ca="1" si="14"/>
        <v>{ "accountNumber": 5759197398046990, "submittedDateTime": 1662690531, "completedDateTime": 1662768000, "amount": 16.59, "memo": "LA ROSA'S HYDE PARK 513-984-3870 OH" },</v>
      </c>
    </row>
    <row r="194" spans="1:12" x14ac:dyDescent="0.2">
      <c r="A194" t="s">
        <v>5</v>
      </c>
      <c r="B194" s="1">
        <v>44813</v>
      </c>
      <c r="C194" t="s">
        <v>43</v>
      </c>
      <c r="D194">
        <v>97.93</v>
      </c>
      <c r="G194" s="2" cm="1">
        <f t="array" aca="1" ref="G194" ca="1">INDEX(INDIRECT(helper!$C$7),   _xlfn.CEILING.MATH(RAND()*COUNT(INDIRECT(helper!$C$7))))</f>
        <v>702342041804</v>
      </c>
      <c r="H194">
        <f t="shared" ca="1" si="10"/>
        <v>1662761812</v>
      </c>
      <c r="I194">
        <f t="shared" si="11"/>
        <v>1662768000</v>
      </c>
      <c r="J194">
        <f t="shared" si="12"/>
        <v>97.93</v>
      </c>
      <c r="K194" t="str">
        <f t="shared" si="13"/>
        <v>RED BANK FINE WINE CINCINNATI OH</v>
      </c>
      <c r="L194" t="str">
        <f t="shared" ca="1" si="14"/>
        <v>{ "accountNumber": 702342041804, "submittedDateTime": 1662761812, "completedDateTime": 1662768000, "amount": 97.93, "memo": "RED BANK FINE WINE CINCINNATI OH" },</v>
      </c>
    </row>
    <row r="195" spans="1:12" x14ac:dyDescent="0.2">
      <c r="A195" t="s">
        <v>5</v>
      </c>
      <c r="B195" s="1">
        <v>44813</v>
      </c>
      <c r="C195" t="s">
        <v>23</v>
      </c>
      <c r="D195">
        <v>18.260000000000002</v>
      </c>
      <c r="G195" s="2" cm="1">
        <f t="array" aca="1" ref="G195" ca="1">INDEX(INDIRECT(helper!$C$7),   _xlfn.CEILING.MATH(RAND()*COUNT(INDIRECT(helper!$C$7))))</f>
        <v>816402439754</v>
      </c>
      <c r="H195">
        <f t="shared" ref="H195:H258" ca="1" si="15">_xlfn.FLOOR.MATH((B195-DATE(1970,1,1)+RAND())*86400)</f>
        <v>1662760549</v>
      </c>
      <c r="I195">
        <f t="shared" ref="I195:I258" si="16">_xlfn.FLOOR.MATH((B195-DATE(1970,1,1)+1)*86400)</f>
        <v>1662768000</v>
      </c>
      <c r="J195">
        <f t="shared" ref="J195:J258" si="17">D195+E195</f>
        <v>18.260000000000002</v>
      </c>
      <c r="K195" t="str">
        <f t="shared" ref="K195:K258" si="18">C195</f>
        <v>THE HOME DEPOT #3832 CINCINNATI OH</v>
      </c>
      <c r="L195" t="str">
        <f t="shared" ref="L195:L258" ca="1" si="19">"{ "&amp;CHAR(34) &amp;G$1&amp;CHAR(34) &amp;": "&amp;G195&amp; ", "&amp;CHAR(34) &amp;H$1&amp;CHAR(34) &amp;": "&amp;H195&amp; ", "&amp;CHAR(34) &amp;I$1&amp;CHAR(34) &amp;": "&amp;I195&amp; ", "&amp;CHAR(34) &amp;J$1&amp;CHAR(34) &amp;": "&amp;J195&amp; ", "&amp;CHAR(34) &amp;K$1&amp;CHAR(34) &amp;": "&amp;CHAR(34)&amp;K195&amp;CHAR(34) &amp;" },"</f>
        <v>{ "accountNumber": 816402439754, "submittedDateTime": 1662760549, "completedDateTime": 1662768000, "amount": 18.26, "memo": "THE HOME DEPOT #3832 CINCINNATI OH" },</v>
      </c>
    </row>
    <row r="196" spans="1:12" x14ac:dyDescent="0.2">
      <c r="A196" t="s">
        <v>5</v>
      </c>
      <c r="B196" s="1">
        <v>44817</v>
      </c>
      <c r="C196" t="s">
        <v>6</v>
      </c>
      <c r="D196">
        <v>45.67</v>
      </c>
      <c r="G196" s="2" cm="1">
        <f t="array" aca="1" ref="G196" ca="1">INDEX(INDIRECT(helper!$C$7),   _xlfn.CEILING.MATH(RAND()*COUNT(INDIRECT(helper!$C$7))))</f>
        <v>506647536492</v>
      </c>
      <c r="H196">
        <f t="shared" ca="1" si="15"/>
        <v>1663041018</v>
      </c>
      <c r="I196">
        <f t="shared" si="16"/>
        <v>1663113600</v>
      </c>
      <c r="J196">
        <f t="shared" si="17"/>
        <v>45.67</v>
      </c>
      <c r="K196" t="str">
        <f t="shared" si="18"/>
        <v>Tesla Insurance Servic Fremont CA null XXXXXXXXXXXX3777</v>
      </c>
      <c r="L196" t="str">
        <f t="shared" ca="1" si="19"/>
        <v>{ "accountNumber": 506647536492, "submittedDateTime": 1663041018, "completedDateTime": 1663113600, "amount": 45.67, "memo": "Tesla Insurance Servic Fremont CA null XXXXXXXXXXXX3777" },</v>
      </c>
    </row>
    <row r="197" spans="1:12" x14ac:dyDescent="0.2">
      <c r="A197" t="s">
        <v>5</v>
      </c>
      <c r="B197" s="1">
        <v>44817</v>
      </c>
      <c r="C197" t="s">
        <v>7</v>
      </c>
      <c r="D197">
        <v>77.209999999999994</v>
      </c>
      <c r="G197" s="2" cm="1">
        <f t="array" aca="1" ref="G197" ca="1">INDEX(INDIRECT(helper!$C$7),   _xlfn.CEILING.MATH(RAND()*COUNT(INDIRECT(helper!$C$7))))</f>
        <v>455902826381</v>
      </c>
      <c r="H197">
        <f t="shared" ca="1" si="15"/>
        <v>1663097393</v>
      </c>
      <c r="I197">
        <f t="shared" si="16"/>
        <v>1663113600</v>
      </c>
      <c r="J197">
        <f t="shared" si="17"/>
        <v>77.209999999999994</v>
      </c>
      <c r="K197" t="str">
        <f t="shared" si="18"/>
        <v>HELLOFRESH 646-846-3663 NY</v>
      </c>
      <c r="L197" t="str">
        <f t="shared" ca="1" si="19"/>
        <v>{ "accountNumber": 455902826381, "submittedDateTime": 1663097393, "completedDateTime": 1663113600, "amount": 77.21, "memo": "HELLOFRESH 646-846-3663 NY" },</v>
      </c>
    </row>
    <row r="198" spans="1:12" x14ac:dyDescent="0.2">
      <c r="A198" t="s">
        <v>5</v>
      </c>
      <c r="B198" s="1">
        <v>44818</v>
      </c>
      <c r="C198" t="s">
        <v>41</v>
      </c>
      <c r="D198">
        <v>73.89</v>
      </c>
      <c r="G198" s="2" cm="1">
        <f t="array" aca="1" ref="G198" ca="1">INDEX(INDIRECT(helper!$C$7),   _xlfn.CEILING.MATH(RAND()*COUNT(INDIRECT(helper!$C$7))))</f>
        <v>349083181548</v>
      </c>
      <c r="H198">
        <f t="shared" ca="1" si="15"/>
        <v>1663146878</v>
      </c>
      <c r="I198">
        <f t="shared" si="16"/>
        <v>1663200000</v>
      </c>
      <c r="J198">
        <f t="shared" si="17"/>
        <v>73.89</v>
      </c>
      <c r="K198" t="str">
        <f t="shared" si="18"/>
        <v>TURO INC.* TRIP SEP 19 SAN FRANCISCO CA null XXXXXXXXXXXX2971</v>
      </c>
      <c r="L198" t="str">
        <f t="shared" ca="1" si="19"/>
        <v>{ "accountNumber": 349083181548, "submittedDateTime": 1663146878, "completedDateTime": 1663200000, "amount": 73.89, "memo": "TURO INC.* TRIP SEP 19 SAN FRANCISCO CA null XXXXXXXXXXXX2971" },</v>
      </c>
    </row>
    <row r="199" spans="1:12" x14ac:dyDescent="0.2">
      <c r="A199" t="s">
        <v>5</v>
      </c>
      <c r="B199" s="1">
        <v>44819</v>
      </c>
      <c r="C199" t="s">
        <v>36</v>
      </c>
      <c r="D199">
        <v>6.97</v>
      </c>
      <c r="G199" s="2" cm="1">
        <f t="array" aca="1" ref="G199" ca="1">INDEX(INDIRECT(helper!$C$7),   _xlfn.CEILING.MATH(RAND()*COUNT(INDIRECT(helper!$C$7))))</f>
        <v>231593545287</v>
      </c>
      <c r="H199">
        <f t="shared" ca="1" si="15"/>
        <v>1663269786</v>
      </c>
      <c r="I199">
        <f t="shared" si="16"/>
        <v>1663286400</v>
      </c>
      <c r="J199">
        <f t="shared" si="17"/>
        <v>6.97</v>
      </c>
      <c r="K199" t="str">
        <f t="shared" si="18"/>
        <v>WM SUPERCENTER #2250 CINCINNATI OH</v>
      </c>
      <c r="L199" t="str">
        <f t="shared" ca="1" si="19"/>
        <v>{ "accountNumber": 231593545287, "submittedDateTime": 1663269786, "completedDateTime": 1663286400, "amount": 6.97, "memo": "WM SUPERCENTER #2250 CINCINNATI OH" },</v>
      </c>
    </row>
    <row r="200" spans="1:12" x14ac:dyDescent="0.2">
      <c r="A200" t="s">
        <v>5</v>
      </c>
      <c r="B200" s="1">
        <v>44820</v>
      </c>
      <c r="C200" t="s">
        <v>40</v>
      </c>
      <c r="D200">
        <v>19.260000000000002</v>
      </c>
      <c r="G200" s="2" cm="1">
        <f t="array" aca="1" ref="G200" ca="1">INDEX(INDIRECT(helper!$C$7),   _xlfn.CEILING.MATH(RAND()*COUNT(INDIRECT(helper!$C$7))))</f>
        <v>506647536492</v>
      </c>
      <c r="H200">
        <f t="shared" ca="1" si="15"/>
        <v>1663310370</v>
      </c>
      <c r="I200">
        <f t="shared" si="16"/>
        <v>1663372800</v>
      </c>
      <c r="J200">
        <f t="shared" si="17"/>
        <v>19.260000000000002</v>
      </c>
      <c r="K200" t="str">
        <f t="shared" si="18"/>
        <v>SALT FORK STATE PARK G CAMBRIDGE OH</v>
      </c>
      <c r="L200" t="str">
        <f t="shared" ca="1" si="19"/>
        <v>{ "accountNumber": 506647536492, "submittedDateTime": 1663310370, "completedDateTime": 1663372800, "amount": 19.26, "memo": "SALT FORK STATE PARK G CAMBRIDGE OH" },</v>
      </c>
    </row>
    <row r="201" spans="1:12" x14ac:dyDescent="0.2">
      <c r="A201" t="s">
        <v>5</v>
      </c>
      <c r="B201" s="1">
        <v>44820</v>
      </c>
      <c r="C201" t="s">
        <v>40</v>
      </c>
      <c r="D201">
        <v>20.52</v>
      </c>
      <c r="G201" s="2" cm="1">
        <f t="array" aca="1" ref="G201" ca="1">INDEX(INDIRECT(helper!$C$7),   _xlfn.CEILING.MATH(RAND()*COUNT(INDIRECT(helper!$C$7))))</f>
        <v>740429843322</v>
      </c>
      <c r="H201">
        <f t="shared" ca="1" si="15"/>
        <v>1663322775</v>
      </c>
      <c r="I201">
        <f t="shared" si="16"/>
        <v>1663372800</v>
      </c>
      <c r="J201">
        <f t="shared" si="17"/>
        <v>20.52</v>
      </c>
      <c r="K201" t="str">
        <f t="shared" si="18"/>
        <v>SALT FORK STATE PARK G CAMBRIDGE OH</v>
      </c>
      <c r="L201" t="str">
        <f t="shared" ca="1" si="19"/>
        <v>{ "accountNumber": 740429843322, "submittedDateTime": 1663322775, "completedDateTime": 1663372800, "amount": 20.52, "memo": "SALT FORK STATE PARK G CAMBRIDGE OH" },</v>
      </c>
    </row>
    <row r="202" spans="1:12" x14ac:dyDescent="0.2">
      <c r="A202" t="s">
        <v>5</v>
      </c>
      <c r="B202" s="1">
        <v>44823</v>
      </c>
      <c r="C202" t="s">
        <v>27</v>
      </c>
      <c r="D202">
        <v>39.19</v>
      </c>
      <c r="G202" s="2" cm="1">
        <f t="array" aca="1" ref="G202" ca="1">INDEX(INDIRECT(helper!$C$7),   _xlfn.CEILING.MATH(RAND()*COUNT(INDIRECT(helper!$C$7))))</f>
        <v>7266005428392410</v>
      </c>
      <c r="H202">
        <f t="shared" ca="1" si="15"/>
        <v>1663597754</v>
      </c>
      <c r="I202">
        <f t="shared" si="16"/>
        <v>1663632000</v>
      </c>
      <c r="J202">
        <f t="shared" si="17"/>
        <v>39.19</v>
      </c>
      <c r="K202" t="str">
        <f t="shared" si="18"/>
        <v>WAL-MART #2250 CINCINNATI OH</v>
      </c>
      <c r="L202" t="str">
        <f t="shared" ca="1" si="19"/>
        <v>{ "accountNumber": 7266005428392410, "submittedDateTime": 1663597754, "completedDateTime": 1663632000, "amount": 39.19, "memo": "WAL-MART #2250 CINCINNATI OH" },</v>
      </c>
    </row>
    <row r="203" spans="1:12" x14ac:dyDescent="0.2">
      <c r="A203" t="s">
        <v>5</v>
      </c>
      <c r="B203" s="1">
        <v>44823</v>
      </c>
      <c r="C203" t="s">
        <v>39</v>
      </c>
      <c r="D203">
        <v>49.1</v>
      </c>
      <c r="G203" s="2" cm="1">
        <f t="array" aca="1" ref="G203" ca="1">INDEX(INDIRECT(helper!$C$7),   _xlfn.CEILING.MATH(RAND()*COUNT(INDIRECT(helper!$C$7))))</f>
        <v>5747011025075570</v>
      </c>
      <c r="H203">
        <f t="shared" ca="1" si="15"/>
        <v>1663564233</v>
      </c>
      <c r="I203">
        <f t="shared" si="16"/>
        <v>1663632000</v>
      </c>
      <c r="J203">
        <f t="shared" si="17"/>
        <v>49.1</v>
      </c>
      <c r="K203" t="str">
        <f t="shared" si="18"/>
        <v>SPEEDWAY 09576 CINCINN CINCINNATI OH</v>
      </c>
      <c r="L203" t="str">
        <f t="shared" ca="1" si="19"/>
        <v>{ "accountNumber": 5747011025075570, "submittedDateTime": 1663564233, "completedDateTime": 1663632000, "amount": 49.1, "memo": "SPEEDWAY 09576 CINCINN CINCINNATI OH" },</v>
      </c>
    </row>
    <row r="204" spans="1:12" x14ac:dyDescent="0.2">
      <c r="A204" t="s">
        <v>5</v>
      </c>
      <c r="B204" s="1">
        <v>44823</v>
      </c>
      <c r="C204" t="s">
        <v>37</v>
      </c>
      <c r="D204">
        <v>44.9</v>
      </c>
      <c r="G204" s="2" cm="1">
        <f t="array" aca="1" ref="G204" ca="1">INDEX(INDIRECT(helper!$C$7),   _xlfn.CEILING.MATH(RAND()*COUNT(INDIRECT(helper!$C$7))))</f>
        <v>501013603819</v>
      </c>
      <c r="H204">
        <f t="shared" ca="1" si="15"/>
        <v>1663565404</v>
      </c>
      <c r="I204">
        <f t="shared" si="16"/>
        <v>1663632000</v>
      </c>
      <c r="J204">
        <f t="shared" si="17"/>
        <v>44.9</v>
      </c>
      <c r="K204" t="str">
        <f t="shared" si="18"/>
        <v>dbrand Order 6472053971 CAN</v>
      </c>
      <c r="L204" t="str">
        <f t="shared" ca="1" si="19"/>
        <v>{ "accountNumber": 501013603819, "submittedDateTime": 1663565404, "completedDateTime": 1663632000, "amount": 44.9, "memo": "dbrand Order 6472053971 CAN" },</v>
      </c>
    </row>
    <row r="205" spans="1:12" x14ac:dyDescent="0.2">
      <c r="A205" t="s">
        <v>5</v>
      </c>
      <c r="B205" s="1">
        <v>44824</v>
      </c>
      <c r="C205" t="s">
        <v>38</v>
      </c>
      <c r="D205">
        <v>98.61</v>
      </c>
      <c r="G205" s="2" cm="1">
        <f t="array" aca="1" ref="G205" ca="1">INDEX(INDIRECT(helper!$C$7),   _xlfn.CEILING.MATH(RAND()*COUNT(INDIRECT(helper!$C$7))))</f>
        <v>111079255746</v>
      </c>
      <c r="H205">
        <f t="shared" ca="1" si="15"/>
        <v>1663640623</v>
      </c>
      <c r="I205">
        <f t="shared" si="16"/>
        <v>1663718400</v>
      </c>
      <c r="J205">
        <f t="shared" si="17"/>
        <v>98.61</v>
      </c>
      <c r="K205" t="str">
        <f t="shared" si="18"/>
        <v>HELLOFRESH 646-8463663 NY</v>
      </c>
      <c r="L205" t="str">
        <f t="shared" ca="1" si="19"/>
        <v>{ "accountNumber": 111079255746, "submittedDateTime": 1663640623, "completedDateTime": 1663718400, "amount": 98.61, "memo": "HELLOFRESH 646-8463663 NY" },</v>
      </c>
    </row>
    <row r="206" spans="1:12" x14ac:dyDescent="0.2">
      <c r="A206" t="s">
        <v>5</v>
      </c>
      <c r="B206" s="1">
        <v>44825</v>
      </c>
      <c r="C206" t="s">
        <v>30</v>
      </c>
      <c r="E206">
        <v>-41</v>
      </c>
      <c r="G206" s="2" cm="1">
        <f t="array" aca="1" ref="G206" ca="1">INDEX(INDIRECT(helper!$C$7),   _xlfn.CEILING.MATH(RAND()*COUNT(INDIRECT(helper!$C$7))))</f>
        <v>5759197398046990</v>
      </c>
      <c r="H206">
        <f t="shared" ca="1" si="15"/>
        <v>1663791548</v>
      </c>
      <c r="I206">
        <f t="shared" si="16"/>
        <v>1663804800</v>
      </c>
      <c r="J206">
        <f t="shared" si="17"/>
        <v>-41</v>
      </c>
      <c r="K206" t="str">
        <f t="shared" si="18"/>
        <v>AUTOPAY 220614032635645RAUTOPAY AUTO-PMT</v>
      </c>
      <c r="L206" t="str">
        <f t="shared" ca="1" si="19"/>
        <v>{ "accountNumber": 5759197398046990, "submittedDateTime": 1663791548, "completedDateTime": 1663804800, "amount": -41, "memo": "AUTOPAY 220614032635645RAUTOPAY AUTO-PMT" },</v>
      </c>
    </row>
    <row r="207" spans="1:12" x14ac:dyDescent="0.2">
      <c r="A207" t="s">
        <v>5</v>
      </c>
      <c r="B207" s="1">
        <v>44825</v>
      </c>
      <c r="C207" t="s">
        <v>37</v>
      </c>
      <c r="E207">
        <v>-44.9</v>
      </c>
      <c r="G207" s="2" cm="1">
        <f t="array" aca="1" ref="G207" ca="1">INDEX(INDIRECT(helper!$C$7),   _xlfn.CEILING.MATH(RAND()*COUNT(INDIRECT(helper!$C$7))))</f>
        <v>813848868789</v>
      </c>
      <c r="H207">
        <f t="shared" ca="1" si="15"/>
        <v>1663719872</v>
      </c>
      <c r="I207">
        <f t="shared" si="16"/>
        <v>1663804800</v>
      </c>
      <c r="J207">
        <f t="shared" si="17"/>
        <v>-44.9</v>
      </c>
      <c r="K207" t="str">
        <f t="shared" si="18"/>
        <v>dbrand Order 6472053971 CAN</v>
      </c>
      <c r="L207" t="str">
        <f t="shared" ca="1" si="19"/>
        <v>{ "accountNumber": 813848868789, "submittedDateTime": 1663719872, "completedDateTime": 1663804800, "amount": -44.9, "memo": "dbrand Order 6472053971 CAN" },</v>
      </c>
    </row>
    <row r="208" spans="1:12" x14ac:dyDescent="0.2">
      <c r="A208" t="s">
        <v>5</v>
      </c>
      <c r="B208" s="1">
        <v>44825</v>
      </c>
      <c r="C208" t="s">
        <v>36</v>
      </c>
      <c r="D208">
        <v>58.3</v>
      </c>
      <c r="G208" s="2" cm="1">
        <f t="array" aca="1" ref="G208" ca="1">INDEX(INDIRECT(helper!$C$7),   _xlfn.CEILING.MATH(RAND()*COUNT(INDIRECT(helper!$C$7))))</f>
        <v>580874205377</v>
      </c>
      <c r="H208">
        <f t="shared" ca="1" si="15"/>
        <v>1663795444</v>
      </c>
      <c r="I208">
        <f t="shared" si="16"/>
        <v>1663804800</v>
      </c>
      <c r="J208">
        <f t="shared" si="17"/>
        <v>58.3</v>
      </c>
      <c r="K208" t="str">
        <f t="shared" si="18"/>
        <v>WM SUPERCENTER #2250 CINCINNATI OH</v>
      </c>
      <c r="L208" t="str">
        <f t="shared" ca="1" si="19"/>
        <v>{ "accountNumber": 580874205377, "submittedDateTime": 1663795444, "completedDateTime": 1663804800, "amount": 58.3, "memo": "WM SUPERCENTER #2250 CINCINNATI OH" },</v>
      </c>
    </row>
    <row r="209" spans="1:12" x14ac:dyDescent="0.2">
      <c r="A209" t="s">
        <v>5</v>
      </c>
      <c r="B209" s="1">
        <v>44825</v>
      </c>
      <c r="C209" t="s">
        <v>37</v>
      </c>
      <c r="D209">
        <v>36.9</v>
      </c>
      <c r="G209" s="2" cm="1">
        <f t="array" aca="1" ref="G209" ca="1">INDEX(INDIRECT(helper!$C$7),   _xlfn.CEILING.MATH(RAND()*COUNT(INDIRECT(helper!$C$7))))</f>
        <v>816402439754</v>
      </c>
      <c r="H209">
        <f t="shared" ca="1" si="15"/>
        <v>1663756955</v>
      </c>
      <c r="I209">
        <f t="shared" si="16"/>
        <v>1663804800</v>
      </c>
      <c r="J209">
        <f t="shared" si="17"/>
        <v>36.9</v>
      </c>
      <c r="K209" t="str">
        <f t="shared" si="18"/>
        <v>dbrand Order 6472053971 CAN</v>
      </c>
      <c r="L209" t="str">
        <f t="shared" ca="1" si="19"/>
        <v>{ "accountNumber": 816402439754, "submittedDateTime": 1663756955, "completedDateTime": 1663804800, "amount": 36.9, "memo": "dbrand Order 6472053971 CAN" },</v>
      </c>
    </row>
    <row r="210" spans="1:12" x14ac:dyDescent="0.2">
      <c r="A210" t="s">
        <v>5</v>
      </c>
      <c r="B210" s="1">
        <v>44828</v>
      </c>
      <c r="C210" t="s">
        <v>37</v>
      </c>
      <c r="E210">
        <v>-36.9</v>
      </c>
      <c r="G210" s="2" cm="1">
        <f t="array" aca="1" ref="G210" ca="1">INDEX(INDIRECT(helper!$C$7),   _xlfn.CEILING.MATH(RAND()*COUNT(INDIRECT(helper!$C$7))))</f>
        <v>374971930009</v>
      </c>
      <c r="H210">
        <f t="shared" ca="1" si="15"/>
        <v>1663990311</v>
      </c>
      <c r="I210">
        <f t="shared" si="16"/>
        <v>1664064000</v>
      </c>
      <c r="J210">
        <f t="shared" si="17"/>
        <v>-36.9</v>
      </c>
      <c r="K210" t="str">
        <f t="shared" si="18"/>
        <v>dbrand Order 6472053971 CAN</v>
      </c>
      <c r="L210" t="str">
        <f t="shared" ca="1" si="19"/>
        <v>{ "accountNumber": 374971930009, "submittedDateTime": 1663990311, "completedDateTime": 1664064000, "amount": -36.9, "memo": "dbrand Order 6472053971 CAN" },</v>
      </c>
    </row>
    <row r="211" spans="1:12" x14ac:dyDescent="0.2">
      <c r="A211" t="s">
        <v>5</v>
      </c>
      <c r="B211" s="1">
        <v>44829</v>
      </c>
      <c r="C211" t="s">
        <v>27</v>
      </c>
      <c r="E211">
        <v>-21.31</v>
      </c>
      <c r="G211" s="2" cm="1">
        <f t="array" aca="1" ref="G211" ca="1">INDEX(INDIRECT(helper!$C$7),   _xlfn.CEILING.MATH(RAND()*COUNT(INDIRECT(helper!$C$7))))</f>
        <v>5747011025075570</v>
      </c>
      <c r="H211">
        <f t="shared" ca="1" si="15"/>
        <v>1664066561</v>
      </c>
      <c r="I211">
        <f t="shared" si="16"/>
        <v>1664150400</v>
      </c>
      <c r="J211">
        <f t="shared" si="17"/>
        <v>-21.31</v>
      </c>
      <c r="K211" t="str">
        <f t="shared" si="18"/>
        <v>WAL-MART #2250 CINCINNATI OH</v>
      </c>
      <c r="L211" t="str">
        <f t="shared" ca="1" si="19"/>
        <v>{ "accountNumber": 5747011025075570, "submittedDateTime": 1664066561, "completedDateTime": 1664150400, "amount": -21.31, "memo": "WAL-MART #2250 CINCINNATI OH" },</v>
      </c>
    </row>
    <row r="212" spans="1:12" x14ac:dyDescent="0.2">
      <c r="A212" t="s">
        <v>5</v>
      </c>
      <c r="B212" s="1">
        <v>44829</v>
      </c>
      <c r="C212" t="s">
        <v>27</v>
      </c>
      <c r="E212">
        <v>-21.53</v>
      </c>
      <c r="G212" s="2" cm="1">
        <f t="array" aca="1" ref="G212" ca="1">INDEX(INDIRECT(helper!$C$7),   _xlfn.CEILING.MATH(RAND()*COUNT(INDIRECT(helper!$C$7))))</f>
        <v>231593545287</v>
      </c>
      <c r="H212">
        <f t="shared" ca="1" si="15"/>
        <v>1664068666</v>
      </c>
      <c r="I212">
        <f t="shared" si="16"/>
        <v>1664150400</v>
      </c>
      <c r="J212">
        <f t="shared" si="17"/>
        <v>-21.53</v>
      </c>
      <c r="K212" t="str">
        <f t="shared" si="18"/>
        <v>WAL-MART #2250 CINCINNATI OH</v>
      </c>
      <c r="L212" t="str">
        <f t="shared" ca="1" si="19"/>
        <v>{ "accountNumber": 231593545287, "submittedDateTime": 1664068666, "completedDateTime": 1664150400, "amount": -21.53, "memo": "WAL-MART #2250 CINCINNATI OH" },</v>
      </c>
    </row>
    <row r="213" spans="1:12" x14ac:dyDescent="0.2">
      <c r="A213" t="s">
        <v>5</v>
      </c>
      <c r="B213" s="1">
        <v>44829</v>
      </c>
      <c r="C213" t="s">
        <v>36</v>
      </c>
      <c r="D213">
        <v>58.81</v>
      </c>
      <c r="G213" s="2" cm="1">
        <f t="array" aca="1" ref="G213" ca="1">INDEX(INDIRECT(helper!$C$7),   _xlfn.CEILING.MATH(RAND()*COUNT(INDIRECT(helper!$C$7))))</f>
        <v>231593545287</v>
      </c>
      <c r="H213">
        <f t="shared" ca="1" si="15"/>
        <v>1664077510</v>
      </c>
      <c r="I213">
        <f t="shared" si="16"/>
        <v>1664150400</v>
      </c>
      <c r="J213">
        <f t="shared" si="17"/>
        <v>58.81</v>
      </c>
      <c r="K213" t="str">
        <f t="shared" si="18"/>
        <v>WM SUPERCENTER #2250 CINCINNATI OH</v>
      </c>
      <c r="L213" t="str">
        <f t="shared" ca="1" si="19"/>
        <v>{ "accountNumber": 231593545287, "submittedDateTime": 1664077510, "completedDateTime": 1664150400, "amount": 58.81, "memo": "WM SUPERCENTER #2250 CINCINNATI OH" },</v>
      </c>
    </row>
    <row r="214" spans="1:12" x14ac:dyDescent="0.2">
      <c r="A214" t="s">
        <v>5</v>
      </c>
      <c r="B214" s="1">
        <v>44831</v>
      </c>
      <c r="C214" t="s">
        <v>7</v>
      </c>
      <c r="D214">
        <v>98.61</v>
      </c>
      <c r="G214" s="2" cm="1">
        <f t="array" aca="1" ref="G214" ca="1">INDEX(INDIRECT(helper!$C$7),   _xlfn.CEILING.MATH(RAND()*COUNT(INDIRECT(helper!$C$7))))</f>
        <v>813848868789</v>
      </c>
      <c r="H214">
        <f t="shared" ca="1" si="15"/>
        <v>1664299289</v>
      </c>
      <c r="I214">
        <f t="shared" si="16"/>
        <v>1664323200</v>
      </c>
      <c r="J214">
        <f t="shared" si="17"/>
        <v>98.61</v>
      </c>
      <c r="K214" t="str">
        <f t="shared" si="18"/>
        <v>HELLOFRESH 646-846-3663 NY</v>
      </c>
      <c r="L214" t="str">
        <f t="shared" ca="1" si="19"/>
        <v>{ "accountNumber": 813848868789, "submittedDateTime": 1664299289, "completedDateTime": 1664323200, "amount": 98.61, "memo": "HELLOFRESH 646-846-3663 NY" },</v>
      </c>
    </row>
    <row r="215" spans="1:12" x14ac:dyDescent="0.2">
      <c r="A215" t="s">
        <v>5</v>
      </c>
      <c r="B215" s="1">
        <v>44832</v>
      </c>
      <c r="C215" t="s">
        <v>10</v>
      </c>
      <c r="E215">
        <v>-41</v>
      </c>
      <c r="G215" s="2" cm="1">
        <f t="array" aca="1" ref="G215" ca="1">INDEX(INDIRECT(helper!$C$7),   _xlfn.CEILING.MATH(RAND()*COUNT(INDIRECT(helper!$C$7))))</f>
        <v>506647536492</v>
      </c>
      <c r="H215">
        <f t="shared" ca="1" si="15"/>
        <v>1664373920</v>
      </c>
      <c r="I215">
        <f t="shared" si="16"/>
        <v>1664409600</v>
      </c>
      <c r="J215">
        <f t="shared" si="17"/>
        <v>-41</v>
      </c>
      <c r="K215" t="str">
        <f t="shared" si="18"/>
        <v>ONLINE PAYMENT, THANK YOU</v>
      </c>
      <c r="L215" t="str">
        <f t="shared" ca="1" si="19"/>
        <v>{ "accountNumber": 506647536492, "submittedDateTime": 1664373920, "completedDateTime": 1664409600, "amount": -41, "memo": "ONLINE PAYMENT, THANK YOU" },</v>
      </c>
    </row>
    <row r="216" spans="1:12" x14ac:dyDescent="0.2">
      <c r="A216" t="s">
        <v>5</v>
      </c>
      <c r="B216" s="1">
        <v>44832</v>
      </c>
      <c r="C216" t="s">
        <v>35</v>
      </c>
      <c r="D216">
        <v>119</v>
      </c>
      <c r="G216" s="2" cm="1">
        <f t="array" aca="1" ref="G216" ca="1">INDEX(INDIRECT(helper!$C$7),   _xlfn.CEILING.MATH(RAND()*COUNT(INDIRECT(helper!$C$7))))</f>
        <v>429797997019</v>
      </c>
      <c r="H216">
        <f t="shared" ca="1" si="15"/>
        <v>1664342264</v>
      </c>
      <c r="I216">
        <f t="shared" si="16"/>
        <v>1664409600</v>
      </c>
      <c r="J216">
        <f t="shared" si="17"/>
        <v>119</v>
      </c>
      <c r="K216" t="str">
        <f t="shared" si="18"/>
        <v>CIRCUITBOARDREPAIR.NET MADISON WI</v>
      </c>
      <c r="L216" t="str">
        <f t="shared" ca="1" si="19"/>
        <v>{ "accountNumber": 429797997019, "submittedDateTime": 1664342264, "completedDateTime": 1664409600, "amount": 119, "memo": "CIRCUITBOARDREPAIR.NET MADISON WI" },</v>
      </c>
    </row>
    <row r="217" spans="1:12" x14ac:dyDescent="0.2">
      <c r="A217" t="s">
        <v>5</v>
      </c>
      <c r="B217" s="1">
        <v>44833</v>
      </c>
      <c r="C217" t="s">
        <v>11</v>
      </c>
      <c r="D217">
        <v>7.34</v>
      </c>
      <c r="G217" s="2" cm="1">
        <f t="array" aca="1" ref="G217" ca="1">INDEX(INDIRECT(helper!$C$7),   _xlfn.CEILING.MATH(RAND()*COUNT(INDIRECT(helper!$C$7))))</f>
        <v>319960975073</v>
      </c>
      <c r="H217">
        <f t="shared" ca="1" si="15"/>
        <v>1664443245</v>
      </c>
      <c r="I217">
        <f t="shared" si="16"/>
        <v>1664496000</v>
      </c>
      <c r="J217">
        <f t="shared" si="17"/>
        <v>7.34</v>
      </c>
      <c r="K217" t="str">
        <f t="shared" si="18"/>
        <v>VISIBLE 8663313527 CO</v>
      </c>
      <c r="L217" t="str">
        <f t="shared" ca="1" si="19"/>
        <v>{ "accountNumber": 319960975073, "submittedDateTime": 1664443245, "completedDateTime": 1664496000, "amount": 7.34, "memo": "VISIBLE 8663313527 CO" },</v>
      </c>
    </row>
    <row r="218" spans="1:12" x14ac:dyDescent="0.2">
      <c r="A218" t="s">
        <v>5</v>
      </c>
      <c r="B218" s="1">
        <v>44835</v>
      </c>
      <c r="C218" t="s">
        <v>18</v>
      </c>
      <c r="D218">
        <v>223.66</v>
      </c>
      <c r="G218" s="2" cm="1">
        <f t="array" aca="1" ref="G218" ca="1">INDEX(INDIRECT(helper!$C$7),   _xlfn.CEILING.MATH(RAND()*COUNT(INDIRECT(helper!$C$7))))</f>
        <v>333038768853</v>
      </c>
      <c r="H218">
        <f t="shared" ca="1" si="15"/>
        <v>1664638359</v>
      </c>
      <c r="I218">
        <f t="shared" si="16"/>
        <v>1664668800</v>
      </c>
      <c r="J218">
        <f t="shared" si="17"/>
        <v>223.66</v>
      </c>
      <c r="K218" t="str">
        <f t="shared" si="18"/>
        <v>SPI*DUKE-ENERGY 800-777-9898 NC</v>
      </c>
      <c r="L218" t="str">
        <f t="shared" ca="1" si="19"/>
        <v>{ "accountNumber": 333038768853, "submittedDateTime": 1664638359, "completedDateTime": 1664668800, "amount": 223.66, "memo": "SPI*DUKE-ENERGY 800-777-9898 NC" },</v>
      </c>
    </row>
    <row r="219" spans="1:12" x14ac:dyDescent="0.2">
      <c r="A219" t="s">
        <v>5</v>
      </c>
      <c r="B219" s="1">
        <v>44838</v>
      </c>
      <c r="C219" t="s">
        <v>35</v>
      </c>
      <c r="E219">
        <v>-83</v>
      </c>
      <c r="G219" s="2" cm="1">
        <f t="array" aca="1" ref="G219" ca="1">INDEX(INDIRECT(helper!$C$7),   _xlfn.CEILING.MATH(RAND()*COUNT(INDIRECT(helper!$C$7))))</f>
        <v>740429843322</v>
      </c>
      <c r="H219">
        <f t="shared" ca="1" si="15"/>
        <v>1664910808</v>
      </c>
      <c r="I219">
        <f t="shared" si="16"/>
        <v>1664928000</v>
      </c>
      <c r="J219">
        <f t="shared" si="17"/>
        <v>-83</v>
      </c>
      <c r="K219" t="str">
        <f t="shared" si="18"/>
        <v>CIRCUITBOARDREPAIR.NET MADISON WI</v>
      </c>
      <c r="L219" t="str">
        <f t="shared" ca="1" si="19"/>
        <v>{ "accountNumber": 740429843322, "submittedDateTime": 1664910808, "completedDateTime": 1664928000, "amount": -83, "memo": "CIRCUITBOARDREPAIR.NET MADISON WI" },</v>
      </c>
    </row>
    <row r="220" spans="1:12" x14ac:dyDescent="0.2">
      <c r="A220" t="s">
        <v>5</v>
      </c>
      <c r="B220" s="1">
        <v>44838</v>
      </c>
      <c r="C220" t="s">
        <v>32</v>
      </c>
      <c r="D220">
        <v>98.61</v>
      </c>
      <c r="G220" s="2" cm="1">
        <f t="array" aca="1" ref="G220" ca="1">INDEX(INDIRECT(helper!$C$7),   _xlfn.CEILING.MATH(RAND()*COUNT(INDIRECT(helper!$C$7))))</f>
        <v>231593545287</v>
      </c>
      <c r="H220">
        <f t="shared" ca="1" si="15"/>
        <v>1664898097</v>
      </c>
      <c r="I220">
        <f t="shared" si="16"/>
        <v>1664928000</v>
      </c>
      <c r="J220">
        <f t="shared" si="17"/>
        <v>98.61</v>
      </c>
      <c r="K220" t="str">
        <f t="shared" si="18"/>
        <v>HELLOFRESH 3472000291 NY null XXXXXXXXXXXX0862</v>
      </c>
      <c r="L220" t="str">
        <f t="shared" ca="1" si="19"/>
        <v>{ "accountNumber": 231593545287, "submittedDateTime": 1664898097, "completedDateTime": 1664928000, "amount": 98.61, "memo": "HELLOFRESH 3472000291 NY null XXXXXXXXXXXX0862" },</v>
      </c>
    </row>
    <row r="221" spans="1:12" x14ac:dyDescent="0.2">
      <c r="A221" t="s">
        <v>5</v>
      </c>
      <c r="B221" s="1">
        <v>44839</v>
      </c>
      <c r="C221" t="s">
        <v>23</v>
      </c>
      <c r="E221">
        <v>-129.66999999999999</v>
      </c>
      <c r="G221" s="2" cm="1">
        <f t="array" aca="1" ref="G221" ca="1">INDEX(INDIRECT(helper!$C$7),   _xlfn.CEILING.MATH(RAND()*COUNT(INDIRECT(helper!$C$7))))</f>
        <v>374971930009</v>
      </c>
      <c r="H221">
        <f t="shared" ca="1" si="15"/>
        <v>1664979203</v>
      </c>
      <c r="I221">
        <f t="shared" si="16"/>
        <v>1665014400</v>
      </c>
      <c r="J221">
        <f t="shared" si="17"/>
        <v>-129.66999999999999</v>
      </c>
      <c r="K221" t="str">
        <f t="shared" si="18"/>
        <v>THE HOME DEPOT #3832 CINCINNATI OH</v>
      </c>
      <c r="L221" t="str">
        <f t="shared" ca="1" si="19"/>
        <v>{ "accountNumber": 374971930009, "submittedDateTime": 1664979203, "completedDateTime": 1665014400, "amount": -129.67, "memo": "THE HOME DEPOT #3832 CINCINNATI OH" },</v>
      </c>
    </row>
    <row r="222" spans="1:12" x14ac:dyDescent="0.2">
      <c r="A222" t="s">
        <v>5</v>
      </c>
      <c r="B222" s="1">
        <v>44839</v>
      </c>
      <c r="C222" t="s">
        <v>20</v>
      </c>
      <c r="D222">
        <v>12.99</v>
      </c>
      <c r="G222" s="2" cm="1">
        <f t="array" aca="1" ref="G222" ca="1">INDEX(INDIRECT(helper!$C$7),   _xlfn.CEILING.MATH(RAND()*COUNT(INDIRECT(helper!$C$7))))</f>
        <v>455902826381</v>
      </c>
      <c r="H222">
        <f t="shared" ca="1" si="15"/>
        <v>1664938213</v>
      </c>
      <c r="I222">
        <f t="shared" si="16"/>
        <v>1665014400</v>
      </c>
      <c r="J222">
        <f t="shared" si="17"/>
        <v>12.99</v>
      </c>
      <c r="K222" t="str">
        <f t="shared" si="18"/>
        <v>PENN STATION 10 CINCINNATI OH</v>
      </c>
      <c r="L222" t="str">
        <f t="shared" ca="1" si="19"/>
        <v>{ "accountNumber": 455902826381, "submittedDateTime": 1664938213, "completedDateTime": 1665014400, "amount": 12.99, "memo": "PENN STATION 10 CINCINNATI OH" },</v>
      </c>
    </row>
    <row r="223" spans="1:12" x14ac:dyDescent="0.2">
      <c r="A223" t="s">
        <v>5</v>
      </c>
      <c r="B223" s="1">
        <v>44839</v>
      </c>
      <c r="C223" t="s">
        <v>13</v>
      </c>
      <c r="D223">
        <v>12.93</v>
      </c>
      <c r="G223" s="2" cm="1">
        <f t="array" aca="1" ref="G223" ca="1">INDEX(INDIRECT(helper!$C$7),   _xlfn.CEILING.MATH(RAND()*COUNT(INDIRECT(helper!$C$7))))</f>
        <v>231593545287</v>
      </c>
      <c r="H223">
        <f t="shared" ca="1" si="15"/>
        <v>1664979962</v>
      </c>
      <c r="I223">
        <f t="shared" si="16"/>
        <v>1665014400</v>
      </c>
      <c r="J223">
        <f t="shared" si="17"/>
        <v>12.93</v>
      </c>
      <c r="K223" t="str">
        <f t="shared" si="18"/>
        <v>GOOGLE *YouTubePremium 650-253-0000 CA</v>
      </c>
      <c r="L223" t="str">
        <f t="shared" ca="1" si="19"/>
        <v>{ "accountNumber": 231593545287, "submittedDateTime": 1664979962, "completedDateTime": 1665014400, "amount": 12.93, "memo": "GOOGLE *YouTubePremium 650-253-0000 CA" },</v>
      </c>
    </row>
    <row r="224" spans="1:12" x14ac:dyDescent="0.2">
      <c r="A224" t="s">
        <v>5</v>
      </c>
      <c r="B224" s="1">
        <v>44839</v>
      </c>
      <c r="C224" t="s">
        <v>34</v>
      </c>
      <c r="D224">
        <v>5.27</v>
      </c>
      <c r="G224" s="2" cm="1">
        <f t="array" aca="1" ref="G224" ca="1">INDEX(INDIRECT(helper!$C$7),   _xlfn.CEILING.MATH(RAND()*COUNT(INDIRECT(helper!$C$7))))</f>
        <v>374971930009</v>
      </c>
      <c r="H224">
        <f t="shared" ca="1" si="15"/>
        <v>1664967859</v>
      </c>
      <c r="I224">
        <f t="shared" si="16"/>
        <v>1665014400</v>
      </c>
      <c r="J224">
        <f t="shared" si="17"/>
        <v>5.27</v>
      </c>
      <c r="K224" t="str">
        <f t="shared" si="18"/>
        <v>MARATHON PETRO140699 CINCINNATI OH</v>
      </c>
      <c r="L224" t="str">
        <f t="shared" ca="1" si="19"/>
        <v>{ "accountNumber": 374971930009, "submittedDateTime": 1664967859, "completedDateTime": 1665014400, "amount": 5.27, "memo": "MARATHON PETRO140699 CINCINNATI OH" },</v>
      </c>
    </row>
    <row r="225" spans="1:12" x14ac:dyDescent="0.2">
      <c r="A225" t="s">
        <v>5</v>
      </c>
      <c r="B225" s="1">
        <v>44839</v>
      </c>
      <c r="C225" t="s">
        <v>23</v>
      </c>
      <c r="D225">
        <v>150</v>
      </c>
      <c r="G225" s="2" cm="1">
        <f t="array" aca="1" ref="G225" ca="1">INDEX(INDIRECT(helper!$C$7),   _xlfn.CEILING.MATH(RAND()*COUNT(INDIRECT(helper!$C$7))))</f>
        <v>2135029359261110</v>
      </c>
      <c r="H225">
        <f t="shared" ca="1" si="15"/>
        <v>1665011902</v>
      </c>
      <c r="I225">
        <f t="shared" si="16"/>
        <v>1665014400</v>
      </c>
      <c r="J225">
        <f t="shared" si="17"/>
        <v>150</v>
      </c>
      <c r="K225" t="str">
        <f t="shared" si="18"/>
        <v>THE HOME DEPOT #3832 CINCINNATI OH</v>
      </c>
      <c r="L225" t="str">
        <f t="shared" ca="1" si="19"/>
        <v>{ "accountNumber": 2135029359261110, "submittedDateTime": 1665011902, "completedDateTime": 1665014400, "amount": 150, "memo": "THE HOME DEPOT #3832 CINCINNATI OH" },</v>
      </c>
    </row>
    <row r="226" spans="1:12" x14ac:dyDescent="0.2">
      <c r="A226" t="s">
        <v>5</v>
      </c>
      <c r="B226" s="1">
        <v>44839</v>
      </c>
      <c r="C226" t="s">
        <v>31</v>
      </c>
      <c r="D226">
        <v>307.01</v>
      </c>
      <c r="G226" s="2" cm="1">
        <f t="array" aca="1" ref="G226" ca="1">INDEX(INDIRECT(helper!$C$7),   _xlfn.CEILING.MATH(RAND()*COUNT(INDIRECT(helper!$C$7))))</f>
        <v>231593545287</v>
      </c>
      <c r="H226">
        <f t="shared" ca="1" si="15"/>
        <v>1665001718</v>
      </c>
      <c r="I226">
        <f t="shared" si="16"/>
        <v>1665014400</v>
      </c>
      <c r="J226">
        <f t="shared" si="17"/>
        <v>307.01</v>
      </c>
      <c r="K226" t="str">
        <f t="shared" si="18"/>
        <v>THE HOME DEPOT 3832 CINCINNATI OH</v>
      </c>
      <c r="L226" t="str">
        <f t="shared" ca="1" si="19"/>
        <v>{ "accountNumber": 231593545287, "submittedDateTime": 1665001718, "completedDateTime": 1665014400, "amount": 307.01, "memo": "THE HOME DEPOT 3832 CINCINNATI OH" },</v>
      </c>
    </row>
    <row r="227" spans="1:12" x14ac:dyDescent="0.2">
      <c r="A227" t="s">
        <v>5</v>
      </c>
      <c r="B227" s="1">
        <v>44839</v>
      </c>
      <c r="C227" t="s">
        <v>31</v>
      </c>
      <c r="D227">
        <v>613.38</v>
      </c>
      <c r="G227" s="2" cm="1">
        <f t="array" aca="1" ref="G227" ca="1">INDEX(INDIRECT(helper!$C$7),   _xlfn.CEILING.MATH(RAND()*COUNT(INDIRECT(helper!$C$7))))</f>
        <v>949180303947</v>
      </c>
      <c r="H227">
        <f t="shared" ca="1" si="15"/>
        <v>1664997649</v>
      </c>
      <c r="I227">
        <f t="shared" si="16"/>
        <v>1665014400</v>
      </c>
      <c r="J227">
        <f t="shared" si="17"/>
        <v>613.38</v>
      </c>
      <c r="K227" t="str">
        <f t="shared" si="18"/>
        <v>THE HOME DEPOT 3832 CINCINNATI OH</v>
      </c>
      <c r="L227" t="str">
        <f t="shared" ca="1" si="19"/>
        <v>{ "accountNumber": 949180303947, "submittedDateTime": 1664997649, "completedDateTime": 1665014400, "amount": 613.38, "memo": "THE HOME DEPOT 3832 CINCINNATI OH" },</v>
      </c>
    </row>
    <row r="228" spans="1:12" x14ac:dyDescent="0.2">
      <c r="A228" t="s">
        <v>5</v>
      </c>
      <c r="B228" s="1">
        <v>44840</v>
      </c>
      <c r="C228" t="s">
        <v>23</v>
      </c>
      <c r="D228">
        <v>34.270000000000003</v>
      </c>
      <c r="G228" s="2" cm="1">
        <f t="array" aca="1" ref="G228" ca="1">INDEX(INDIRECT(helper!$C$7),   _xlfn.CEILING.MATH(RAND()*COUNT(INDIRECT(helper!$C$7))))</f>
        <v>5759197398046990</v>
      </c>
      <c r="H228">
        <f t="shared" ca="1" si="15"/>
        <v>1665094669</v>
      </c>
      <c r="I228">
        <f t="shared" si="16"/>
        <v>1665100800</v>
      </c>
      <c r="J228">
        <f t="shared" si="17"/>
        <v>34.270000000000003</v>
      </c>
      <c r="K228" t="str">
        <f t="shared" si="18"/>
        <v>THE HOME DEPOT #3832 CINCINNATI OH</v>
      </c>
      <c r="L228" t="str">
        <f t="shared" ca="1" si="19"/>
        <v>{ "accountNumber": 5759197398046990, "submittedDateTime": 1665094669, "completedDateTime": 1665100800, "amount": 34.27, "memo": "THE HOME DEPOT #3832 CINCINNATI OH" },</v>
      </c>
    </row>
    <row r="229" spans="1:12" x14ac:dyDescent="0.2">
      <c r="A229" t="s">
        <v>5</v>
      </c>
      <c r="B229" s="1">
        <v>44842</v>
      </c>
      <c r="C229" t="s">
        <v>11</v>
      </c>
      <c r="D229">
        <v>50</v>
      </c>
      <c r="G229" s="2" cm="1">
        <f t="array" aca="1" ref="G229" ca="1">INDEX(INDIRECT(helper!$C$7),   _xlfn.CEILING.MATH(RAND()*COUNT(INDIRECT(helper!$C$7))))</f>
        <v>740429843322</v>
      </c>
      <c r="H229">
        <f t="shared" ca="1" si="15"/>
        <v>1665206887</v>
      </c>
      <c r="I229">
        <f t="shared" si="16"/>
        <v>1665273600</v>
      </c>
      <c r="J229">
        <f t="shared" si="17"/>
        <v>50</v>
      </c>
      <c r="K229" t="str">
        <f t="shared" si="18"/>
        <v>VISIBLE 8663313527 CO</v>
      </c>
      <c r="L229" t="str">
        <f t="shared" ca="1" si="19"/>
        <v>{ "accountNumber": 740429843322, "submittedDateTime": 1665206887, "completedDateTime": 1665273600, "amount": 50, "memo": "VISIBLE 8663313527 CO" },</v>
      </c>
    </row>
    <row r="230" spans="1:12" x14ac:dyDescent="0.2">
      <c r="A230" t="s">
        <v>5</v>
      </c>
      <c r="B230" s="1">
        <v>44845</v>
      </c>
      <c r="C230" t="s">
        <v>7</v>
      </c>
      <c r="D230">
        <v>107.78</v>
      </c>
      <c r="G230" s="2" cm="1">
        <f t="array" aca="1" ref="G230" ca="1">INDEX(INDIRECT(helper!$C$7),   _xlfn.CEILING.MATH(RAND()*COUNT(INDIRECT(helper!$C$7))))</f>
        <v>506647536492</v>
      </c>
      <c r="H230">
        <f t="shared" ca="1" si="15"/>
        <v>1665474732</v>
      </c>
      <c r="I230">
        <f t="shared" si="16"/>
        <v>1665532800</v>
      </c>
      <c r="J230">
        <f t="shared" si="17"/>
        <v>107.78</v>
      </c>
      <c r="K230" t="str">
        <f t="shared" si="18"/>
        <v>HELLOFRESH 646-846-3663 NY</v>
      </c>
      <c r="L230" t="str">
        <f t="shared" ca="1" si="19"/>
        <v>{ "accountNumber": 506647536492, "submittedDateTime": 1665474732, "completedDateTime": 1665532800, "amount": 107.78, "memo": "HELLOFRESH 646-846-3663 NY" },</v>
      </c>
    </row>
    <row r="231" spans="1:12" x14ac:dyDescent="0.2">
      <c r="A231" t="s">
        <v>5</v>
      </c>
      <c r="B231" s="1">
        <v>44845</v>
      </c>
      <c r="C231" t="s">
        <v>27</v>
      </c>
      <c r="D231">
        <v>119.38</v>
      </c>
      <c r="G231" s="2" cm="1">
        <f t="array" aca="1" ref="G231" ca="1">INDEX(INDIRECT(helper!$C$7),   _xlfn.CEILING.MATH(RAND()*COUNT(INDIRECT(helper!$C$7))))</f>
        <v>526672870074</v>
      </c>
      <c r="H231">
        <f t="shared" ca="1" si="15"/>
        <v>1665484161</v>
      </c>
      <c r="I231">
        <f t="shared" si="16"/>
        <v>1665532800</v>
      </c>
      <c r="J231">
        <f t="shared" si="17"/>
        <v>119.38</v>
      </c>
      <c r="K231" t="str">
        <f t="shared" si="18"/>
        <v>WAL-MART #2250 CINCINNATI OH</v>
      </c>
      <c r="L231" t="str">
        <f t="shared" ca="1" si="19"/>
        <v>{ "accountNumber": 526672870074, "submittedDateTime": 1665484161, "completedDateTime": 1665532800, "amount": 119.38, "memo": "WAL-MART #2250 CINCINNATI OH" },</v>
      </c>
    </row>
    <row r="232" spans="1:12" x14ac:dyDescent="0.2">
      <c r="A232" t="s">
        <v>5</v>
      </c>
      <c r="B232" s="1">
        <v>44846</v>
      </c>
      <c r="C232" t="s">
        <v>33</v>
      </c>
      <c r="D232">
        <v>65.91</v>
      </c>
      <c r="G232" s="2" cm="1">
        <f t="array" aca="1" ref="G232" ca="1">INDEX(INDIRECT(helper!$C$7),   _xlfn.CEILING.MATH(RAND()*COUNT(INDIRECT(helper!$C$7))))</f>
        <v>5747011025075570</v>
      </c>
      <c r="H232">
        <f t="shared" ca="1" si="15"/>
        <v>1665534316</v>
      </c>
      <c r="I232">
        <f t="shared" si="16"/>
        <v>1665619200</v>
      </c>
      <c r="J232">
        <f t="shared" si="17"/>
        <v>65.91</v>
      </c>
      <c r="K232" t="str">
        <f t="shared" si="18"/>
        <v>CIN BELL ELEC PAY 513-5652210 OH</v>
      </c>
      <c r="L232" t="str">
        <f t="shared" ca="1" si="19"/>
        <v>{ "accountNumber": 5747011025075570, "submittedDateTime": 1665534316, "completedDateTime": 1665619200, "amount": 65.91, "memo": "CIN BELL ELEC PAY 513-5652210 OH" },</v>
      </c>
    </row>
    <row r="233" spans="1:12" x14ac:dyDescent="0.2">
      <c r="A233" t="s">
        <v>5</v>
      </c>
      <c r="B233" s="1">
        <v>44847</v>
      </c>
      <c r="C233" t="s">
        <v>6</v>
      </c>
      <c r="D233">
        <v>50.84</v>
      </c>
      <c r="G233" s="2" cm="1">
        <f t="array" aca="1" ref="G233" ca="1">INDEX(INDIRECT(helper!$C$7),   _xlfn.CEILING.MATH(RAND()*COUNT(INDIRECT(helper!$C$7))))</f>
        <v>681157426689</v>
      </c>
      <c r="H233">
        <f t="shared" ca="1" si="15"/>
        <v>1665680600</v>
      </c>
      <c r="I233">
        <f t="shared" si="16"/>
        <v>1665705600</v>
      </c>
      <c r="J233">
        <f t="shared" si="17"/>
        <v>50.84</v>
      </c>
      <c r="K233" t="str">
        <f t="shared" si="18"/>
        <v>Tesla Insurance Servic Fremont CA null XXXXXXXXXXXX3777</v>
      </c>
      <c r="L233" t="str">
        <f t="shared" ca="1" si="19"/>
        <v>{ "accountNumber": 681157426689, "submittedDateTime": 1665680600, "completedDateTime": 1665705600, "amount": 50.84, "memo": "Tesla Insurance Servic Fremont CA null XXXXXXXXXXXX3777" },</v>
      </c>
    </row>
    <row r="234" spans="1:12" x14ac:dyDescent="0.2">
      <c r="A234" t="s">
        <v>5</v>
      </c>
      <c r="B234" s="1">
        <v>44848</v>
      </c>
      <c r="C234" t="s">
        <v>10</v>
      </c>
      <c r="E234">
        <v>-2197.87</v>
      </c>
      <c r="G234" s="2" cm="1">
        <f t="array" aca="1" ref="G234" ca="1">INDEX(INDIRECT(helper!$C$7),   _xlfn.CEILING.MATH(RAND()*COUNT(INDIRECT(helper!$C$7))))</f>
        <v>702342041804</v>
      </c>
      <c r="H234">
        <f t="shared" ca="1" si="15"/>
        <v>1665779754</v>
      </c>
      <c r="I234">
        <f t="shared" si="16"/>
        <v>1665792000</v>
      </c>
      <c r="J234">
        <f t="shared" si="17"/>
        <v>-2197.87</v>
      </c>
      <c r="K234" t="str">
        <f t="shared" si="18"/>
        <v>ONLINE PAYMENT, THANK YOU</v>
      </c>
      <c r="L234" t="str">
        <f t="shared" ca="1" si="19"/>
        <v>{ "accountNumber": 702342041804, "submittedDateTime": 1665779754, "completedDateTime": 1665792000, "amount": -2197.87, "memo": "ONLINE PAYMENT, THANK YOU" },</v>
      </c>
    </row>
    <row r="235" spans="1:12" x14ac:dyDescent="0.2">
      <c r="A235" t="s">
        <v>5</v>
      </c>
      <c r="B235" s="1">
        <v>44852</v>
      </c>
      <c r="C235" t="s">
        <v>7</v>
      </c>
      <c r="D235">
        <v>4.9800000000000004</v>
      </c>
      <c r="G235" s="2" cm="1">
        <f t="array" aca="1" ref="G235" ca="1">INDEX(INDIRECT(helper!$C$7),   _xlfn.CEILING.MATH(RAND()*COUNT(INDIRECT(helper!$C$7))))</f>
        <v>659761461638</v>
      </c>
      <c r="H235">
        <f t="shared" ca="1" si="15"/>
        <v>1666088362</v>
      </c>
      <c r="I235">
        <f t="shared" si="16"/>
        <v>1666137600</v>
      </c>
      <c r="J235">
        <f t="shared" si="17"/>
        <v>4.9800000000000004</v>
      </c>
      <c r="K235" t="str">
        <f t="shared" si="18"/>
        <v>HELLOFRESH 646-846-3663 NY</v>
      </c>
      <c r="L235" t="str">
        <f t="shared" ca="1" si="19"/>
        <v>{ "accountNumber": 659761461638, "submittedDateTime": 1666088362, "completedDateTime": 1666137600, "amount": 4.98, "memo": "HELLOFRESH 646-846-3663 NY" },</v>
      </c>
    </row>
    <row r="236" spans="1:12" x14ac:dyDescent="0.2">
      <c r="A236" t="s">
        <v>5</v>
      </c>
      <c r="B236" s="1">
        <v>44852</v>
      </c>
      <c r="C236" t="s">
        <v>32</v>
      </c>
      <c r="D236">
        <v>100.87</v>
      </c>
      <c r="G236" s="2" cm="1">
        <f t="array" aca="1" ref="G236" ca="1">INDEX(INDIRECT(helper!$C$7),   _xlfn.CEILING.MATH(RAND()*COUNT(INDIRECT(helper!$C$7))))</f>
        <v>845866412554</v>
      </c>
      <c r="H236">
        <f t="shared" ca="1" si="15"/>
        <v>1666064658</v>
      </c>
      <c r="I236">
        <f t="shared" si="16"/>
        <v>1666137600</v>
      </c>
      <c r="J236">
        <f t="shared" si="17"/>
        <v>100.87</v>
      </c>
      <c r="K236" t="str">
        <f t="shared" si="18"/>
        <v>HELLOFRESH 3472000291 NY null XXXXXXXXXXXX0862</v>
      </c>
      <c r="L236" t="str">
        <f t="shared" ca="1" si="19"/>
        <v>{ "accountNumber": 845866412554, "submittedDateTime": 1666064658, "completedDateTime": 1666137600, "amount": 100.87, "memo": "HELLOFRESH 3472000291 NY null XXXXXXXXXXXX0862" },</v>
      </c>
    </row>
    <row r="237" spans="1:12" x14ac:dyDescent="0.2">
      <c r="A237" t="s">
        <v>5</v>
      </c>
      <c r="B237" s="1">
        <v>44853</v>
      </c>
      <c r="C237" t="s">
        <v>26</v>
      </c>
      <c r="D237">
        <v>10</v>
      </c>
      <c r="G237" s="2" cm="1">
        <f t="array" aca="1" ref="G237" ca="1">INDEX(INDIRECT(helper!$C$7),   _xlfn.CEILING.MATH(RAND()*COUNT(INDIRECT(helper!$C$7))))</f>
        <v>845866412554</v>
      </c>
      <c r="H237">
        <f t="shared" ca="1" si="15"/>
        <v>1666193328</v>
      </c>
      <c r="I237">
        <f t="shared" si="16"/>
        <v>1666224000</v>
      </c>
      <c r="J237">
        <f t="shared" si="17"/>
        <v>10</v>
      </c>
      <c r="K237" t="str">
        <f t="shared" si="18"/>
        <v>SQ *WILD SIDE EXPERIEN Burlington KY</v>
      </c>
      <c r="L237" t="str">
        <f t="shared" ca="1" si="19"/>
        <v>{ "accountNumber": 845866412554, "submittedDateTime": 1666193328, "completedDateTime": 1666224000, "amount": 10, "memo": "SQ *WILD SIDE EXPERIEN Burlington KY" },</v>
      </c>
    </row>
    <row r="238" spans="1:12" x14ac:dyDescent="0.2">
      <c r="A238" t="s">
        <v>5</v>
      </c>
      <c r="B238" s="1">
        <v>44855</v>
      </c>
      <c r="C238" t="s">
        <v>30</v>
      </c>
      <c r="E238">
        <v>-41</v>
      </c>
      <c r="G238" s="2" cm="1">
        <f t="array" aca="1" ref="G238" ca="1">INDEX(INDIRECT(helper!$C$7),   _xlfn.CEILING.MATH(RAND()*COUNT(INDIRECT(helper!$C$7))))</f>
        <v>349083181548</v>
      </c>
      <c r="H238">
        <f t="shared" ca="1" si="15"/>
        <v>1666316527</v>
      </c>
      <c r="I238">
        <f t="shared" si="16"/>
        <v>1666396800</v>
      </c>
      <c r="J238">
        <f t="shared" si="17"/>
        <v>-41</v>
      </c>
      <c r="K238" t="str">
        <f t="shared" si="18"/>
        <v>AUTOPAY 220614032635645RAUTOPAY AUTO-PMT</v>
      </c>
      <c r="L238" t="str">
        <f t="shared" ca="1" si="19"/>
        <v>{ "accountNumber": 349083181548, "submittedDateTime": 1666316527, "completedDateTime": 1666396800, "amount": -41, "memo": "AUTOPAY 220614032635645RAUTOPAY AUTO-PMT" },</v>
      </c>
    </row>
    <row r="239" spans="1:12" x14ac:dyDescent="0.2">
      <c r="A239" t="s">
        <v>5</v>
      </c>
      <c r="B239" s="1">
        <v>44855</v>
      </c>
      <c r="C239" t="s">
        <v>31</v>
      </c>
      <c r="E239">
        <v>-879.24</v>
      </c>
      <c r="G239" s="2" cm="1">
        <f t="array" aca="1" ref="G239" ca="1">INDEX(INDIRECT(helper!$C$7),   _xlfn.CEILING.MATH(RAND()*COUNT(INDIRECT(helper!$C$7))))</f>
        <v>659761461638</v>
      </c>
      <c r="H239">
        <f t="shared" ca="1" si="15"/>
        <v>1666326490</v>
      </c>
      <c r="I239">
        <f t="shared" si="16"/>
        <v>1666396800</v>
      </c>
      <c r="J239">
        <f t="shared" si="17"/>
        <v>-879.24</v>
      </c>
      <c r="K239" t="str">
        <f t="shared" si="18"/>
        <v>THE HOME DEPOT 3832 CINCINNATI OH</v>
      </c>
      <c r="L239" t="str">
        <f t="shared" ca="1" si="19"/>
        <v>{ "accountNumber": 659761461638, "submittedDateTime": 1666326490, "completedDateTime": 1666396800, "amount": -879.24, "memo": "THE HOME DEPOT 3832 CINCINNATI OH" },</v>
      </c>
    </row>
    <row r="240" spans="1:12" x14ac:dyDescent="0.2">
      <c r="A240" t="s">
        <v>5</v>
      </c>
      <c r="B240" s="1">
        <v>44855</v>
      </c>
      <c r="C240" t="s">
        <v>23</v>
      </c>
      <c r="E240">
        <v>-70.03</v>
      </c>
      <c r="G240" s="2" cm="1">
        <f t="array" aca="1" ref="G240" ca="1">INDEX(INDIRECT(helper!$C$7),   _xlfn.CEILING.MATH(RAND()*COUNT(INDIRECT(helper!$C$7))))</f>
        <v>429797997019</v>
      </c>
      <c r="H240">
        <f t="shared" ca="1" si="15"/>
        <v>1666374416</v>
      </c>
      <c r="I240">
        <f t="shared" si="16"/>
        <v>1666396800</v>
      </c>
      <c r="J240">
        <f t="shared" si="17"/>
        <v>-70.03</v>
      </c>
      <c r="K240" t="str">
        <f t="shared" si="18"/>
        <v>THE HOME DEPOT #3832 CINCINNATI OH</v>
      </c>
      <c r="L240" t="str">
        <f t="shared" ca="1" si="19"/>
        <v>{ "accountNumber": 429797997019, "submittedDateTime": 1666374416, "completedDateTime": 1666396800, "amount": -70.03, "memo": "THE HOME DEPOT #3832 CINCINNATI OH" },</v>
      </c>
    </row>
    <row r="241" spans="1:12" x14ac:dyDescent="0.2">
      <c r="A241" t="s">
        <v>5</v>
      </c>
      <c r="B241" s="1">
        <v>44857</v>
      </c>
      <c r="C241" t="s">
        <v>29</v>
      </c>
      <c r="D241">
        <v>17.52</v>
      </c>
      <c r="G241" s="2" cm="1">
        <f t="array" aca="1" ref="G241" ca="1">INDEX(INDIRECT(helper!$C$7),   _xlfn.CEILING.MATH(RAND()*COUNT(INDIRECT(helper!$C$7))))</f>
        <v>5747011025075570</v>
      </c>
      <c r="H241">
        <f t="shared" ca="1" si="15"/>
        <v>1666544953</v>
      </c>
      <c r="I241">
        <f t="shared" si="16"/>
        <v>1666569600</v>
      </c>
      <c r="J241">
        <f t="shared" si="17"/>
        <v>17.52</v>
      </c>
      <c r="K241" t="str">
        <f t="shared" si="18"/>
        <v>DD DOORDASH JERSEYMIK 8559731040 CA</v>
      </c>
      <c r="L241" t="str">
        <f t="shared" ca="1" si="19"/>
        <v>{ "accountNumber": 5747011025075570, "submittedDateTime": 1666544953, "completedDateTime": 1666569600, "amount": 17.52, "memo": "DD DOORDASH JERSEYMIK 8559731040 CA" },</v>
      </c>
    </row>
    <row r="242" spans="1:12" x14ac:dyDescent="0.2">
      <c r="A242" t="s">
        <v>5</v>
      </c>
      <c r="B242" s="1">
        <v>44859</v>
      </c>
      <c r="C242" t="s">
        <v>7</v>
      </c>
      <c r="D242">
        <v>72.930000000000007</v>
      </c>
      <c r="G242" s="2" cm="1">
        <f t="array" aca="1" ref="G242" ca="1">INDEX(INDIRECT(helper!$C$7),   _xlfn.CEILING.MATH(RAND()*COUNT(INDIRECT(helper!$C$7))))</f>
        <v>580874205377</v>
      </c>
      <c r="H242">
        <f t="shared" ca="1" si="15"/>
        <v>1666732351</v>
      </c>
      <c r="I242">
        <f t="shared" si="16"/>
        <v>1666742400</v>
      </c>
      <c r="J242">
        <f t="shared" si="17"/>
        <v>72.930000000000007</v>
      </c>
      <c r="K242" t="str">
        <f t="shared" si="18"/>
        <v>HELLOFRESH 646-846-3663 NY</v>
      </c>
      <c r="L242" t="str">
        <f t="shared" ca="1" si="19"/>
        <v>{ "accountNumber": 580874205377, "submittedDateTime": 1666732351, "completedDateTime": 1666742400, "amount": 72.93, "memo": "HELLOFRESH 646-846-3663 NY" },</v>
      </c>
    </row>
    <row r="243" spans="1:12" x14ac:dyDescent="0.2">
      <c r="A243" t="s">
        <v>5</v>
      </c>
      <c r="B243" s="1">
        <v>44863</v>
      </c>
      <c r="C243" t="s">
        <v>18</v>
      </c>
      <c r="D243">
        <v>211.3</v>
      </c>
      <c r="G243" s="2" cm="1">
        <f t="array" aca="1" ref="G243" ca="1">INDEX(INDIRECT(helper!$C$7),   _xlfn.CEILING.MATH(RAND()*COUNT(INDIRECT(helper!$C$7))))</f>
        <v>501013603819</v>
      </c>
      <c r="H243">
        <f t="shared" ca="1" si="15"/>
        <v>1667074710</v>
      </c>
      <c r="I243">
        <f t="shared" si="16"/>
        <v>1667088000</v>
      </c>
      <c r="J243">
        <f t="shared" si="17"/>
        <v>211.3</v>
      </c>
      <c r="K243" t="str">
        <f t="shared" si="18"/>
        <v>SPI*DUKE-ENERGY 800-777-9898 NC</v>
      </c>
      <c r="L243" t="str">
        <f t="shared" ca="1" si="19"/>
        <v>{ "accountNumber": 501013603819, "submittedDateTime": 1667074710, "completedDateTime": 1667088000, "amount": 211.3, "memo": "SPI*DUKE-ENERGY 800-777-9898 NC" },</v>
      </c>
    </row>
    <row r="244" spans="1:12" x14ac:dyDescent="0.2">
      <c r="A244" t="s">
        <v>5</v>
      </c>
      <c r="B244" s="1">
        <v>44865</v>
      </c>
      <c r="C244" t="s">
        <v>10</v>
      </c>
      <c r="E244">
        <v>-41</v>
      </c>
      <c r="G244" s="2" cm="1">
        <f t="array" aca="1" ref="G244" ca="1">INDEX(INDIRECT(helper!$C$7),   _xlfn.CEILING.MATH(RAND()*COUNT(INDIRECT(helper!$C$7))))</f>
        <v>908799996285</v>
      </c>
      <c r="H244">
        <f t="shared" ca="1" si="15"/>
        <v>1667257305</v>
      </c>
      <c r="I244">
        <f t="shared" si="16"/>
        <v>1667260800</v>
      </c>
      <c r="J244">
        <f t="shared" si="17"/>
        <v>-41</v>
      </c>
      <c r="K244" t="str">
        <f t="shared" si="18"/>
        <v>ONLINE PAYMENT, THANK YOU</v>
      </c>
      <c r="L244" t="str">
        <f t="shared" ca="1" si="19"/>
        <v>{ "accountNumber": 908799996285, "submittedDateTime": 1667257305, "completedDateTime": 1667260800, "amount": -41, "memo": "ONLINE PAYMENT, THANK YOU" },</v>
      </c>
    </row>
    <row r="245" spans="1:12" x14ac:dyDescent="0.2">
      <c r="A245" t="s">
        <v>5</v>
      </c>
      <c r="B245" s="1">
        <v>44869</v>
      </c>
      <c r="C245" t="s">
        <v>28</v>
      </c>
      <c r="D245">
        <v>65.91</v>
      </c>
      <c r="G245" s="2" cm="1">
        <f t="array" aca="1" ref="G245" ca="1">INDEX(INDIRECT(helper!$C$7),   _xlfn.CEILING.MATH(RAND()*COUNT(INDIRECT(helper!$C$7))))</f>
        <v>333038768853</v>
      </c>
      <c r="H245">
        <f t="shared" ca="1" si="15"/>
        <v>1667523166</v>
      </c>
      <c r="I245">
        <f t="shared" si="16"/>
        <v>1667606400</v>
      </c>
      <c r="J245">
        <f t="shared" si="17"/>
        <v>65.91</v>
      </c>
      <c r="K245" t="str">
        <f t="shared" si="18"/>
        <v>ALTAFIBER CINBELL EPAY 513-5652210 OH</v>
      </c>
      <c r="L245" t="str">
        <f t="shared" ca="1" si="19"/>
        <v>{ "accountNumber": 333038768853, "submittedDateTime": 1667523166, "completedDateTime": 1667606400, "amount": 65.91, "memo": "ALTAFIBER CINBELL EPAY 513-5652210 OH" },</v>
      </c>
    </row>
    <row r="246" spans="1:12" x14ac:dyDescent="0.2">
      <c r="A246" t="s">
        <v>5</v>
      </c>
      <c r="B246" s="1">
        <v>44869</v>
      </c>
      <c r="C246" t="s">
        <v>12</v>
      </c>
      <c r="D246">
        <v>11.25</v>
      </c>
      <c r="G246" s="2" cm="1">
        <f t="array" aca="1" ref="G246" ca="1">INDEX(INDIRECT(helper!$C$7),   _xlfn.CEILING.MATH(RAND()*COUNT(INDIRECT(helper!$C$7))))</f>
        <v>918003817933</v>
      </c>
      <c r="H246">
        <f t="shared" ca="1" si="15"/>
        <v>1667535275</v>
      </c>
      <c r="I246">
        <f t="shared" si="16"/>
        <v>1667606400</v>
      </c>
      <c r="J246">
        <f t="shared" si="17"/>
        <v>11.25</v>
      </c>
      <c r="K246" t="str">
        <f t="shared" si="18"/>
        <v>DD DOORDASH JERSEYMIK 8559731040 CA null XXXXXXXXXXXX5584</v>
      </c>
      <c r="L246" t="str">
        <f t="shared" ca="1" si="19"/>
        <v>{ "accountNumber": 918003817933, "submittedDateTime": 1667535275, "completedDateTime": 1667606400, "amount": 11.25, "memo": "DD DOORDASH JERSEYMIK 8559731040 CA null XXXXXXXXXXXX5584" },</v>
      </c>
    </row>
    <row r="247" spans="1:12" x14ac:dyDescent="0.2">
      <c r="A247" t="s">
        <v>5</v>
      </c>
      <c r="B247" s="1">
        <v>44870</v>
      </c>
      <c r="C247" t="s">
        <v>13</v>
      </c>
      <c r="D247">
        <v>12.93</v>
      </c>
      <c r="G247" s="2" cm="1">
        <f t="array" aca="1" ref="G247" ca="1">INDEX(INDIRECT(helper!$C$7),   _xlfn.CEILING.MATH(RAND()*COUNT(INDIRECT(helper!$C$7))))</f>
        <v>932085600435</v>
      </c>
      <c r="H247">
        <f t="shared" ca="1" si="15"/>
        <v>1667644067</v>
      </c>
      <c r="I247">
        <f t="shared" si="16"/>
        <v>1667692800</v>
      </c>
      <c r="J247">
        <f t="shared" si="17"/>
        <v>12.93</v>
      </c>
      <c r="K247" t="str">
        <f t="shared" si="18"/>
        <v>GOOGLE *YouTubePremium 650-253-0000 CA</v>
      </c>
      <c r="L247" t="str">
        <f t="shared" ca="1" si="19"/>
        <v>{ "accountNumber": 932085600435, "submittedDateTime": 1667644067, "completedDateTime": 1667692800, "amount": 12.93, "memo": "GOOGLE *YouTubePremium 650-253-0000 CA" },</v>
      </c>
    </row>
    <row r="248" spans="1:12" x14ac:dyDescent="0.2">
      <c r="A248" t="s">
        <v>5</v>
      </c>
      <c r="B248" s="1">
        <v>44871</v>
      </c>
      <c r="C248" t="s">
        <v>27</v>
      </c>
      <c r="D248">
        <v>67.05</v>
      </c>
      <c r="G248" s="2" cm="1">
        <f t="array" aca="1" ref="G248" ca="1">INDEX(INDIRECT(helper!$C$7),   _xlfn.CEILING.MATH(RAND()*COUNT(INDIRECT(helper!$C$7))))</f>
        <v>2135029359261110</v>
      </c>
      <c r="H248">
        <f t="shared" ca="1" si="15"/>
        <v>1667744489</v>
      </c>
      <c r="I248">
        <f t="shared" si="16"/>
        <v>1667779200</v>
      </c>
      <c r="J248">
        <f t="shared" si="17"/>
        <v>67.05</v>
      </c>
      <c r="K248" t="str">
        <f t="shared" si="18"/>
        <v>WAL-MART #2250 CINCINNATI OH</v>
      </c>
      <c r="L248" t="str">
        <f t="shared" ca="1" si="19"/>
        <v>{ "accountNumber": 2135029359261110, "submittedDateTime": 1667744489, "completedDateTime": 1667779200, "amount": 67.05, "memo": "WAL-MART #2250 CINCINNATI OH" },</v>
      </c>
    </row>
    <row r="249" spans="1:12" x14ac:dyDescent="0.2">
      <c r="A249" t="s">
        <v>5</v>
      </c>
      <c r="B249" s="1">
        <v>44871</v>
      </c>
      <c r="C249" t="s">
        <v>9</v>
      </c>
      <c r="D249">
        <v>17.75</v>
      </c>
      <c r="G249" s="2" cm="1">
        <f t="array" aca="1" ref="G249" ca="1">INDEX(INDIRECT(helper!$C$7),   _xlfn.CEILING.MATH(RAND()*COUNT(INDIRECT(helper!$C$7))))</f>
        <v>659761461638</v>
      </c>
      <c r="H249">
        <f t="shared" ca="1" si="15"/>
        <v>1667754644</v>
      </c>
      <c r="I249">
        <f t="shared" si="16"/>
        <v>1667779200</v>
      </c>
      <c r="J249">
        <f t="shared" si="17"/>
        <v>17.75</v>
      </c>
      <c r="K249" t="str">
        <f t="shared" si="18"/>
        <v>CANCUN MEXICAN BAR AND NORWOOD OH</v>
      </c>
      <c r="L249" t="str">
        <f t="shared" ca="1" si="19"/>
        <v>{ "accountNumber": 659761461638, "submittedDateTime": 1667754644, "completedDateTime": 1667779200, "amount": 17.75, "memo": "CANCUN MEXICAN BAR AND NORWOOD OH" },</v>
      </c>
    </row>
    <row r="250" spans="1:12" x14ac:dyDescent="0.2">
      <c r="A250" t="s">
        <v>5</v>
      </c>
      <c r="B250" s="1">
        <v>44873</v>
      </c>
      <c r="C250" t="s">
        <v>11</v>
      </c>
      <c r="D250">
        <v>50</v>
      </c>
      <c r="G250" s="2" cm="1">
        <f t="array" aca="1" ref="G250" ca="1">INDEX(INDIRECT(helper!$C$7),   _xlfn.CEILING.MATH(RAND()*COUNT(INDIRECT(helper!$C$7))))</f>
        <v>493785208084</v>
      </c>
      <c r="H250">
        <f t="shared" ca="1" si="15"/>
        <v>1667923263</v>
      </c>
      <c r="I250">
        <f t="shared" si="16"/>
        <v>1667952000</v>
      </c>
      <c r="J250">
        <f t="shared" si="17"/>
        <v>50</v>
      </c>
      <c r="K250" t="str">
        <f t="shared" si="18"/>
        <v>VISIBLE 8663313527 CO</v>
      </c>
      <c r="L250" t="str">
        <f t="shared" ca="1" si="19"/>
        <v>{ "accountNumber": 493785208084, "submittedDateTime": 1667923263, "completedDateTime": 1667952000, "amount": 50, "memo": "VISIBLE 8663313527 CO" },</v>
      </c>
    </row>
    <row r="251" spans="1:12" x14ac:dyDescent="0.2">
      <c r="A251" t="s">
        <v>5</v>
      </c>
      <c r="B251" s="1">
        <v>44873</v>
      </c>
      <c r="C251" t="s">
        <v>7</v>
      </c>
      <c r="D251">
        <v>4.99</v>
      </c>
      <c r="G251" s="2" cm="1">
        <f t="array" aca="1" ref="G251" ca="1">INDEX(INDIRECT(helper!$C$7),   _xlfn.CEILING.MATH(RAND()*COUNT(INDIRECT(helper!$C$7))))</f>
        <v>231593545287</v>
      </c>
      <c r="H251">
        <f t="shared" ca="1" si="15"/>
        <v>1667870087</v>
      </c>
      <c r="I251">
        <f t="shared" si="16"/>
        <v>1667952000</v>
      </c>
      <c r="J251">
        <f t="shared" si="17"/>
        <v>4.99</v>
      </c>
      <c r="K251" t="str">
        <f t="shared" si="18"/>
        <v>HELLOFRESH 646-846-3663 NY</v>
      </c>
      <c r="L251" t="str">
        <f t="shared" ca="1" si="19"/>
        <v>{ "accountNumber": 231593545287, "submittedDateTime": 1667870087, "completedDateTime": 1667952000, "amount": 4.99, "memo": "HELLOFRESH 646-846-3663 NY" },</v>
      </c>
    </row>
    <row r="252" spans="1:12" x14ac:dyDescent="0.2">
      <c r="A252" t="s">
        <v>5</v>
      </c>
      <c r="B252" s="1">
        <v>44873</v>
      </c>
      <c r="C252" t="s">
        <v>7</v>
      </c>
      <c r="D252">
        <v>96.89</v>
      </c>
      <c r="G252" s="2" cm="1">
        <f t="array" aca="1" ref="G252" ca="1">INDEX(INDIRECT(helper!$C$7),   _xlfn.CEILING.MATH(RAND()*COUNT(INDIRECT(helper!$C$7))))</f>
        <v>949180303947</v>
      </c>
      <c r="H252">
        <f t="shared" ca="1" si="15"/>
        <v>1667907527</v>
      </c>
      <c r="I252">
        <f t="shared" si="16"/>
        <v>1667952000</v>
      </c>
      <c r="J252">
        <f t="shared" si="17"/>
        <v>96.89</v>
      </c>
      <c r="K252" t="str">
        <f t="shared" si="18"/>
        <v>HELLOFRESH 646-846-3663 NY</v>
      </c>
      <c r="L252" t="str">
        <f t="shared" ca="1" si="19"/>
        <v>{ "accountNumber": 949180303947, "submittedDateTime": 1667907527, "completedDateTime": 1667952000, "amount": 96.89, "memo": "HELLOFRESH 646-846-3663 NY" },</v>
      </c>
    </row>
    <row r="253" spans="1:12" x14ac:dyDescent="0.2">
      <c r="A253" t="s">
        <v>5</v>
      </c>
      <c r="B253" s="1">
        <v>44874</v>
      </c>
      <c r="C253" t="s">
        <v>26</v>
      </c>
      <c r="D253">
        <v>11.5</v>
      </c>
      <c r="G253" s="2" cm="1">
        <f t="array" aca="1" ref="G253" ca="1">INDEX(INDIRECT(helper!$C$7),   _xlfn.CEILING.MATH(RAND()*COUNT(INDIRECT(helper!$C$7))))</f>
        <v>845866412554</v>
      </c>
      <c r="H253">
        <f t="shared" ca="1" si="15"/>
        <v>1667973982</v>
      </c>
      <c r="I253">
        <f t="shared" si="16"/>
        <v>1668038400</v>
      </c>
      <c r="J253">
        <f t="shared" si="17"/>
        <v>11.5</v>
      </c>
      <c r="K253" t="str">
        <f t="shared" si="18"/>
        <v>SQ *WILD SIDE EXPERIEN Burlington KY</v>
      </c>
      <c r="L253" t="str">
        <f t="shared" ca="1" si="19"/>
        <v>{ "accountNumber": 845866412554, "submittedDateTime": 1667973982, "completedDateTime": 1668038400, "amount": 11.5, "memo": "SQ *WILD SIDE EXPERIEN Burlington KY" },</v>
      </c>
    </row>
    <row r="254" spans="1:12" x14ac:dyDescent="0.2">
      <c r="A254" t="s">
        <v>5</v>
      </c>
      <c r="B254" s="1">
        <v>44875</v>
      </c>
      <c r="C254" t="s">
        <v>10</v>
      </c>
      <c r="E254">
        <v>-1237.8900000000001</v>
      </c>
      <c r="G254" s="2" cm="1">
        <f t="array" aca="1" ref="G254" ca="1">INDEX(INDIRECT(helper!$C$7),   _xlfn.CEILING.MATH(RAND()*COUNT(INDIRECT(helper!$C$7))))</f>
        <v>659761461638</v>
      </c>
      <c r="H254">
        <f t="shared" ca="1" si="15"/>
        <v>1668057362</v>
      </c>
      <c r="I254">
        <f t="shared" si="16"/>
        <v>1668124800</v>
      </c>
      <c r="J254">
        <f t="shared" si="17"/>
        <v>-1237.8900000000001</v>
      </c>
      <c r="K254" t="str">
        <f t="shared" si="18"/>
        <v>ONLINE PAYMENT, THANK YOU</v>
      </c>
      <c r="L254" t="str">
        <f t="shared" ca="1" si="19"/>
        <v>{ "accountNumber": 659761461638, "submittedDateTime": 1668057362, "completedDateTime": 1668124800, "amount": -1237.89, "memo": "ONLINE PAYMENT, THANK YOU" },</v>
      </c>
    </row>
    <row r="255" spans="1:12" x14ac:dyDescent="0.2">
      <c r="A255" t="s">
        <v>5</v>
      </c>
      <c r="B255" s="1">
        <v>44875</v>
      </c>
      <c r="C255" t="s">
        <v>25</v>
      </c>
      <c r="D255">
        <v>21.6</v>
      </c>
      <c r="G255" s="2" cm="1">
        <f t="array" aca="1" ref="G255" ca="1">INDEX(INDIRECT(helper!$C$7),   _xlfn.CEILING.MATH(RAND()*COUNT(INDIRECT(helper!$C$7))))</f>
        <v>374971930009</v>
      </c>
      <c r="H255">
        <f t="shared" ca="1" si="15"/>
        <v>1668101496</v>
      </c>
      <c r="I255">
        <f t="shared" si="16"/>
        <v>1668124800</v>
      </c>
      <c r="J255">
        <f t="shared" si="17"/>
        <v>21.6</v>
      </c>
      <c r="K255" t="str">
        <f t="shared" si="18"/>
        <v>CHUY'S 039 FLORENCE KY</v>
      </c>
      <c r="L255" t="str">
        <f t="shared" ca="1" si="19"/>
        <v>{ "accountNumber": 374971930009, "submittedDateTime": 1668101496, "completedDateTime": 1668124800, "amount": 21.6, "memo": "CHUY'S 039 FLORENCE KY" },</v>
      </c>
    </row>
    <row r="256" spans="1:12" x14ac:dyDescent="0.2">
      <c r="A256" t="s">
        <v>5</v>
      </c>
      <c r="B256" s="1">
        <v>44876</v>
      </c>
      <c r="C256" t="s">
        <v>24</v>
      </c>
      <c r="D256">
        <v>75.44</v>
      </c>
      <c r="G256" s="2" cm="1">
        <f t="array" aca="1" ref="G256" ca="1">INDEX(INDIRECT(helper!$C$7),   _xlfn.CEILING.MATH(RAND()*COUNT(INDIRECT(helper!$C$7))))</f>
        <v>702342041804</v>
      </c>
      <c r="H256">
        <f t="shared" ca="1" si="15"/>
        <v>1668186226</v>
      </c>
      <c r="I256">
        <f t="shared" si="16"/>
        <v>1668211200</v>
      </c>
      <c r="J256">
        <f t="shared" si="17"/>
        <v>75.44</v>
      </c>
      <c r="K256" t="str">
        <f t="shared" si="18"/>
        <v>PLAYSTATION NETWORK 800-345-7669 CA</v>
      </c>
      <c r="L256" t="str">
        <f t="shared" ca="1" si="19"/>
        <v>{ "accountNumber": 702342041804, "submittedDateTime": 1668186226, "completedDateTime": 1668211200, "amount": 75.44, "memo": "PLAYSTATION NETWORK 800-345-7669 CA" },</v>
      </c>
    </row>
    <row r="257" spans="1:12" x14ac:dyDescent="0.2">
      <c r="A257" t="s">
        <v>5</v>
      </c>
      <c r="B257" s="1">
        <v>44878</v>
      </c>
      <c r="C257" t="s">
        <v>6</v>
      </c>
      <c r="D257">
        <v>66.67</v>
      </c>
      <c r="G257" s="2" cm="1">
        <f t="array" aca="1" ref="G257" ca="1">INDEX(INDIRECT(helper!$C$7),   _xlfn.CEILING.MATH(RAND()*COUNT(INDIRECT(helper!$C$7))))</f>
        <v>694349861422</v>
      </c>
      <c r="H257">
        <f t="shared" ca="1" si="15"/>
        <v>1668314089</v>
      </c>
      <c r="I257">
        <f t="shared" si="16"/>
        <v>1668384000</v>
      </c>
      <c r="J257">
        <f t="shared" si="17"/>
        <v>66.67</v>
      </c>
      <c r="K257" t="str">
        <f t="shared" si="18"/>
        <v>Tesla Insurance Servic Fremont CA null XXXXXXXXXXXX3777</v>
      </c>
      <c r="L257" t="str">
        <f t="shared" ca="1" si="19"/>
        <v>{ "accountNumber": 694349861422, "submittedDateTime": 1668314089, "completedDateTime": 1668384000, "amount": 66.67, "memo": "Tesla Insurance Servic Fremont CA null XXXXXXXXXXXX3777" },</v>
      </c>
    </row>
    <row r="258" spans="1:12" x14ac:dyDescent="0.2">
      <c r="A258" t="s">
        <v>5</v>
      </c>
      <c r="B258" s="1">
        <v>44880</v>
      </c>
      <c r="C258" t="s">
        <v>7</v>
      </c>
      <c r="D258">
        <v>94.87</v>
      </c>
      <c r="G258" s="2" cm="1">
        <f t="array" aca="1" ref="G258" ca="1">INDEX(INDIRECT(helper!$C$7),   _xlfn.CEILING.MATH(RAND()*COUNT(INDIRECT(helper!$C$7))))</f>
        <v>455902826381</v>
      </c>
      <c r="H258">
        <f t="shared" ca="1" si="15"/>
        <v>1668538158</v>
      </c>
      <c r="I258">
        <f t="shared" si="16"/>
        <v>1668556800</v>
      </c>
      <c r="J258">
        <f t="shared" si="17"/>
        <v>94.87</v>
      </c>
      <c r="K258" t="str">
        <f t="shared" si="18"/>
        <v>HELLOFRESH 646-846-3663 NY</v>
      </c>
      <c r="L258" t="str">
        <f t="shared" ca="1" si="19"/>
        <v>{ "accountNumber": 455902826381, "submittedDateTime": 1668538158, "completedDateTime": 1668556800, "amount": 94.87, "memo": "HELLOFRESH 646-846-3663 NY" },</v>
      </c>
    </row>
    <row r="259" spans="1:12" x14ac:dyDescent="0.2">
      <c r="A259" t="s">
        <v>5</v>
      </c>
      <c r="B259" s="1">
        <v>44880</v>
      </c>
      <c r="C259" t="s">
        <v>23</v>
      </c>
      <c r="D259">
        <v>5.63</v>
      </c>
      <c r="G259" s="2" cm="1">
        <f t="array" aca="1" ref="G259" ca="1">INDEX(INDIRECT(helper!$C$7),   _xlfn.CEILING.MATH(RAND()*COUNT(INDIRECT(helper!$C$7))))</f>
        <v>111079255746</v>
      </c>
      <c r="H259">
        <f t="shared" ref="H259:H281" ca="1" si="20">_xlfn.FLOOR.MATH((B259-DATE(1970,1,1)+RAND())*86400)</f>
        <v>1668528413</v>
      </c>
      <c r="I259">
        <f t="shared" ref="I259:I281" si="21">_xlfn.FLOOR.MATH((B259-DATE(1970,1,1)+1)*86400)</f>
        <v>1668556800</v>
      </c>
      <c r="J259">
        <f t="shared" ref="J259:J281" si="22">D259+E259</f>
        <v>5.63</v>
      </c>
      <c r="K259" t="str">
        <f t="shared" ref="K259:K281" si="23">C259</f>
        <v>THE HOME DEPOT #3832 CINCINNATI OH</v>
      </c>
      <c r="L259" t="str">
        <f t="shared" ref="L259:L281" ca="1" si="24">"{ "&amp;CHAR(34) &amp;G$1&amp;CHAR(34) &amp;": "&amp;G259&amp; ", "&amp;CHAR(34) &amp;H$1&amp;CHAR(34) &amp;": "&amp;H259&amp; ", "&amp;CHAR(34) &amp;I$1&amp;CHAR(34) &amp;": "&amp;I259&amp; ", "&amp;CHAR(34) &amp;J$1&amp;CHAR(34) &amp;": "&amp;J259&amp; ", "&amp;CHAR(34) &amp;K$1&amp;CHAR(34) &amp;": "&amp;CHAR(34)&amp;K259&amp;CHAR(34) &amp;" },"</f>
        <v>{ "accountNumber": 111079255746, "submittedDateTime": 1668528413, "completedDateTime": 1668556800, "amount": 5.63, "memo": "THE HOME DEPOT #3832 CINCINNATI OH" },</v>
      </c>
    </row>
    <row r="260" spans="1:12" x14ac:dyDescent="0.2">
      <c r="A260" t="s">
        <v>5</v>
      </c>
      <c r="B260" s="1">
        <v>44880</v>
      </c>
      <c r="C260" t="s">
        <v>23</v>
      </c>
      <c r="D260">
        <v>25.79</v>
      </c>
      <c r="G260" s="2" cm="1">
        <f t="array" aca="1" ref="G260" ca="1">INDEX(INDIRECT(helper!$C$7),   _xlfn.CEILING.MATH(RAND()*COUNT(INDIRECT(helper!$C$7))))</f>
        <v>580874205377</v>
      </c>
      <c r="H260">
        <f t="shared" ca="1" si="20"/>
        <v>1668538889</v>
      </c>
      <c r="I260">
        <f t="shared" si="21"/>
        <v>1668556800</v>
      </c>
      <c r="J260">
        <f t="shared" si="22"/>
        <v>25.79</v>
      </c>
      <c r="K260" t="str">
        <f t="shared" si="23"/>
        <v>THE HOME DEPOT #3832 CINCINNATI OH</v>
      </c>
      <c r="L260" t="str">
        <f t="shared" ca="1" si="24"/>
        <v>{ "accountNumber": 580874205377, "submittedDateTime": 1668538889, "completedDateTime": 1668556800, "amount": 25.79, "memo": "THE HOME DEPOT #3832 CINCINNATI OH" },</v>
      </c>
    </row>
    <row r="261" spans="1:12" x14ac:dyDescent="0.2">
      <c r="A261" t="s">
        <v>5</v>
      </c>
      <c r="B261" s="1">
        <v>44890</v>
      </c>
      <c r="C261" t="s">
        <v>21</v>
      </c>
      <c r="D261">
        <v>13</v>
      </c>
      <c r="G261" s="2" cm="1">
        <f t="array" aca="1" ref="G261" ca="1">INDEX(INDIRECT(helper!$C$7),   _xlfn.CEILING.MATH(RAND()*COUNT(INDIRECT(helper!$C$7))))</f>
        <v>845866412554</v>
      </c>
      <c r="H261">
        <f t="shared" ca="1" si="20"/>
        <v>1669362615</v>
      </c>
      <c r="I261">
        <f t="shared" si="21"/>
        <v>1669420800</v>
      </c>
      <c r="J261">
        <f t="shared" si="22"/>
        <v>13</v>
      </c>
      <c r="K261" t="str">
        <f t="shared" si="23"/>
        <v>CINCINNATI ZOO ONLINE 5132814700 OH</v>
      </c>
      <c r="L261" t="str">
        <f t="shared" ca="1" si="24"/>
        <v>{ "accountNumber": 845866412554, "submittedDateTime": 1669362615, "completedDateTime": 1669420800, "amount": 13, "memo": "CINCINNATI ZOO ONLINE 5132814700 OH" },</v>
      </c>
    </row>
    <row r="262" spans="1:12" x14ac:dyDescent="0.2">
      <c r="A262" t="s">
        <v>5</v>
      </c>
      <c r="B262" s="1">
        <v>44890</v>
      </c>
      <c r="C262" t="s">
        <v>22</v>
      </c>
      <c r="D262">
        <v>50.58</v>
      </c>
      <c r="G262" s="2" cm="1">
        <f t="array" aca="1" ref="G262" ca="1">INDEX(INDIRECT(helper!$C$7),   _xlfn.CEILING.MATH(RAND()*COUNT(INDIRECT(helper!$C$7))))</f>
        <v>918003817933</v>
      </c>
      <c r="H262">
        <f t="shared" ca="1" si="20"/>
        <v>1669395517</v>
      </c>
      <c r="I262">
        <f t="shared" si="21"/>
        <v>1669420800</v>
      </c>
      <c r="J262">
        <f t="shared" si="22"/>
        <v>50.58</v>
      </c>
      <c r="K262" t="str">
        <f t="shared" si="23"/>
        <v>THE PUB AT ROOKWOOD CINCINNATI OH</v>
      </c>
      <c r="L262" t="str">
        <f t="shared" ca="1" si="24"/>
        <v>{ "accountNumber": 918003817933, "submittedDateTime": 1669395517, "completedDateTime": 1669420800, "amount": 50.58, "memo": "THE PUB AT ROOKWOOD CINCINNATI OH" },</v>
      </c>
    </row>
    <row r="263" spans="1:12" x14ac:dyDescent="0.2">
      <c r="A263" t="s">
        <v>5</v>
      </c>
      <c r="B263" s="1">
        <v>44891</v>
      </c>
      <c r="C263" t="s">
        <v>20</v>
      </c>
      <c r="D263">
        <v>12.99</v>
      </c>
      <c r="G263" s="2" cm="1">
        <f t="array" aca="1" ref="G263" ca="1">INDEX(INDIRECT(helper!$C$7),   _xlfn.CEILING.MATH(RAND()*COUNT(INDIRECT(helper!$C$7))))</f>
        <v>429797997019</v>
      </c>
      <c r="H263">
        <f t="shared" ca="1" si="20"/>
        <v>1669464943</v>
      </c>
      <c r="I263">
        <f t="shared" si="21"/>
        <v>1669507200</v>
      </c>
      <c r="J263">
        <f t="shared" si="22"/>
        <v>12.99</v>
      </c>
      <c r="K263" t="str">
        <f t="shared" si="23"/>
        <v>PENN STATION 10 CINCINNATI OH</v>
      </c>
      <c r="L263" t="str">
        <f t="shared" ca="1" si="24"/>
        <v>{ "accountNumber": 429797997019, "submittedDateTime": 1669464943, "completedDateTime": 1669507200, "amount": 12.99, "memo": "PENN STATION 10 CINCINNATI OH" },</v>
      </c>
    </row>
    <row r="264" spans="1:12" x14ac:dyDescent="0.2">
      <c r="A264" t="s">
        <v>5</v>
      </c>
      <c r="B264" s="1">
        <v>44894</v>
      </c>
      <c r="C264" t="s">
        <v>19</v>
      </c>
      <c r="D264">
        <v>9</v>
      </c>
      <c r="G264" s="2" cm="1">
        <f t="array" aca="1" ref="G264" ca="1">INDEX(INDIRECT(helper!$C$7),   _xlfn.CEILING.MATH(RAND()*COUNT(INDIRECT(helper!$C$7))))</f>
        <v>4602529412478380</v>
      </c>
      <c r="H264">
        <f t="shared" ca="1" si="20"/>
        <v>1669719585</v>
      </c>
      <c r="I264">
        <f t="shared" si="21"/>
        <v>1669766400</v>
      </c>
      <c r="J264">
        <f t="shared" si="22"/>
        <v>9</v>
      </c>
      <c r="K264" t="str">
        <f t="shared" si="23"/>
        <v>SQ *BAM BAM'S Erlanger KY</v>
      </c>
      <c r="L264" t="str">
        <f t="shared" ca="1" si="24"/>
        <v>{ "accountNumber": 4602529412478380, "submittedDateTime": 1669719585, "completedDateTime": 1669766400, "amount": 9, "memo": "SQ *BAM BAM'S Erlanger KY" },</v>
      </c>
    </row>
    <row r="265" spans="1:12" x14ac:dyDescent="0.2">
      <c r="A265" t="s">
        <v>5</v>
      </c>
      <c r="B265" s="1">
        <v>44894</v>
      </c>
      <c r="C265" t="s">
        <v>19</v>
      </c>
      <c r="D265">
        <v>11</v>
      </c>
      <c r="G265" s="2" cm="1">
        <f t="array" aca="1" ref="G265" ca="1">INDEX(INDIRECT(helper!$C$7),   _xlfn.CEILING.MATH(RAND()*COUNT(INDIRECT(helper!$C$7))))</f>
        <v>231593545287</v>
      </c>
      <c r="H265">
        <f t="shared" ca="1" si="20"/>
        <v>1669729136</v>
      </c>
      <c r="I265">
        <f t="shared" si="21"/>
        <v>1669766400</v>
      </c>
      <c r="J265">
        <f t="shared" si="22"/>
        <v>11</v>
      </c>
      <c r="K265" t="str">
        <f t="shared" si="23"/>
        <v>SQ *BAM BAM'S Erlanger KY</v>
      </c>
      <c r="L265" t="str">
        <f t="shared" ca="1" si="24"/>
        <v>{ "accountNumber": 231593545287, "submittedDateTime": 1669729136, "completedDateTime": 1669766400, "amount": 11, "memo": "SQ *BAM BAM'S Erlanger KY" },</v>
      </c>
    </row>
    <row r="266" spans="1:12" x14ac:dyDescent="0.2">
      <c r="A266" t="s">
        <v>5</v>
      </c>
      <c r="B266" s="1">
        <v>44894</v>
      </c>
      <c r="C266" t="s">
        <v>7</v>
      </c>
      <c r="D266">
        <v>112.87</v>
      </c>
      <c r="G266" s="2" cm="1">
        <f t="array" aca="1" ref="G266" ca="1">INDEX(INDIRECT(helper!$C$7),   _xlfn.CEILING.MATH(RAND()*COUNT(INDIRECT(helper!$C$7))))</f>
        <v>493785208084</v>
      </c>
      <c r="H266">
        <f t="shared" ca="1" si="20"/>
        <v>1669750835</v>
      </c>
      <c r="I266">
        <f t="shared" si="21"/>
        <v>1669766400</v>
      </c>
      <c r="J266">
        <f t="shared" si="22"/>
        <v>112.87</v>
      </c>
      <c r="K266" t="str">
        <f t="shared" si="23"/>
        <v>HELLOFRESH 646-846-3663 NY</v>
      </c>
      <c r="L266" t="str">
        <f t="shared" ca="1" si="24"/>
        <v>{ "accountNumber": 493785208084, "submittedDateTime": 1669750835, "completedDateTime": 1669766400, "amount": 112.87, "memo": "HELLOFRESH 646-846-3663 NY" },</v>
      </c>
    </row>
    <row r="267" spans="1:12" x14ac:dyDescent="0.2">
      <c r="A267" t="s">
        <v>5</v>
      </c>
      <c r="B267" s="1">
        <v>44895</v>
      </c>
      <c r="C267" t="s">
        <v>16</v>
      </c>
      <c r="D267">
        <v>5.51</v>
      </c>
      <c r="G267" s="2" cm="1">
        <f t="array" aca="1" ref="G267" ca="1">INDEX(INDIRECT(helper!$C$7),   _xlfn.CEILING.MATH(RAND()*COUNT(INDIRECT(helper!$C$7))))</f>
        <v>231593545287</v>
      </c>
      <c r="H267">
        <f t="shared" ca="1" si="20"/>
        <v>1669805767</v>
      </c>
      <c r="I267">
        <f t="shared" si="21"/>
        <v>1669852800</v>
      </c>
      <c r="J267">
        <f t="shared" si="22"/>
        <v>5.51</v>
      </c>
      <c r="K267" t="str">
        <f t="shared" si="23"/>
        <v>ICI*FEECITY OF NORWOOD 866-342-9266 MA</v>
      </c>
      <c r="L267" t="str">
        <f t="shared" ca="1" si="24"/>
        <v>{ "accountNumber": 231593545287, "submittedDateTime": 1669805767, "completedDateTime": 1669852800, "amount": 5.51, "memo": "ICI*FEECITY OF NORWOOD 866-342-9266 MA" },</v>
      </c>
    </row>
    <row r="268" spans="1:12" x14ac:dyDescent="0.2">
      <c r="A268" t="s">
        <v>5</v>
      </c>
      <c r="B268" s="1">
        <v>44895</v>
      </c>
      <c r="C268" t="s">
        <v>17</v>
      </c>
      <c r="D268">
        <v>220.48</v>
      </c>
      <c r="G268" s="2" cm="1">
        <f t="array" aca="1" ref="G268" ca="1">INDEX(INDIRECT(helper!$C$7),   _xlfn.CEILING.MATH(RAND()*COUNT(INDIRECT(helper!$C$7))))</f>
        <v>506647536492</v>
      </c>
      <c r="H268">
        <f t="shared" ca="1" si="20"/>
        <v>1669806916</v>
      </c>
      <c r="I268">
        <f t="shared" si="21"/>
        <v>1669852800</v>
      </c>
      <c r="J268">
        <f t="shared" si="22"/>
        <v>220.48</v>
      </c>
      <c r="K268" t="str">
        <f t="shared" si="23"/>
        <v>CITY OF NORWOOD 513-458-4500 OH</v>
      </c>
      <c r="L268" t="str">
        <f t="shared" ca="1" si="24"/>
        <v>{ "accountNumber": 506647536492, "submittedDateTime": 1669806916, "completedDateTime": 1669852800, "amount": 220.48, "memo": "CITY OF NORWOOD 513-458-4500 OH" },</v>
      </c>
    </row>
    <row r="269" spans="1:12" x14ac:dyDescent="0.2">
      <c r="A269" t="s">
        <v>5</v>
      </c>
      <c r="B269" s="1">
        <v>44895</v>
      </c>
      <c r="C269" t="s">
        <v>18</v>
      </c>
      <c r="D269">
        <v>300.27999999999997</v>
      </c>
      <c r="G269" s="2" cm="1">
        <f t="array" aca="1" ref="G269" ca="1">INDEX(INDIRECT(helper!$C$7),   _xlfn.CEILING.MATH(RAND()*COUNT(INDIRECT(helper!$C$7))))</f>
        <v>659761461638</v>
      </c>
      <c r="H269">
        <f t="shared" ca="1" si="20"/>
        <v>1669820739</v>
      </c>
      <c r="I269">
        <f t="shared" si="21"/>
        <v>1669852800</v>
      </c>
      <c r="J269">
        <f t="shared" si="22"/>
        <v>300.27999999999997</v>
      </c>
      <c r="K269" t="str">
        <f t="shared" si="23"/>
        <v>SPI*DUKE-ENERGY 800-777-9898 NC</v>
      </c>
      <c r="L269" t="str">
        <f t="shared" ca="1" si="24"/>
        <v>{ "accountNumber": 659761461638, "submittedDateTime": 1669820739, "completedDateTime": 1669852800, "amount": 300.28, "memo": "SPI*DUKE-ENERGY 800-777-9898 NC" },</v>
      </c>
    </row>
    <row r="270" spans="1:12" x14ac:dyDescent="0.2">
      <c r="A270" t="s">
        <v>5</v>
      </c>
      <c r="B270" s="1">
        <v>44899</v>
      </c>
      <c r="C270" t="s">
        <v>14</v>
      </c>
      <c r="D270">
        <v>21.56</v>
      </c>
      <c r="G270" s="2" cm="1">
        <f t="array" aca="1" ref="G270" ca="1">INDEX(INDIRECT(helper!$C$7),   _xlfn.CEILING.MATH(RAND()*COUNT(INDIRECT(helper!$C$7))))</f>
        <v>5747011025075570</v>
      </c>
      <c r="H270">
        <f t="shared" ca="1" si="20"/>
        <v>1670193367</v>
      </c>
      <c r="I270">
        <f t="shared" si="21"/>
        <v>1670198400</v>
      </c>
      <c r="J270">
        <f t="shared" si="22"/>
        <v>21.56</v>
      </c>
      <c r="K270" t="str">
        <f t="shared" si="23"/>
        <v>SQ *QUEEN CITY NOVELTY Cincinnati OH</v>
      </c>
      <c r="L270" t="str">
        <f t="shared" ca="1" si="24"/>
        <v>{ "accountNumber": 5747011025075570, "submittedDateTime": 1670193367, "completedDateTime": 1670198400, "amount": 21.56, "memo": "SQ *QUEEN CITY NOVELTY Cincinnati OH" },</v>
      </c>
    </row>
    <row r="271" spans="1:12" x14ac:dyDescent="0.2">
      <c r="A271" t="s">
        <v>5</v>
      </c>
      <c r="B271" s="1">
        <v>44899</v>
      </c>
      <c r="C271" t="s">
        <v>9</v>
      </c>
      <c r="D271">
        <v>18.149999999999999</v>
      </c>
      <c r="G271" s="2" cm="1">
        <f t="array" aca="1" ref="G271" ca="1">INDEX(INDIRECT(helper!$C$7),   _xlfn.CEILING.MATH(RAND()*COUNT(INDIRECT(helper!$C$7))))</f>
        <v>659761461638</v>
      </c>
      <c r="H271">
        <f t="shared" ca="1" si="20"/>
        <v>1670118408</v>
      </c>
      <c r="I271">
        <f t="shared" si="21"/>
        <v>1670198400</v>
      </c>
      <c r="J271">
        <f t="shared" si="22"/>
        <v>18.149999999999999</v>
      </c>
      <c r="K271" t="str">
        <f t="shared" si="23"/>
        <v>CANCUN MEXICAN BAR AND NORWOOD OH</v>
      </c>
      <c r="L271" t="str">
        <f t="shared" ca="1" si="24"/>
        <v>{ "accountNumber": 659761461638, "submittedDateTime": 1670118408, "completedDateTime": 1670198400, "amount": 18.15, "memo": "CANCUN MEXICAN BAR AND NORWOOD OH" },</v>
      </c>
    </row>
    <row r="272" spans="1:12" x14ac:dyDescent="0.2">
      <c r="A272" t="s">
        <v>5</v>
      </c>
      <c r="B272" s="1">
        <v>44899</v>
      </c>
      <c r="C272" t="s">
        <v>15</v>
      </c>
      <c r="D272">
        <v>59.26</v>
      </c>
      <c r="G272" s="2" cm="1">
        <f t="array" aca="1" ref="G272" ca="1">INDEX(INDIRECT(helper!$C$7),   _xlfn.CEILING.MATH(RAND()*COUNT(INDIRECT(helper!$C$7))))</f>
        <v>878290245627</v>
      </c>
      <c r="H272">
        <f t="shared" ca="1" si="20"/>
        <v>1670160334</v>
      </c>
      <c r="I272">
        <f t="shared" si="21"/>
        <v>1670198400</v>
      </c>
      <c r="J272">
        <f t="shared" si="22"/>
        <v>59.26</v>
      </c>
      <c r="K272" t="str">
        <f t="shared" si="23"/>
        <v>SQ *DJC CONCESSIONS LL Cincinnati OH</v>
      </c>
      <c r="L272" t="str">
        <f t="shared" ca="1" si="24"/>
        <v>{ "accountNumber": 878290245627, "submittedDateTime": 1670160334, "completedDateTime": 1670198400, "amount": 59.26, "memo": "SQ *DJC CONCESSIONS LL Cincinnati OH" },</v>
      </c>
    </row>
    <row r="273" spans="1:12" x14ac:dyDescent="0.2">
      <c r="A273" t="s">
        <v>5</v>
      </c>
      <c r="B273" s="1">
        <v>44900</v>
      </c>
      <c r="C273" t="s">
        <v>12</v>
      </c>
      <c r="D273">
        <v>10.25</v>
      </c>
      <c r="G273" s="2" cm="1">
        <f t="array" aca="1" ref="G273" ca="1">INDEX(INDIRECT(helper!$C$7),   _xlfn.CEILING.MATH(RAND()*COUNT(INDIRECT(helper!$C$7))))</f>
        <v>2135029359261110</v>
      </c>
      <c r="H273">
        <f t="shared" ca="1" si="20"/>
        <v>1670266428</v>
      </c>
      <c r="I273">
        <f t="shared" si="21"/>
        <v>1670284800</v>
      </c>
      <c r="J273">
        <f t="shared" si="22"/>
        <v>10.25</v>
      </c>
      <c r="K273" t="str">
        <f t="shared" si="23"/>
        <v>DD DOORDASH JERSEYMIK 8559731040 CA null XXXXXXXXXXXX5584</v>
      </c>
      <c r="L273" t="str">
        <f t="shared" ca="1" si="24"/>
        <v>{ "accountNumber": 2135029359261110, "submittedDateTime": 1670266428, "completedDateTime": 1670284800, "amount": 10.25, "memo": "DD DOORDASH JERSEYMIK 8559731040 CA null XXXXXXXXXXXX5584" },</v>
      </c>
    </row>
    <row r="274" spans="1:12" x14ac:dyDescent="0.2">
      <c r="A274" t="s">
        <v>5</v>
      </c>
      <c r="B274" s="1">
        <v>44900</v>
      </c>
      <c r="C274" t="s">
        <v>13</v>
      </c>
      <c r="D274">
        <v>12.93</v>
      </c>
      <c r="G274" s="2" cm="1">
        <f t="array" aca="1" ref="G274" ca="1">INDEX(INDIRECT(helper!$C$7),   _xlfn.CEILING.MATH(RAND()*COUNT(INDIRECT(helper!$C$7))))</f>
        <v>694349861422</v>
      </c>
      <c r="H274">
        <f t="shared" ca="1" si="20"/>
        <v>1670199293</v>
      </c>
      <c r="I274">
        <f t="shared" si="21"/>
        <v>1670284800</v>
      </c>
      <c r="J274">
        <f t="shared" si="22"/>
        <v>12.93</v>
      </c>
      <c r="K274" t="str">
        <f t="shared" si="23"/>
        <v>GOOGLE *YouTubePremium 650-253-0000 CA</v>
      </c>
      <c r="L274" t="str">
        <f t="shared" ca="1" si="24"/>
        <v>{ "accountNumber": 694349861422, "submittedDateTime": 1670199293, "completedDateTime": 1670284800, "amount": 12.93, "memo": "GOOGLE *YouTubePremium 650-253-0000 CA" },</v>
      </c>
    </row>
    <row r="275" spans="1:12" x14ac:dyDescent="0.2">
      <c r="A275" t="s">
        <v>5</v>
      </c>
      <c r="B275" s="1">
        <v>44901</v>
      </c>
      <c r="C275" t="s">
        <v>7</v>
      </c>
      <c r="D275">
        <v>112.87</v>
      </c>
      <c r="G275" s="2" cm="1">
        <f t="array" aca="1" ref="G275" ca="1">INDEX(INDIRECT(helper!$C$7),   _xlfn.CEILING.MATH(RAND()*COUNT(INDIRECT(helper!$C$7))))</f>
        <v>349083181548</v>
      </c>
      <c r="H275">
        <f t="shared" ca="1" si="20"/>
        <v>1670337374</v>
      </c>
      <c r="I275">
        <f t="shared" si="21"/>
        <v>1670371200</v>
      </c>
      <c r="J275">
        <f t="shared" si="22"/>
        <v>112.87</v>
      </c>
      <c r="K275" t="str">
        <f t="shared" si="23"/>
        <v>HELLOFRESH 646-846-3663 NY</v>
      </c>
      <c r="L275" t="str">
        <f t="shared" ca="1" si="24"/>
        <v>{ "accountNumber": 349083181548, "submittedDateTime": 1670337374, "completedDateTime": 1670371200, "amount": 112.87, "memo": "HELLOFRESH 646-846-3663 NY" },</v>
      </c>
    </row>
    <row r="276" spans="1:12" x14ac:dyDescent="0.2">
      <c r="A276" t="s">
        <v>5</v>
      </c>
      <c r="B276" s="1">
        <v>44903</v>
      </c>
      <c r="C276" t="s">
        <v>11</v>
      </c>
      <c r="D276">
        <v>50</v>
      </c>
      <c r="G276" s="2" cm="1">
        <f t="array" aca="1" ref="G276" ca="1">INDEX(INDIRECT(helper!$C$7),   _xlfn.CEILING.MATH(RAND()*COUNT(INDIRECT(helper!$C$7))))</f>
        <v>740429843322</v>
      </c>
      <c r="H276">
        <f t="shared" ca="1" si="20"/>
        <v>1670529275</v>
      </c>
      <c r="I276">
        <f t="shared" si="21"/>
        <v>1670544000</v>
      </c>
      <c r="J276">
        <f t="shared" si="22"/>
        <v>50</v>
      </c>
      <c r="K276" t="str">
        <f t="shared" si="23"/>
        <v>VISIBLE 8663313527 CO</v>
      </c>
      <c r="L276" t="str">
        <f t="shared" ca="1" si="24"/>
        <v>{ "accountNumber": 740429843322, "submittedDateTime": 1670529275, "completedDateTime": 1670544000, "amount": 50, "memo": "VISIBLE 8663313527 CO" },</v>
      </c>
    </row>
    <row r="277" spans="1:12" x14ac:dyDescent="0.2">
      <c r="A277" t="s">
        <v>5</v>
      </c>
      <c r="B277" s="1">
        <v>44904</v>
      </c>
      <c r="C277" t="s">
        <v>10</v>
      </c>
      <c r="E277">
        <v>-912.5</v>
      </c>
      <c r="G277" s="2" cm="1">
        <f t="array" aca="1" ref="G277" ca="1">INDEX(INDIRECT(helper!$C$7),   _xlfn.CEILING.MATH(RAND()*COUNT(INDIRECT(helper!$C$7))))</f>
        <v>319960975073</v>
      </c>
      <c r="H277">
        <f t="shared" ca="1" si="20"/>
        <v>1670630034</v>
      </c>
      <c r="I277">
        <f t="shared" si="21"/>
        <v>1670630400</v>
      </c>
      <c r="J277">
        <f t="shared" si="22"/>
        <v>-912.5</v>
      </c>
      <c r="K277" t="str">
        <f t="shared" si="23"/>
        <v>ONLINE PAYMENT, THANK YOU</v>
      </c>
      <c r="L277" t="str">
        <f t="shared" ca="1" si="24"/>
        <v>{ "accountNumber": 319960975073, "submittedDateTime": 1670630034, "completedDateTime": 1670630400, "amount": -912.5, "memo": "ONLINE PAYMENT, THANK YOU" },</v>
      </c>
    </row>
    <row r="278" spans="1:12" x14ac:dyDescent="0.2">
      <c r="A278" t="s">
        <v>5</v>
      </c>
      <c r="B278" s="1">
        <v>44906</v>
      </c>
      <c r="C278" t="s">
        <v>8</v>
      </c>
      <c r="D278">
        <v>11.98</v>
      </c>
      <c r="G278" s="2" cm="1">
        <f t="array" aca="1" ref="G278" ca="1">INDEX(INDIRECT(helper!$C$7),   _xlfn.CEILING.MATH(RAND()*COUNT(INDIRECT(helper!$C$7))))</f>
        <v>4602529412478380</v>
      </c>
      <c r="H278">
        <f t="shared" ca="1" si="20"/>
        <v>1670801657</v>
      </c>
      <c r="I278">
        <f t="shared" si="21"/>
        <v>1670803200</v>
      </c>
      <c r="J278">
        <f t="shared" si="22"/>
        <v>11.98</v>
      </c>
      <c r="K278" t="str">
        <f t="shared" si="23"/>
        <v>TACO BELL 32033 CINCINNATI OH</v>
      </c>
      <c r="L278" t="str">
        <f t="shared" ca="1" si="24"/>
        <v>{ "accountNumber": 4602529412478380, "submittedDateTime": 1670801657, "completedDateTime": 1670803200, "amount": 11.98, "memo": "TACO BELL 32033 CINCINNATI OH" },</v>
      </c>
    </row>
    <row r="279" spans="1:12" x14ac:dyDescent="0.2">
      <c r="A279" t="s">
        <v>5</v>
      </c>
      <c r="B279" s="1">
        <v>44906</v>
      </c>
      <c r="C279" t="s">
        <v>9</v>
      </c>
      <c r="D279">
        <v>36.78</v>
      </c>
      <c r="G279" s="2" cm="1">
        <f t="array" aca="1" ref="G279" ca="1">INDEX(INDIRECT(helper!$C$7),   _xlfn.CEILING.MATH(RAND()*COUNT(INDIRECT(helper!$C$7))))</f>
        <v>816402439754</v>
      </c>
      <c r="H279">
        <f t="shared" ca="1" si="20"/>
        <v>1670782492</v>
      </c>
      <c r="I279">
        <f t="shared" si="21"/>
        <v>1670803200</v>
      </c>
      <c r="J279">
        <f t="shared" si="22"/>
        <v>36.78</v>
      </c>
      <c r="K279" t="str">
        <f t="shared" si="23"/>
        <v>CANCUN MEXICAN BAR AND NORWOOD OH</v>
      </c>
      <c r="L279" t="str">
        <f t="shared" ca="1" si="24"/>
        <v>{ "accountNumber": 816402439754, "submittedDateTime": 1670782492, "completedDateTime": 1670803200, "amount": 36.78, "memo": "CANCUN MEXICAN BAR AND NORWOOD OH" },</v>
      </c>
    </row>
    <row r="280" spans="1:12" x14ac:dyDescent="0.2">
      <c r="A280" t="s">
        <v>5</v>
      </c>
      <c r="B280" s="1">
        <v>44908</v>
      </c>
      <c r="C280" t="s">
        <v>6</v>
      </c>
      <c r="D280">
        <v>72.510000000000005</v>
      </c>
      <c r="G280" s="2" cm="1">
        <f t="array" aca="1" ref="G280" ca="1">INDEX(INDIRECT(helper!$C$7),   _xlfn.CEILING.MATH(RAND()*COUNT(INDIRECT(helper!$C$7))))</f>
        <v>2135029359261110</v>
      </c>
      <c r="H280">
        <f t="shared" ca="1" si="20"/>
        <v>1670914543</v>
      </c>
      <c r="I280">
        <f t="shared" si="21"/>
        <v>1670976000</v>
      </c>
      <c r="J280">
        <f t="shared" si="22"/>
        <v>72.510000000000005</v>
      </c>
      <c r="K280" t="str">
        <f t="shared" si="23"/>
        <v>Tesla Insurance Servic Fremont CA null XXXXXXXXXXXX3777</v>
      </c>
      <c r="L280" t="str">
        <f t="shared" ca="1" si="24"/>
        <v>{ "accountNumber": 2135029359261110, "submittedDateTime": 1670914543, "completedDateTime": 1670976000, "amount": 72.51, "memo": "Tesla Insurance Servic Fremont CA null XXXXXXXXXXXX3777" },</v>
      </c>
    </row>
    <row r="281" spans="1:12" x14ac:dyDescent="0.2">
      <c r="A281" t="s">
        <v>5</v>
      </c>
      <c r="B281" s="1">
        <v>44908</v>
      </c>
      <c r="C281" t="s">
        <v>7</v>
      </c>
      <c r="D281">
        <v>112.87</v>
      </c>
      <c r="G281" s="2" cm="1">
        <f t="array" aca="1" ref="G281" ca="1">INDEX(INDIRECT(helper!$C$7),   _xlfn.CEILING.MATH(RAND()*COUNT(INDIRECT(helper!$C$7))))</f>
        <v>443154468389</v>
      </c>
      <c r="H281">
        <f t="shared" ca="1" si="20"/>
        <v>1670928472</v>
      </c>
      <c r="I281">
        <f t="shared" si="21"/>
        <v>1670976000</v>
      </c>
      <c r="J281">
        <f t="shared" si="22"/>
        <v>112.87</v>
      </c>
      <c r="K281" t="str">
        <f t="shared" si="23"/>
        <v>HELLOFRESH 646-846-3663 NY</v>
      </c>
      <c r="L281" t="str">
        <f t="shared" ca="1" si="24"/>
        <v>{ "accountNumber": 443154468389, "submittedDateTime": 1670928472, "completedDateTime": 1670976000, "amount": 112.87, "memo": "HELLOFRESH 646-846-3663 NY" },</v>
      </c>
    </row>
  </sheetData>
  <sortState xmlns:xlrd2="http://schemas.microsoft.com/office/spreadsheetml/2017/richdata2" ref="A2:E281">
    <sortCondition ref="B1:B281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2C4-8CFB-4F4E-88F1-0A142977F3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helper</vt:lpstr>
      <vt:lpstr>customers</vt:lpstr>
      <vt:lpstr>accounts</vt:lpstr>
      <vt:lpstr>transactions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Potocar</dc:creator>
  <cp:lastModifiedBy>Michael Potocar</cp:lastModifiedBy>
  <dcterms:created xsi:type="dcterms:W3CDTF">2023-03-06T02:50:14Z</dcterms:created>
  <dcterms:modified xsi:type="dcterms:W3CDTF">2023-03-09T21:14:09Z</dcterms:modified>
</cp:coreProperties>
</file>