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ha283\Desktop\"/>
    </mc:Choice>
  </mc:AlternateContent>
  <bookViews>
    <workbookView xWindow="0" yWindow="0" windowWidth="16170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H15" i="1"/>
  <c r="C15" i="1"/>
  <c r="B15" i="1"/>
  <c r="B16" i="1"/>
  <c r="J15" i="1"/>
  <c r="K15" i="1" s="1"/>
  <c r="J12" i="1"/>
  <c r="K12" i="1" s="1"/>
  <c r="H12" i="1"/>
  <c r="G12" i="1"/>
  <c r="C12" i="1"/>
  <c r="B12" i="1"/>
  <c r="J9" i="1"/>
  <c r="K9" i="1" s="1"/>
  <c r="H9" i="1"/>
  <c r="G9" i="1"/>
  <c r="C9" i="1"/>
  <c r="B9" i="1"/>
  <c r="C4" i="1"/>
  <c r="C5" i="1"/>
  <c r="C6" i="1"/>
  <c r="C3" i="1"/>
  <c r="G6" i="1"/>
  <c r="H6" i="1"/>
  <c r="J6" i="1"/>
  <c r="H5" i="1"/>
  <c r="K5" i="1" s="1"/>
  <c r="G5" i="1"/>
  <c r="N4" i="1"/>
  <c r="G4" i="1"/>
  <c r="J4" i="1"/>
  <c r="K4" i="1" s="1"/>
  <c r="J5" i="1"/>
  <c r="G3" i="1"/>
  <c r="J3" i="1" s="1"/>
  <c r="K3" i="1" s="1"/>
  <c r="H3" i="1"/>
  <c r="K6" i="1" l="1"/>
</calcChain>
</file>

<file path=xl/sharedStrings.xml><?xml version="1.0" encoding="utf-8"?>
<sst xmlns="http://schemas.openxmlformats.org/spreadsheetml/2006/main" count="30" uniqueCount="30">
  <si>
    <t>Ra</t>
  </si>
  <si>
    <t>Rb</t>
  </si>
  <si>
    <t>Rc</t>
  </si>
  <si>
    <t>Rd</t>
  </si>
  <si>
    <t>Series</t>
  </si>
  <si>
    <t>Parallel</t>
  </si>
  <si>
    <t>mixed</t>
  </si>
  <si>
    <t>δRohm</t>
  </si>
  <si>
    <t>δV</t>
  </si>
  <si>
    <t>Rcolors</t>
  </si>
  <si>
    <t>δRcolor</t>
  </si>
  <si>
    <t>Rseries</t>
  </si>
  <si>
    <t>δRparallel</t>
  </si>
  <si>
    <t>Rparallel</t>
  </si>
  <si>
    <t>δRseries</t>
  </si>
  <si>
    <t>Rmixed</t>
  </si>
  <si>
    <t>δRmixed</t>
  </si>
  <si>
    <t>δRDMM</t>
  </si>
  <si>
    <t xml:space="preserve"> </t>
  </si>
  <si>
    <t>Rohm (ohms)</t>
  </si>
  <si>
    <t xml:space="preserve">Voltage (v) </t>
  </si>
  <si>
    <t>Current (A)</t>
  </si>
  <si>
    <t>δI (A)</t>
  </si>
  <si>
    <t>RDMM (ohms)</t>
  </si>
  <si>
    <t xml:space="preserve">Series: </t>
  </si>
  <si>
    <t>Resitance A nd B connected in series</t>
  </si>
  <si>
    <t>Par:</t>
  </si>
  <si>
    <t>C and D in parallel</t>
  </si>
  <si>
    <t>Mix:</t>
  </si>
  <si>
    <t xml:space="preserve">D, series to C, series to (A and B) in parallel.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</si>
</sst>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Rcolors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Sheet1!$C$3:$C$6</c:f>
                <c:numCache>
                  <c:formatCode>General</c:formatCode>
                  <c:ptCount val="4"/>
                  <c:pt idx="0">
                    <c:v>49.5</c:v>
                  </c:pt>
                  <c:pt idx="1">
                    <c:v>24.75</c:v>
                  </c:pt>
                  <c:pt idx="2">
                    <c:v>99</c:v>
                  </c:pt>
                  <c:pt idx="3">
                    <c:v>74.25</c:v>
                  </c:pt>
                </c:numCache>
              </c:numRef>
            </c:plus>
            <c:minus>
              <c:numRef>
                <c:f>Sheet1!$C$3:$C$6</c:f>
                <c:numCache>
                  <c:formatCode>General</c:formatCode>
                  <c:ptCount val="4"/>
                  <c:pt idx="0">
                    <c:v>49.5</c:v>
                  </c:pt>
                  <c:pt idx="1">
                    <c:v>24.75</c:v>
                  </c:pt>
                  <c:pt idx="2">
                    <c:v>99</c:v>
                  </c:pt>
                  <c:pt idx="3">
                    <c:v>74.25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Sheet1!$B$3:$B$6</c:f>
              <c:numCache>
                <c:formatCode>General</c:formatCode>
                <c:ptCount val="4"/>
                <c:pt idx="0">
                  <c:v>990</c:v>
                </c:pt>
                <c:pt idx="1">
                  <c:v>495</c:v>
                </c:pt>
                <c:pt idx="2">
                  <c:v>1980</c:v>
                </c:pt>
                <c:pt idx="3">
                  <c:v>1485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AF-4162-9590-51097B37A8BF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Rohm (ohms)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Sheet1!$K$3:$K$6</c:f>
                <c:numCache>
                  <c:formatCode>General</c:formatCode>
                  <c:ptCount val="4"/>
                  <c:pt idx="0">
                    <c:v>26.246537396121884</c:v>
                  </c:pt>
                  <c:pt idx="1">
                    <c:v>60.78125</c:v>
                  </c:pt>
                  <c:pt idx="2">
                    <c:v>100.00000000000003</c:v>
                  </c:pt>
                  <c:pt idx="3">
                    <c:v>56.656804733727817</c:v>
                  </c:pt>
                </c:numCache>
              </c:numRef>
            </c:plus>
            <c:minus>
              <c:numRef>
                <c:f>Sheet1!$K$3:$K$6</c:f>
                <c:numCache>
                  <c:formatCode>General</c:formatCode>
                  <c:ptCount val="4"/>
                  <c:pt idx="0">
                    <c:v>26.246537396121884</c:v>
                  </c:pt>
                  <c:pt idx="1">
                    <c:v>60.78125</c:v>
                  </c:pt>
                  <c:pt idx="2">
                    <c:v>100.00000000000003</c:v>
                  </c:pt>
                  <c:pt idx="3">
                    <c:v>56.656804733727817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Sheet1!$J$3:$J$6</c:f>
              <c:numCache>
                <c:formatCode>General</c:formatCode>
                <c:ptCount val="4"/>
                <c:pt idx="0">
                  <c:v>947.36842105263167</c:v>
                </c:pt>
                <c:pt idx="1">
                  <c:v>481.25</c:v>
                </c:pt>
                <c:pt idx="2">
                  <c:v>1950.0000000000002</c:v>
                </c:pt>
                <c:pt idx="3">
                  <c:v>1423.0769230769231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AF-4162-9590-51097B37A8BF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RDMM (ohms)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Sheet1!$N$3:$N$6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0.05</c:v>
                  </c:pt>
                  <c:pt idx="2">
                    <c:v>0.5</c:v>
                  </c:pt>
                  <c:pt idx="3">
                    <c:v>0.5</c:v>
                  </c:pt>
                </c:numCache>
              </c:numRef>
            </c:plus>
            <c:minus>
              <c:numRef>
                <c:f>Sheet1!$N$3:$N$6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0.05</c:v>
                  </c:pt>
                  <c:pt idx="2">
                    <c:v>0.5</c:v>
                  </c:pt>
                  <c:pt idx="3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Sheet1!$M$3:$M$6</c:f>
              <c:numCache>
                <c:formatCode>General</c:formatCode>
                <c:ptCount val="4"/>
                <c:pt idx="0">
                  <c:v>989</c:v>
                </c:pt>
                <c:pt idx="1">
                  <c:v>494.8</c:v>
                </c:pt>
                <c:pt idx="2">
                  <c:v>1982</c:v>
                </c:pt>
                <c:pt idx="3">
                  <c:v>1481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AF-4162-9590-51097B37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02368"/>
        <c:axId val="164703488"/>
      </c:scatterChart>
      <c:valAx>
        <c:axId val="1647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3488"/>
        <c:crosses val="autoZero"/>
        <c:crossBetween val="midCat"/>
      </c:valAx>
      <c:valAx>
        <c:axId val="164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</xdr:row>
      <xdr:rowOff>171450</xdr:rowOff>
    </xdr:from>
    <xdr:to>
      <xdr:col>22</xdr:col>
      <xdr:colOff>590550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E1C6BAB-CB11-4BB5-A958-B69819BFD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"/>
  <sheetViews>
    <sheetView tabSelected="1" workbookViewId="0">
      <selection activeCell="J25" sqref="J25"/>
    </sheetView>
  </sheetViews>
  <sheetFormatPr defaultRowHeight="15" x14ac:dyDescent="0.25"/>
  <cols>
    <col min="2" max="2" width="12.5703125" bestFit="1" customWidth="1"/>
    <col min="5" max="5" width="11.140625" bestFit="1" customWidth="1"/>
    <col min="7" max="7" width="10.85546875" bestFit="1" customWidth="1"/>
    <col min="10" max="10" width="12.85546875" bestFit="1" customWidth="1"/>
    <col min="13" max="13" width="13.7109375" bestFit="1" customWidth="1"/>
    <col min="14" max="14" width="12.28515625" customWidth="1"/>
    <col min="16" max="16" width="10" customWidth="1"/>
  </cols>
  <sheetData>
    <row r="2" spans="1:16" x14ac:dyDescent="0.25">
      <c r="A2" s="1"/>
      <c r="B2" s="2" t="s">
        <v>9</v>
      </c>
      <c r="C2" s="3" t="s">
        <v>10</v>
      </c>
      <c r="E2" s="2" t="s">
        <v>20</v>
      </c>
      <c r="F2" s="3" t="s">
        <v>8</v>
      </c>
      <c r="G2" s="2" t="s">
        <v>21</v>
      </c>
      <c r="H2" s="3" t="s">
        <v>22</v>
      </c>
      <c r="I2" s="4"/>
      <c r="J2" s="2" t="s">
        <v>19</v>
      </c>
      <c r="K2" s="3" t="s">
        <v>7</v>
      </c>
      <c r="L2" s="1"/>
      <c r="M2" s="2" t="s">
        <v>23</v>
      </c>
      <c r="N2" s="3" t="s">
        <v>17</v>
      </c>
      <c r="O2" s="1"/>
    </row>
    <row r="3" spans="1:16" x14ac:dyDescent="0.25">
      <c r="A3" s="2" t="s">
        <v>0</v>
      </c>
      <c r="B3" s="5">
        <v>990</v>
      </c>
      <c r="C3" s="12">
        <f>B3*0.05</f>
        <v>49.5</v>
      </c>
      <c r="E3" s="5">
        <v>0.36</v>
      </c>
      <c r="F3" s="5">
        <v>5.0000000000000001E-4</v>
      </c>
      <c r="G3" s="5">
        <f>380*10^-6</f>
        <v>3.7999999999999997E-4</v>
      </c>
      <c r="H3" s="5">
        <f>10*10^-6</f>
        <v>9.9999999999999991E-6</v>
      </c>
      <c r="I3" s="1"/>
      <c r="J3" s="6">
        <f>E3/G3</f>
        <v>947.36842105263167</v>
      </c>
      <c r="K3" s="6">
        <f>J3*((F3/E3)+(H3/G3))</f>
        <v>26.246537396121884</v>
      </c>
      <c r="L3" s="1"/>
      <c r="M3" s="5">
        <v>989</v>
      </c>
      <c r="N3" s="5">
        <v>0.5</v>
      </c>
      <c r="O3" s="1"/>
    </row>
    <row r="4" spans="1:16" x14ac:dyDescent="0.25">
      <c r="A4" s="2" t="s">
        <v>1</v>
      </c>
      <c r="B4" s="5">
        <v>495</v>
      </c>
      <c r="C4" s="12">
        <f t="shared" ref="C4:C6" si="0">B4*0.05</f>
        <v>24.75</v>
      </c>
      <c r="E4" s="5">
        <v>0.38500000000000001</v>
      </c>
      <c r="F4" s="5">
        <v>5.0000000000000001E-4</v>
      </c>
      <c r="G4" s="5">
        <f>0.8*10^-3</f>
        <v>8.0000000000000004E-4</v>
      </c>
      <c r="H4" s="5">
        <v>1E-4</v>
      </c>
      <c r="I4" s="1"/>
      <c r="J4" s="6">
        <f t="shared" ref="J4:J6" si="1">E4/G4</f>
        <v>481.25</v>
      </c>
      <c r="K4" s="6">
        <f t="shared" ref="K4:K6" si="2">J4*((F4/E4)+(H4/G4))</f>
        <v>60.78125</v>
      </c>
      <c r="L4" s="1"/>
      <c r="M4" s="5">
        <v>494.8</v>
      </c>
      <c r="N4" s="5">
        <f>0.1/2</f>
        <v>0.05</v>
      </c>
      <c r="O4" s="1"/>
    </row>
    <row r="5" spans="1:16" x14ac:dyDescent="0.25">
      <c r="A5" s="2" t="s">
        <v>2</v>
      </c>
      <c r="B5" s="5">
        <v>1980</v>
      </c>
      <c r="C5" s="12">
        <f t="shared" si="0"/>
        <v>99</v>
      </c>
      <c r="E5" s="5">
        <v>0.39</v>
      </c>
      <c r="F5" s="5">
        <v>5.0000000000000001E-4</v>
      </c>
      <c r="G5" s="5">
        <f>200*10^-6</f>
        <v>1.9999999999999998E-4</v>
      </c>
      <c r="H5" s="5">
        <f>10*10^-6</f>
        <v>9.9999999999999991E-6</v>
      </c>
      <c r="I5" s="1"/>
      <c r="J5" s="6">
        <f t="shared" si="1"/>
        <v>1950.0000000000002</v>
      </c>
      <c r="K5" s="6">
        <f t="shared" si="2"/>
        <v>100.00000000000003</v>
      </c>
      <c r="L5" s="1"/>
      <c r="M5" s="5">
        <v>1982</v>
      </c>
      <c r="N5" s="5">
        <v>0.5</v>
      </c>
      <c r="O5" s="1"/>
    </row>
    <row r="6" spans="1:16" x14ac:dyDescent="0.25">
      <c r="A6" s="2" t="s">
        <v>3</v>
      </c>
      <c r="B6" s="5">
        <v>1485</v>
      </c>
      <c r="C6" s="12">
        <f t="shared" si="0"/>
        <v>74.25</v>
      </c>
      <c r="E6" s="5">
        <v>0.37</v>
      </c>
      <c r="F6" s="5">
        <v>5.0000000000000001E-4</v>
      </c>
      <c r="G6" s="5">
        <f>260*10^-6</f>
        <v>2.5999999999999998E-4</v>
      </c>
      <c r="H6" s="5">
        <f>10*10^-6</f>
        <v>9.9999999999999991E-6</v>
      </c>
      <c r="I6" s="1"/>
      <c r="J6" s="6">
        <f t="shared" si="1"/>
        <v>1423.0769230769231</v>
      </c>
      <c r="K6" s="6">
        <f t="shared" si="2"/>
        <v>56.656804733727817</v>
      </c>
      <c r="L6" s="1"/>
      <c r="M6" s="5">
        <v>1481</v>
      </c>
      <c r="N6" s="5">
        <v>0.5</v>
      </c>
      <c r="O6" s="1"/>
    </row>
    <row r="7" spans="1:16" x14ac:dyDescent="0.25">
      <c r="A7" s="7"/>
      <c r="B7" s="8"/>
      <c r="C7" s="8"/>
      <c r="E7" s="7"/>
      <c r="F7" s="7"/>
      <c r="G7" s="7"/>
      <c r="H7" s="7"/>
      <c r="I7" s="1" t="s">
        <v>18</v>
      </c>
      <c r="J7" s="7"/>
      <c r="K7" s="7"/>
      <c r="L7" s="1"/>
      <c r="O7" s="1"/>
      <c r="P7" s="1"/>
    </row>
    <row r="8" spans="1:16" x14ac:dyDescent="0.25">
      <c r="A8" s="1"/>
      <c r="B8" s="2" t="s">
        <v>11</v>
      </c>
      <c r="C8" s="3" t="s">
        <v>14</v>
      </c>
      <c r="E8" s="1"/>
      <c r="F8" s="1"/>
      <c r="G8" s="1"/>
      <c r="H8" s="1"/>
      <c r="I8" s="1"/>
      <c r="J8" s="1"/>
      <c r="K8" s="1"/>
      <c r="L8" s="1"/>
    </row>
    <row r="9" spans="1:16" x14ac:dyDescent="0.25">
      <c r="A9" s="2" t="s">
        <v>4</v>
      </c>
      <c r="B9" s="9">
        <f>B3+B4</f>
        <v>1485</v>
      </c>
      <c r="C9" s="13">
        <f>C3+C4</f>
        <v>74.25</v>
      </c>
      <c r="E9" s="5">
        <v>0.378</v>
      </c>
      <c r="F9" s="5">
        <v>5.0000000000000001E-4</v>
      </c>
      <c r="G9" s="5">
        <f>260*10^-6</f>
        <v>2.5999999999999998E-4</v>
      </c>
      <c r="H9" s="5">
        <f>10*10^-6</f>
        <v>9.9999999999999991E-6</v>
      </c>
      <c r="I9" s="1"/>
      <c r="J9" s="6">
        <f t="shared" ref="J9" si="3">E9/G9</f>
        <v>1453.846153846154</v>
      </c>
      <c r="K9" s="6">
        <f t="shared" ref="K9" si="4">J9*((F9/E9)+(H9/G9))</f>
        <v>57.84023668639054</v>
      </c>
      <c r="L9" s="1"/>
      <c r="M9" s="5">
        <v>1485</v>
      </c>
      <c r="N9" s="5">
        <v>0.5</v>
      </c>
    </row>
    <row r="10" spans="1:16" x14ac:dyDescent="0.25">
      <c r="A10" s="7"/>
      <c r="B10" s="8"/>
      <c r="C10" s="8"/>
      <c r="E10" s="7"/>
      <c r="F10" s="7"/>
      <c r="G10" s="7"/>
      <c r="H10" s="7"/>
      <c r="I10" s="1"/>
      <c r="J10" s="7"/>
      <c r="K10" s="7"/>
      <c r="L10" s="1"/>
    </row>
    <row r="11" spans="1:16" x14ac:dyDescent="0.25">
      <c r="A11" s="1"/>
      <c r="B11" s="10" t="s">
        <v>13</v>
      </c>
      <c r="C11" s="11" t="s">
        <v>12</v>
      </c>
      <c r="E11" s="1"/>
      <c r="F11" s="1"/>
      <c r="G11" s="1"/>
      <c r="H11" s="1"/>
      <c r="I11" s="1"/>
      <c r="J11" s="1"/>
      <c r="K11" s="1"/>
      <c r="L11" s="1"/>
    </row>
    <row r="12" spans="1:16" x14ac:dyDescent="0.25">
      <c r="A12" s="2" t="s">
        <v>5</v>
      </c>
      <c r="B12" s="9">
        <f>(B5*B6)/(B5+B6)</f>
        <v>848.57142857142856</v>
      </c>
      <c r="C12" s="9">
        <f>0.05*B12</f>
        <v>42.428571428571431</v>
      </c>
      <c r="E12" s="5">
        <v>0.36</v>
      </c>
      <c r="F12" s="5">
        <v>5.0000000000000001E-4</v>
      </c>
      <c r="G12" s="5">
        <f>420*10^-6</f>
        <v>4.1999999999999996E-4</v>
      </c>
      <c r="H12" s="5">
        <f>10*10^-6</f>
        <v>9.9999999999999991E-6</v>
      </c>
      <c r="I12" s="1"/>
      <c r="J12" s="6">
        <f t="shared" ref="J12" si="5">E12/G12</f>
        <v>857.14285714285722</v>
      </c>
      <c r="K12" s="6">
        <f t="shared" ref="K12" si="6">J12*((F12/E12)+(H12/G12))</f>
        <v>21.598639455782312</v>
      </c>
      <c r="L12" s="1"/>
      <c r="M12" s="5">
        <v>848</v>
      </c>
      <c r="N12" s="5">
        <v>0.5</v>
      </c>
    </row>
    <row r="13" spans="1:16" x14ac:dyDescent="0.25">
      <c r="A13" s="7"/>
      <c r="B13" s="8"/>
      <c r="C13" s="8"/>
      <c r="E13" s="7"/>
      <c r="F13" s="7"/>
      <c r="G13" s="7"/>
      <c r="H13" s="7"/>
      <c r="I13" s="1"/>
      <c r="J13" s="7"/>
      <c r="K13" s="7"/>
      <c r="L13" s="1"/>
    </row>
    <row r="14" spans="1:16" x14ac:dyDescent="0.25">
      <c r="A14" s="1"/>
      <c r="B14" s="10" t="s">
        <v>15</v>
      </c>
      <c r="C14" s="11" t="s">
        <v>16</v>
      </c>
      <c r="E14" s="1"/>
      <c r="F14" s="1"/>
      <c r="G14" s="1"/>
      <c r="H14" s="1"/>
      <c r="I14" s="1"/>
      <c r="J14" s="1"/>
      <c r="K14" s="1"/>
      <c r="L14" s="1"/>
    </row>
    <row r="15" spans="1:16" x14ac:dyDescent="0.25">
      <c r="A15" s="2" t="s">
        <v>6</v>
      </c>
      <c r="B15" s="6">
        <f>B16+B5+B6</f>
        <v>3795</v>
      </c>
      <c r="C15" s="6">
        <f>0.05*B15</f>
        <v>189.75</v>
      </c>
      <c r="E15" s="5">
        <v>0.38500000000000001</v>
      </c>
      <c r="F15" s="5">
        <v>5.0000000000000001E-4</v>
      </c>
      <c r="G15" s="5">
        <f>110*10^-6</f>
        <v>1.0999999999999999E-4</v>
      </c>
      <c r="H15" s="5">
        <f>10*10^-6</f>
        <v>9.9999999999999991E-6</v>
      </c>
      <c r="I15" s="1"/>
      <c r="J15" s="6">
        <f t="shared" ref="J15" si="7">E15/G15</f>
        <v>3500.0000000000005</v>
      </c>
      <c r="K15" s="6">
        <f t="shared" ref="K15" si="8">J15*((F15/E15)+(H15/G15))</f>
        <v>322.7272727272728</v>
      </c>
      <c r="L15" s="1"/>
      <c r="M15" s="5">
        <v>3792</v>
      </c>
      <c r="N15" s="5">
        <v>0.5</v>
      </c>
    </row>
    <row r="16" spans="1:16" x14ac:dyDescent="0.25">
      <c r="B16">
        <f>(B3*B4)/(B3+B4)</f>
        <v>330</v>
      </c>
    </row>
    <row r="18" spans="1:2" x14ac:dyDescent="0.25">
      <c r="A18" t="s">
        <v>24</v>
      </c>
      <c r="B18" t="s">
        <v>25</v>
      </c>
    </row>
    <row r="20" spans="1:2" x14ac:dyDescent="0.25">
      <c r="A20" t="s">
        <v>26</v>
      </c>
      <c r="B20" t="s">
        <v>27</v>
      </c>
    </row>
    <row r="22" spans="1:2" x14ac:dyDescent="0.25">
      <c r="A22" t="s">
        <v>28</v>
      </c>
      <c r="B22" t="s">
        <v>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Brown</dc:creator>
  <cp:lastModifiedBy>Hallstrom, Michael</cp:lastModifiedBy>
  <dcterms:created xsi:type="dcterms:W3CDTF">2016-02-18T16:13:16Z</dcterms:created>
  <dcterms:modified xsi:type="dcterms:W3CDTF">2017-09-21T19:54:22Z</dcterms:modified>
</cp:coreProperties>
</file>