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120" yWindow="60" windowWidth="18915" windowHeight="8505" activeTab="1"/>
  </bookViews>
  <sheets>
    <sheet name="CUS" sheetId="1" r:id="rId1"/>
    <sheet name="Priorización" sheetId="3" r:id="rId2"/>
  </sheets>
  <definedNames>
    <definedName name="_xlnm._FilterDatabase" localSheetId="1" hidden="1">Priorización!$A$155:$D$201</definedName>
  </definedNames>
  <calcPr calcId="125725"/>
</workbook>
</file>

<file path=xl/calcChain.xml><?xml version="1.0" encoding="utf-8"?>
<calcChain xmlns="http://schemas.openxmlformats.org/spreadsheetml/2006/main">
  <c r="R21" i="3"/>
  <c r="R20"/>
  <c r="R19"/>
  <c r="Q21"/>
  <c r="Q20"/>
  <c r="Q19"/>
  <c r="P21"/>
  <c r="P20"/>
  <c r="P19"/>
  <c r="O21"/>
  <c r="O20"/>
  <c r="O19"/>
  <c r="N21"/>
  <c r="N20"/>
  <c r="N19"/>
  <c r="M21"/>
  <c r="M20"/>
  <c r="M19"/>
  <c r="L21"/>
  <c r="L20"/>
  <c r="L19"/>
  <c r="K21"/>
  <c r="K20"/>
  <c r="K19"/>
  <c r="J21"/>
  <c r="J20"/>
  <c r="J19"/>
  <c r="I21"/>
  <c r="I20"/>
  <c r="I19"/>
  <c r="H21"/>
  <c r="H20"/>
  <c r="H19"/>
  <c r="G21"/>
  <c r="G20"/>
  <c r="G19"/>
  <c r="F21"/>
  <c r="F20"/>
  <c r="F19"/>
  <c r="E32"/>
  <c r="E31"/>
  <c r="E30"/>
  <c r="E29"/>
  <c r="E28"/>
  <c r="E27"/>
  <c r="E26"/>
  <c r="E25"/>
  <c r="E24"/>
  <c r="E23"/>
  <c r="E22"/>
  <c r="D21"/>
  <c r="D20"/>
  <c r="D19"/>
  <c r="C21"/>
  <c r="C20"/>
  <c r="C19"/>
  <c r="E21"/>
  <c r="E20"/>
  <c r="E19"/>
  <c r="E18"/>
  <c r="E17"/>
  <c r="E16"/>
  <c r="V32"/>
  <c r="V31"/>
  <c r="V30"/>
  <c r="V29"/>
  <c r="V28"/>
  <c r="V27"/>
  <c r="V26"/>
  <c r="V25"/>
  <c r="V24"/>
  <c r="V23"/>
  <c r="U32"/>
  <c r="U31"/>
  <c r="U30"/>
  <c r="U29"/>
  <c r="U28"/>
  <c r="U27"/>
  <c r="U26"/>
  <c r="U25"/>
  <c r="U24"/>
  <c r="U23"/>
  <c r="U22"/>
  <c r="T32"/>
  <c r="T31"/>
  <c r="T30"/>
  <c r="T29"/>
  <c r="T28"/>
  <c r="T27"/>
  <c r="T26"/>
  <c r="T25"/>
  <c r="T24"/>
  <c r="T23"/>
  <c r="T22"/>
  <c r="T21"/>
  <c r="V22"/>
  <c r="U21"/>
  <c r="T20"/>
  <c r="S21"/>
  <c r="S20"/>
  <c r="S19"/>
  <c r="AB32"/>
  <c r="AB31"/>
  <c r="AB30"/>
  <c r="AB29"/>
  <c r="AA31"/>
  <c r="AA30"/>
  <c r="AA29"/>
  <c r="AA28"/>
  <c r="Z31"/>
  <c r="Z30"/>
  <c r="Z29"/>
  <c r="Z28"/>
  <c r="Z27"/>
  <c r="Y31"/>
  <c r="Y30"/>
  <c r="Y29"/>
  <c r="Y28"/>
  <c r="Y27"/>
  <c r="Y26"/>
  <c r="X31"/>
  <c r="X30"/>
  <c r="X29"/>
  <c r="X28"/>
  <c r="X27"/>
  <c r="X26"/>
  <c r="X25"/>
  <c r="W31"/>
  <c r="W30"/>
  <c r="W29"/>
  <c r="W28"/>
  <c r="W27"/>
  <c r="W26"/>
  <c r="W25"/>
  <c r="W24"/>
  <c r="S22"/>
  <c r="R22"/>
  <c r="Q22"/>
  <c r="P22"/>
  <c r="O22"/>
  <c r="S23"/>
  <c r="R23"/>
  <c r="Q23"/>
  <c r="P23"/>
  <c r="O23"/>
  <c r="S24"/>
  <c r="R24"/>
  <c r="Q24"/>
  <c r="Q50" s="1"/>
  <c r="P24"/>
  <c r="O24"/>
  <c r="S25"/>
  <c r="R25"/>
  <c r="Q25"/>
  <c r="P25"/>
  <c r="O25"/>
  <c r="S26"/>
  <c r="R26"/>
  <c r="Q26"/>
  <c r="P26"/>
  <c r="O26"/>
  <c r="S27"/>
  <c r="R27"/>
  <c r="Q27"/>
  <c r="P27"/>
  <c r="O27"/>
  <c r="S28"/>
  <c r="R28"/>
  <c r="Q28"/>
  <c r="P28"/>
  <c r="O28"/>
  <c r="S29"/>
  <c r="R29"/>
  <c r="Q29"/>
  <c r="P29"/>
  <c r="O29"/>
  <c r="S30"/>
  <c r="R30"/>
  <c r="Q31"/>
  <c r="Q30"/>
  <c r="P30"/>
  <c r="O30"/>
  <c r="S31"/>
  <c r="R31"/>
  <c r="P31"/>
  <c r="O31"/>
  <c r="N31"/>
  <c r="N30"/>
  <c r="N29"/>
  <c r="N28"/>
  <c r="N27"/>
  <c r="N26"/>
  <c r="N25"/>
  <c r="N24"/>
  <c r="N23"/>
  <c r="N22"/>
  <c r="M31"/>
  <c r="M30"/>
  <c r="M29"/>
  <c r="M28"/>
  <c r="M27"/>
  <c r="M26"/>
  <c r="M25"/>
  <c r="M24"/>
  <c r="M23"/>
  <c r="M22"/>
  <c r="L31"/>
  <c r="L30"/>
  <c r="L29"/>
  <c r="L28"/>
  <c r="L27"/>
  <c r="L26"/>
  <c r="L25"/>
  <c r="L24"/>
  <c r="L23"/>
  <c r="L22"/>
  <c r="K31"/>
  <c r="K30"/>
  <c r="K29"/>
  <c r="K28"/>
  <c r="K27"/>
  <c r="K26"/>
  <c r="K25"/>
  <c r="K24"/>
  <c r="K23"/>
  <c r="K22"/>
  <c r="J31"/>
  <c r="J30"/>
  <c r="J29"/>
  <c r="J28"/>
  <c r="J27"/>
  <c r="J26"/>
  <c r="J25"/>
  <c r="J24"/>
  <c r="J23"/>
  <c r="J22"/>
  <c r="I31"/>
  <c r="I30"/>
  <c r="I29"/>
  <c r="I28"/>
  <c r="I27"/>
  <c r="I26"/>
  <c r="I25"/>
  <c r="I24"/>
  <c r="I23"/>
  <c r="I22"/>
  <c r="H31"/>
  <c r="H30"/>
  <c r="H29"/>
  <c r="H28"/>
  <c r="H27"/>
  <c r="H26"/>
  <c r="H25"/>
  <c r="H24"/>
  <c r="H23"/>
  <c r="H22"/>
  <c r="G31"/>
  <c r="G30"/>
  <c r="G29"/>
  <c r="G28"/>
  <c r="G27"/>
  <c r="G26"/>
  <c r="G25"/>
  <c r="G24"/>
  <c r="G23"/>
  <c r="G22"/>
  <c r="F31"/>
  <c r="F30"/>
  <c r="F29"/>
  <c r="F28"/>
  <c r="F27"/>
  <c r="F26"/>
  <c r="F25"/>
  <c r="F24"/>
  <c r="F23"/>
  <c r="F22"/>
  <c r="AC31"/>
  <c r="AC30"/>
  <c r="AD31"/>
  <c r="AE32"/>
  <c r="AD32"/>
  <c r="AC32"/>
  <c r="AA32"/>
  <c r="Z32"/>
  <c r="Y32"/>
  <c r="X32"/>
  <c r="W32"/>
  <c r="S32"/>
  <c r="R32"/>
  <c r="Q32"/>
  <c r="P32"/>
  <c r="O32"/>
  <c r="N32"/>
  <c r="M32"/>
  <c r="L32"/>
  <c r="K32"/>
  <c r="J32"/>
  <c r="I32"/>
  <c r="H32"/>
  <c r="G32"/>
  <c r="F32"/>
  <c r="D32"/>
  <c r="D31"/>
  <c r="D30"/>
  <c r="D29"/>
  <c r="D28"/>
  <c r="D27"/>
  <c r="D26"/>
  <c r="D25"/>
  <c r="D24"/>
  <c r="D23"/>
  <c r="D22"/>
  <c r="N16"/>
  <c r="M16"/>
  <c r="L16"/>
  <c r="K16"/>
  <c r="J16"/>
  <c r="I16"/>
  <c r="H16"/>
  <c r="M15"/>
  <c r="L15"/>
  <c r="K15"/>
  <c r="J15"/>
  <c r="I15"/>
  <c r="H15"/>
  <c r="L14"/>
  <c r="K14"/>
  <c r="J14"/>
  <c r="I14"/>
  <c r="H14"/>
  <c r="K13"/>
  <c r="J13"/>
  <c r="I13"/>
  <c r="H13"/>
  <c r="J12"/>
  <c r="I12"/>
  <c r="H12"/>
  <c r="I11"/>
  <c r="H11"/>
  <c r="H10"/>
  <c r="O17"/>
  <c r="N17"/>
  <c r="M17"/>
  <c r="L17"/>
  <c r="K17"/>
  <c r="J17"/>
  <c r="I17"/>
  <c r="H17"/>
  <c r="P18"/>
  <c r="O18"/>
  <c r="N18"/>
  <c r="M18"/>
  <c r="L18"/>
  <c r="K18"/>
  <c r="J18"/>
  <c r="I18"/>
  <c r="H18"/>
  <c r="G18"/>
  <c r="G17"/>
  <c r="G16"/>
  <c r="G15"/>
  <c r="G14"/>
  <c r="G13"/>
  <c r="G12"/>
  <c r="G11"/>
  <c r="G10"/>
  <c r="F18"/>
  <c r="F17"/>
  <c r="F16"/>
  <c r="D18"/>
  <c r="D17"/>
  <c r="D16"/>
  <c r="F15"/>
  <c r="F14"/>
  <c r="F13"/>
  <c r="F12"/>
  <c r="F11"/>
  <c r="F10"/>
  <c r="Q18"/>
  <c r="P17"/>
  <c r="O16"/>
  <c r="N15"/>
  <c r="M14"/>
  <c r="L13"/>
  <c r="K12"/>
  <c r="J11"/>
  <c r="I10"/>
  <c r="H9"/>
  <c r="G9"/>
  <c r="F9"/>
  <c r="G8"/>
  <c r="F8"/>
  <c r="F7"/>
  <c r="C32"/>
  <c r="C31"/>
  <c r="C30"/>
  <c r="C29"/>
  <c r="C28"/>
  <c r="C27"/>
  <c r="C26"/>
  <c r="C25"/>
  <c r="C24"/>
  <c r="C23"/>
  <c r="C22"/>
  <c r="C18"/>
  <c r="C17"/>
  <c r="C16"/>
  <c r="W23"/>
  <c r="X24"/>
  <c r="Y25"/>
  <c r="Z26"/>
  <c r="AA27"/>
  <c r="AB28"/>
  <c r="AC29"/>
  <c r="AD30"/>
  <c r="AE31"/>
  <c r="AF32"/>
  <c r="R18"/>
  <c r="Q17"/>
  <c r="P16"/>
  <c r="O15"/>
  <c r="N14"/>
  <c r="M13"/>
  <c r="L12"/>
  <c r="K11"/>
  <c r="J10"/>
  <c r="I9"/>
  <c r="H8"/>
  <c r="G7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C34"/>
  <c r="D34"/>
  <c r="E34"/>
  <c r="F34"/>
  <c r="G34"/>
  <c r="H34"/>
  <c r="I34"/>
  <c r="J34"/>
  <c r="K34"/>
  <c r="L34"/>
  <c r="M34"/>
  <c r="N34"/>
  <c r="N50" s="1"/>
  <c r="N54" s="1"/>
  <c r="O34"/>
  <c r="P34"/>
  <c r="Q34"/>
  <c r="R34"/>
  <c r="S34"/>
  <c r="T34"/>
  <c r="T50" s="1"/>
  <c r="T85" s="1"/>
  <c r="U34"/>
  <c r="V34"/>
  <c r="W34"/>
  <c r="X34"/>
  <c r="X50" s="1"/>
  <c r="X85" s="1"/>
  <c r="Y34"/>
  <c r="Z34"/>
  <c r="Z50" s="1"/>
  <c r="Z85" s="1"/>
  <c r="AA34"/>
  <c r="AB34"/>
  <c r="AC34"/>
  <c r="AD34"/>
  <c r="AD50" s="1"/>
  <c r="AD85" s="1"/>
  <c r="AE34"/>
  <c r="AF34"/>
  <c r="AF50" s="1"/>
  <c r="AF85" s="1"/>
  <c r="AG34"/>
  <c r="AH34"/>
  <c r="AH50" s="1"/>
  <c r="AH55" s="1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7"/>
  <c r="AJ37"/>
  <c r="AI37"/>
  <c r="AH37"/>
  <c r="AG37"/>
  <c r="AF37"/>
  <c r="AE37"/>
  <c r="AD37"/>
  <c r="AC37"/>
  <c r="AB37"/>
  <c r="AA37"/>
  <c r="Z37"/>
  <c r="Y37"/>
  <c r="X37"/>
  <c r="W37"/>
  <c r="V37"/>
  <c r="U37"/>
  <c r="T37"/>
  <c r="S37"/>
  <c r="R37"/>
  <c r="Q37"/>
  <c r="P37"/>
  <c r="O37"/>
  <c r="N37"/>
  <c r="M37"/>
  <c r="L37"/>
  <c r="K37"/>
  <c r="J37"/>
  <c r="I37"/>
  <c r="H37"/>
  <c r="G37"/>
  <c r="F37"/>
  <c r="E37"/>
  <c r="D37"/>
  <c r="C37"/>
  <c r="C50" s="1"/>
  <c r="C55" s="1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T47"/>
  <c r="AU47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Q48"/>
  <c r="AR48"/>
  <c r="AS48"/>
  <c r="AT48"/>
  <c r="AU48"/>
  <c r="AV48"/>
  <c r="F6"/>
  <c r="E15"/>
  <c r="E14"/>
  <c r="E13"/>
  <c r="E12"/>
  <c r="E11"/>
  <c r="E10"/>
  <c r="E9"/>
  <c r="E8"/>
  <c r="E7"/>
  <c r="E6"/>
  <c r="E5"/>
  <c r="D15"/>
  <c r="D14"/>
  <c r="D13"/>
  <c r="D12"/>
  <c r="D11"/>
  <c r="D10"/>
  <c r="D9"/>
  <c r="D8"/>
  <c r="D7"/>
  <c r="D6"/>
  <c r="D5"/>
  <c r="D4"/>
  <c r="C15"/>
  <c r="C14"/>
  <c r="C13"/>
  <c r="C12"/>
  <c r="C11"/>
  <c r="C10"/>
  <c r="C9"/>
  <c r="C8"/>
  <c r="C7"/>
  <c r="C6"/>
  <c r="C5"/>
  <c r="C4"/>
  <c r="C3"/>
  <c r="AW50"/>
  <c r="AW55" s="1"/>
  <c r="AV50"/>
  <c r="AV55" s="1"/>
  <c r="AU50"/>
  <c r="AU55" s="1"/>
  <c r="AT50"/>
  <c r="AT55" s="1"/>
  <c r="AS50"/>
  <c r="AS55" s="1"/>
  <c r="AR50"/>
  <c r="AR55" s="1"/>
  <c r="AQ50"/>
  <c r="AQ55" s="1"/>
  <c r="AP50"/>
  <c r="AP55" s="1"/>
  <c r="AO50"/>
  <c r="AO55" s="1"/>
  <c r="AN50"/>
  <c r="AN55" s="1"/>
  <c r="AM50"/>
  <c r="AM55" s="1"/>
  <c r="AL50"/>
  <c r="AL55" s="1"/>
  <c r="AK50"/>
  <c r="AK55" s="1"/>
  <c r="AJ50"/>
  <c r="AJ55" s="1"/>
  <c r="AI50"/>
  <c r="AI55" s="1"/>
  <c r="AG50"/>
  <c r="AE50"/>
  <c r="AC50"/>
  <c r="AA50"/>
  <c r="Y50"/>
  <c r="U50"/>
  <c r="S50"/>
  <c r="O50"/>
  <c r="O56" s="1"/>
  <c r="K50"/>
  <c r="K56" s="1"/>
  <c r="G50"/>
  <c r="G55" s="1"/>
  <c r="V50" l="1"/>
  <c r="V85" s="1"/>
  <c r="AB50"/>
  <c r="AB85" s="1"/>
  <c r="W50"/>
  <c r="W56" s="1"/>
  <c r="R50"/>
  <c r="R85" s="1"/>
  <c r="M50"/>
  <c r="M56" s="1"/>
  <c r="I50"/>
  <c r="I56" s="1"/>
  <c r="H50"/>
  <c r="H55" s="1"/>
  <c r="F50"/>
  <c r="F56" s="1"/>
  <c r="P50"/>
  <c r="P54" s="1"/>
  <c r="L50"/>
  <c r="L55" s="1"/>
  <c r="J50"/>
  <c r="J100" s="1"/>
  <c r="AH72"/>
  <c r="AI72"/>
  <c r="AJ72"/>
  <c r="D50"/>
  <c r="D55" s="1"/>
  <c r="E50"/>
  <c r="E54" s="1"/>
  <c r="Q56"/>
  <c r="Q58"/>
  <c r="Q60"/>
  <c r="Q62"/>
  <c r="Q64"/>
  <c r="Q66"/>
  <c r="Q68"/>
  <c r="Q70"/>
  <c r="Q72"/>
  <c r="Q74"/>
  <c r="Q76"/>
  <c r="Q78"/>
  <c r="Q80"/>
  <c r="Q82"/>
  <c r="Q84"/>
  <c r="Q55"/>
  <c r="Q57"/>
  <c r="Q59"/>
  <c r="Q61"/>
  <c r="Q63"/>
  <c r="Q65"/>
  <c r="Q67"/>
  <c r="Q69"/>
  <c r="Q71"/>
  <c r="Q73"/>
  <c r="Q75"/>
  <c r="Q77"/>
  <c r="Q79"/>
  <c r="Q81"/>
  <c r="Q83"/>
  <c r="Q85"/>
  <c r="S56"/>
  <c r="S58"/>
  <c r="S60"/>
  <c r="S62"/>
  <c r="S64"/>
  <c r="S66"/>
  <c r="S68"/>
  <c r="S70"/>
  <c r="S72"/>
  <c r="S74"/>
  <c r="S76"/>
  <c r="S78"/>
  <c r="S80"/>
  <c r="S82"/>
  <c r="S55"/>
  <c r="S57"/>
  <c r="S59"/>
  <c r="S61"/>
  <c r="S63"/>
  <c r="S65"/>
  <c r="S67"/>
  <c r="S69"/>
  <c r="S71"/>
  <c r="S73"/>
  <c r="S75"/>
  <c r="S77"/>
  <c r="S79"/>
  <c r="S81"/>
  <c r="S83"/>
  <c r="U56"/>
  <c r="U58"/>
  <c r="U60"/>
  <c r="U62"/>
  <c r="U64"/>
  <c r="U66"/>
  <c r="U68"/>
  <c r="U70"/>
  <c r="U72"/>
  <c r="U74"/>
  <c r="U76"/>
  <c r="U78"/>
  <c r="U80"/>
  <c r="U82"/>
  <c r="U55"/>
  <c r="U57"/>
  <c r="U59"/>
  <c r="U61"/>
  <c r="U63"/>
  <c r="U65"/>
  <c r="U67"/>
  <c r="U69"/>
  <c r="U71"/>
  <c r="U73"/>
  <c r="U75"/>
  <c r="U77"/>
  <c r="U79"/>
  <c r="U81"/>
  <c r="U83"/>
  <c r="W60"/>
  <c r="W64"/>
  <c r="W68"/>
  <c r="W72"/>
  <c r="W74"/>
  <c r="W76"/>
  <c r="W78"/>
  <c r="W80"/>
  <c r="W82"/>
  <c r="W55"/>
  <c r="W57"/>
  <c r="W59"/>
  <c r="W61"/>
  <c r="W63"/>
  <c r="W65"/>
  <c r="W67"/>
  <c r="W69"/>
  <c r="W71"/>
  <c r="W73"/>
  <c r="W75"/>
  <c r="W77"/>
  <c r="W79"/>
  <c r="W81"/>
  <c r="W83"/>
  <c r="Y56"/>
  <c r="Y58"/>
  <c r="Y60"/>
  <c r="Y62"/>
  <c r="Y64"/>
  <c r="Y66"/>
  <c r="Y68"/>
  <c r="Y70"/>
  <c r="Y72"/>
  <c r="Y74"/>
  <c r="Y76"/>
  <c r="Y78"/>
  <c r="Y80"/>
  <c r="Y82"/>
  <c r="Y55"/>
  <c r="Y57"/>
  <c r="Y59"/>
  <c r="Y61"/>
  <c r="Y63"/>
  <c r="Y65"/>
  <c r="Y67"/>
  <c r="Y69"/>
  <c r="Y71"/>
  <c r="Y73"/>
  <c r="Y75"/>
  <c r="Y77"/>
  <c r="Y79"/>
  <c r="Y81"/>
  <c r="Y83"/>
  <c r="AA56"/>
  <c r="AA58"/>
  <c r="AA60"/>
  <c r="AA62"/>
  <c r="AA64"/>
  <c r="AA66"/>
  <c r="AA68"/>
  <c r="AA70"/>
  <c r="AA72"/>
  <c r="AA74"/>
  <c r="AA76"/>
  <c r="AA78"/>
  <c r="AA80"/>
  <c r="AA82"/>
  <c r="AA55"/>
  <c r="AA57"/>
  <c r="AA59"/>
  <c r="AA61"/>
  <c r="AA63"/>
  <c r="AA65"/>
  <c r="AA67"/>
  <c r="AA69"/>
  <c r="AA71"/>
  <c r="AA73"/>
  <c r="AA75"/>
  <c r="AA77"/>
  <c r="AA79"/>
  <c r="AA81"/>
  <c r="AA83"/>
  <c r="AC56"/>
  <c r="AC58"/>
  <c r="AC60"/>
  <c r="AC62"/>
  <c r="AC64"/>
  <c r="AC66"/>
  <c r="AC68"/>
  <c r="AC70"/>
  <c r="AC72"/>
  <c r="AC74"/>
  <c r="AC76"/>
  <c r="AC78"/>
  <c r="AC80"/>
  <c r="AC82"/>
  <c r="AC55"/>
  <c r="AC57"/>
  <c r="AC59"/>
  <c r="AC61"/>
  <c r="AC63"/>
  <c r="AC65"/>
  <c r="AC67"/>
  <c r="AC69"/>
  <c r="AC71"/>
  <c r="AC73"/>
  <c r="AC75"/>
  <c r="AC77"/>
  <c r="AC79"/>
  <c r="AC81"/>
  <c r="AC83"/>
  <c r="AE56"/>
  <c r="AE58"/>
  <c r="AE60"/>
  <c r="AE62"/>
  <c r="AE64"/>
  <c r="AE66"/>
  <c r="AE68"/>
  <c r="AE70"/>
  <c r="AE72"/>
  <c r="AE74"/>
  <c r="AE76"/>
  <c r="AE78"/>
  <c r="AE80"/>
  <c r="AE82"/>
  <c r="AE55"/>
  <c r="AE57"/>
  <c r="AE59"/>
  <c r="AE61"/>
  <c r="AE63"/>
  <c r="AE65"/>
  <c r="AE67"/>
  <c r="AE69"/>
  <c r="AE71"/>
  <c r="AE73"/>
  <c r="AE75"/>
  <c r="AE77"/>
  <c r="AE79"/>
  <c r="AE81"/>
  <c r="AE83"/>
  <c r="AG56"/>
  <c r="AG58"/>
  <c r="AG60"/>
  <c r="AG62"/>
  <c r="AG64"/>
  <c r="AG66"/>
  <c r="AG68"/>
  <c r="AG70"/>
  <c r="AG72"/>
  <c r="AG74"/>
  <c r="AG76"/>
  <c r="AG78"/>
  <c r="AG80"/>
  <c r="AG82"/>
  <c r="AG55"/>
  <c r="AG57"/>
  <c r="AG59"/>
  <c r="AG61"/>
  <c r="AG63"/>
  <c r="AG65"/>
  <c r="AG67"/>
  <c r="AG69"/>
  <c r="AG71"/>
  <c r="AG73"/>
  <c r="AG75"/>
  <c r="AG77"/>
  <c r="AG79"/>
  <c r="AG81"/>
  <c r="AG83"/>
  <c r="R54"/>
  <c r="T54"/>
  <c r="V54"/>
  <c r="X54"/>
  <c r="Z54"/>
  <c r="AD54"/>
  <c r="AF54"/>
  <c r="AG100"/>
  <c r="AE100"/>
  <c r="AC100"/>
  <c r="AA100"/>
  <c r="Y100"/>
  <c r="W100"/>
  <c r="U100"/>
  <c r="S100"/>
  <c r="Q100"/>
  <c r="AF99"/>
  <c r="AD99"/>
  <c r="Z99"/>
  <c r="X99"/>
  <c r="V99"/>
  <c r="T99"/>
  <c r="R99"/>
  <c r="AG98"/>
  <c r="AE98"/>
  <c r="AC98"/>
  <c r="AA98"/>
  <c r="Y98"/>
  <c r="W98"/>
  <c r="U98"/>
  <c r="S98"/>
  <c r="Q98"/>
  <c r="AF97"/>
  <c r="AD97"/>
  <c r="AB97"/>
  <c r="Z97"/>
  <c r="X97"/>
  <c r="V97"/>
  <c r="T97"/>
  <c r="AG96"/>
  <c r="AE96"/>
  <c r="AC96"/>
  <c r="AA96"/>
  <c r="Y96"/>
  <c r="W96"/>
  <c r="U96"/>
  <c r="S96"/>
  <c r="Q96"/>
  <c r="AF95"/>
  <c r="AD95"/>
  <c r="AB95"/>
  <c r="Z95"/>
  <c r="X95"/>
  <c r="V95"/>
  <c r="T95"/>
  <c r="AG94"/>
  <c r="AE94"/>
  <c r="AC94"/>
  <c r="AA94"/>
  <c r="Y94"/>
  <c r="W94"/>
  <c r="U94"/>
  <c r="S94"/>
  <c r="Q94"/>
  <c r="AF93"/>
  <c r="AD93"/>
  <c r="Z93"/>
  <c r="X93"/>
  <c r="V93"/>
  <c r="T93"/>
  <c r="AG92"/>
  <c r="AE92"/>
  <c r="AC92"/>
  <c r="AA92"/>
  <c r="Y92"/>
  <c r="W92"/>
  <c r="U92"/>
  <c r="S92"/>
  <c r="Q92"/>
  <c r="AF91"/>
  <c r="AD91"/>
  <c r="Z91"/>
  <c r="X91"/>
  <c r="V91"/>
  <c r="T91"/>
  <c r="R91"/>
  <c r="AG90"/>
  <c r="AE90"/>
  <c r="AC90"/>
  <c r="AA90"/>
  <c r="Y90"/>
  <c r="W90"/>
  <c r="U90"/>
  <c r="S90"/>
  <c r="Q90"/>
  <c r="AF89"/>
  <c r="AD89"/>
  <c r="AB89"/>
  <c r="Z89"/>
  <c r="X89"/>
  <c r="V89"/>
  <c r="T89"/>
  <c r="AG88"/>
  <c r="AE88"/>
  <c r="AC88"/>
  <c r="AA88"/>
  <c r="Y88"/>
  <c r="W88"/>
  <c r="U88"/>
  <c r="S88"/>
  <c r="Q88"/>
  <c r="AF87"/>
  <c r="AD87"/>
  <c r="AB87"/>
  <c r="Z87"/>
  <c r="X87"/>
  <c r="V87"/>
  <c r="T87"/>
  <c r="AG86"/>
  <c r="AE86"/>
  <c r="AC86"/>
  <c r="AA86"/>
  <c r="Y86"/>
  <c r="W86"/>
  <c r="U86"/>
  <c r="S86"/>
  <c r="Q86"/>
  <c r="AE84"/>
  <c r="AA84"/>
  <c r="W84"/>
  <c r="S84"/>
  <c r="R59"/>
  <c r="R67"/>
  <c r="R75"/>
  <c r="R83"/>
  <c r="R62"/>
  <c r="R70"/>
  <c r="R78"/>
  <c r="T55"/>
  <c r="T57"/>
  <c r="T59"/>
  <c r="T61"/>
  <c r="T63"/>
  <c r="T65"/>
  <c r="T67"/>
  <c r="T69"/>
  <c r="T71"/>
  <c r="T73"/>
  <c r="T75"/>
  <c r="T77"/>
  <c r="T79"/>
  <c r="T81"/>
  <c r="T83"/>
  <c r="T56"/>
  <c r="T58"/>
  <c r="T60"/>
  <c r="T62"/>
  <c r="T64"/>
  <c r="T66"/>
  <c r="T68"/>
  <c r="T70"/>
  <c r="T72"/>
  <c r="T74"/>
  <c r="T76"/>
  <c r="T78"/>
  <c r="T80"/>
  <c r="T82"/>
  <c r="T84"/>
  <c r="V55"/>
  <c r="V57"/>
  <c r="V59"/>
  <c r="V61"/>
  <c r="V63"/>
  <c r="V65"/>
  <c r="V67"/>
  <c r="V69"/>
  <c r="V71"/>
  <c r="V73"/>
  <c r="V75"/>
  <c r="V77"/>
  <c r="V79"/>
  <c r="V81"/>
  <c r="V83"/>
  <c r="V56"/>
  <c r="V58"/>
  <c r="V60"/>
  <c r="V62"/>
  <c r="V64"/>
  <c r="V66"/>
  <c r="V68"/>
  <c r="V70"/>
  <c r="V72"/>
  <c r="V74"/>
  <c r="V76"/>
  <c r="V78"/>
  <c r="V80"/>
  <c r="V82"/>
  <c r="V84"/>
  <c r="X55"/>
  <c r="X57"/>
  <c r="X59"/>
  <c r="X61"/>
  <c r="X63"/>
  <c r="X65"/>
  <c r="X67"/>
  <c r="X69"/>
  <c r="X71"/>
  <c r="X73"/>
  <c r="X75"/>
  <c r="X77"/>
  <c r="X79"/>
  <c r="X81"/>
  <c r="X83"/>
  <c r="X56"/>
  <c r="X58"/>
  <c r="X60"/>
  <c r="X62"/>
  <c r="X64"/>
  <c r="X66"/>
  <c r="X68"/>
  <c r="X70"/>
  <c r="X72"/>
  <c r="X74"/>
  <c r="X76"/>
  <c r="X78"/>
  <c r="X80"/>
  <c r="X82"/>
  <c r="X84"/>
  <c r="Z55"/>
  <c r="Z57"/>
  <c r="Z59"/>
  <c r="Z61"/>
  <c r="Z63"/>
  <c r="Z65"/>
  <c r="Z67"/>
  <c r="Z69"/>
  <c r="Z71"/>
  <c r="Z73"/>
  <c r="Z75"/>
  <c r="Z77"/>
  <c r="Z79"/>
  <c r="Z81"/>
  <c r="Z83"/>
  <c r="Z56"/>
  <c r="Z58"/>
  <c r="Z60"/>
  <c r="Z62"/>
  <c r="Z64"/>
  <c r="Z66"/>
  <c r="Z68"/>
  <c r="Z70"/>
  <c r="Z72"/>
  <c r="Z74"/>
  <c r="Z76"/>
  <c r="Z78"/>
  <c r="Z80"/>
  <c r="Z82"/>
  <c r="Z84"/>
  <c r="AB55"/>
  <c r="AB59"/>
  <c r="AB63"/>
  <c r="AB67"/>
  <c r="AB71"/>
  <c r="AB75"/>
  <c r="AB79"/>
  <c r="AB83"/>
  <c r="AB58"/>
  <c r="AB62"/>
  <c r="AB66"/>
  <c r="AB70"/>
  <c r="AB74"/>
  <c r="AB78"/>
  <c r="AB82"/>
  <c r="AD55"/>
  <c r="AD57"/>
  <c r="AD59"/>
  <c r="AD61"/>
  <c r="AD63"/>
  <c r="AD65"/>
  <c r="AD67"/>
  <c r="AD69"/>
  <c r="AD71"/>
  <c r="AD73"/>
  <c r="AD75"/>
  <c r="AD77"/>
  <c r="AD79"/>
  <c r="AD81"/>
  <c r="AD83"/>
  <c r="AD56"/>
  <c r="AD58"/>
  <c r="AD60"/>
  <c r="AD62"/>
  <c r="AD64"/>
  <c r="AD66"/>
  <c r="AD68"/>
  <c r="AD70"/>
  <c r="AD72"/>
  <c r="AD74"/>
  <c r="AD76"/>
  <c r="AD78"/>
  <c r="AD80"/>
  <c r="AD82"/>
  <c r="AD84"/>
  <c r="AF55"/>
  <c r="AF57"/>
  <c r="AF59"/>
  <c r="AF61"/>
  <c r="AF63"/>
  <c r="AF65"/>
  <c r="AF67"/>
  <c r="AF69"/>
  <c r="AF71"/>
  <c r="AF73"/>
  <c r="AF75"/>
  <c r="AF77"/>
  <c r="AF79"/>
  <c r="AF81"/>
  <c r="AF83"/>
  <c r="AF56"/>
  <c r="AF58"/>
  <c r="AF60"/>
  <c r="AF62"/>
  <c r="AF64"/>
  <c r="AF66"/>
  <c r="AF68"/>
  <c r="AF70"/>
  <c r="AF72"/>
  <c r="AF74"/>
  <c r="AF76"/>
  <c r="AF78"/>
  <c r="AF80"/>
  <c r="AF82"/>
  <c r="AF84"/>
  <c r="Q54"/>
  <c r="S54"/>
  <c r="U54"/>
  <c r="W54"/>
  <c r="Y54"/>
  <c r="AA54"/>
  <c r="AC54"/>
  <c r="AE54"/>
  <c r="AG54"/>
  <c r="AF100"/>
  <c r="AD100"/>
  <c r="Z100"/>
  <c r="X100"/>
  <c r="V100"/>
  <c r="T100"/>
  <c r="R100"/>
  <c r="AG99"/>
  <c r="AE99"/>
  <c r="AC99"/>
  <c r="AA99"/>
  <c r="Y99"/>
  <c r="W99"/>
  <c r="U99"/>
  <c r="S99"/>
  <c r="Q99"/>
  <c r="AF98"/>
  <c r="AD98"/>
  <c r="AB98"/>
  <c r="Z98"/>
  <c r="X98"/>
  <c r="V98"/>
  <c r="T98"/>
  <c r="AG97"/>
  <c r="AE97"/>
  <c r="AC97"/>
  <c r="AA97"/>
  <c r="Y97"/>
  <c r="W97"/>
  <c r="U97"/>
  <c r="S97"/>
  <c r="Q97"/>
  <c r="AF96"/>
  <c r="AD96"/>
  <c r="AB96"/>
  <c r="Z96"/>
  <c r="X96"/>
  <c r="V96"/>
  <c r="T96"/>
  <c r="AG95"/>
  <c r="AE95"/>
  <c r="AC95"/>
  <c r="AA95"/>
  <c r="Y95"/>
  <c r="W95"/>
  <c r="U95"/>
  <c r="S95"/>
  <c r="Q95"/>
  <c r="AF94"/>
  <c r="AD94"/>
  <c r="Z94"/>
  <c r="X94"/>
  <c r="V94"/>
  <c r="T94"/>
  <c r="AG93"/>
  <c r="AE93"/>
  <c r="AC93"/>
  <c r="AA93"/>
  <c r="Y93"/>
  <c r="W93"/>
  <c r="U93"/>
  <c r="S93"/>
  <c r="Q93"/>
  <c r="AF92"/>
  <c r="AD92"/>
  <c r="Z92"/>
  <c r="X92"/>
  <c r="V92"/>
  <c r="T92"/>
  <c r="R92"/>
  <c r="AG91"/>
  <c r="AE91"/>
  <c r="AC91"/>
  <c r="AA91"/>
  <c r="Y91"/>
  <c r="W91"/>
  <c r="U91"/>
  <c r="S91"/>
  <c r="Q91"/>
  <c r="AF90"/>
  <c r="AD90"/>
  <c r="AB90"/>
  <c r="Z90"/>
  <c r="X90"/>
  <c r="V90"/>
  <c r="T90"/>
  <c r="AG89"/>
  <c r="AE89"/>
  <c r="AC89"/>
  <c r="AA89"/>
  <c r="Y89"/>
  <c r="W89"/>
  <c r="U89"/>
  <c r="S89"/>
  <c r="Q89"/>
  <c r="AF88"/>
  <c r="AD88"/>
  <c r="AB88"/>
  <c r="Z88"/>
  <c r="X88"/>
  <c r="V88"/>
  <c r="T88"/>
  <c r="AG87"/>
  <c r="AE87"/>
  <c r="AC87"/>
  <c r="AA87"/>
  <c r="Y87"/>
  <c r="W87"/>
  <c r="U87"/>
  <c r="S87"/>
  <c r="Q87"/>
  <c r="AF86"/>
  <c r="AD86"/>
  <c r="Z86"/>
  <c r="X86"/>
  <c r="V86"/>
  <c r="T86"/>
  <c r="AG85"/>
  <c r="AE85"/>
  <c r="AC85"/>
  <c r="AA85"/>
  <c r="Y85"/>
  <c r="W85"/>
  <c r="U85"/>
  <c r="S85"/>
  <c r="AG84"/>
  <c r="AC84"/>
  <c r="Y84"/>
  <c r="U84"/>
  <c r="AW54"/>
  <c r="AW100"/>
  <c r="AW99"/>
  <c r="AW98"/>
  <c r="AW97"/>
  <c r="AW96"/>
  <c r="AW95"/>
  <c r="AW94"/>
  <c r="AW93"/>
  <c r="AW92"/>
  <c r="AW91"/>
  <c r="AW90"/>
  <c r="AW89"/>
  <c r="AW88"/>
  <c r="AW87"/>
  <c r="AW86"/>
  <c r="AW85"/>
  <c r="AW84"/>
  <c r="AW83"/>
  <c r="AW82"/>
  <c r="AW81"/>
  <c r="AW80"/>
  <c r="AW79"/>
  <c r="AW78"/>
  <c r="AW77"/>
  <c r="AW76"/>
  <c r="AW75"/>
  <c r="AW74"/>
  <c r="AW73"/>
  <c r="AW72"/>
  <c r="AW71"/>
  <c r="AW70"/>
  <c r="AW69"/>
  <c r="AW68"/>
  <c r="AW67"/>
  <c r="AW66"/>
  <c r="AW65"/>
  <c r="AW64"/>
  <c r="AW63"/>
  <c r="AW62"/>
  <c r="AW61"/>
  <c r="AW60"/>
  <c r="AW59"/>
  <c r="AW58"/>
  <c r="AW57"/>
  <c r="AW56"/>
  <c r="AV100"/>
  <c r="AV98"/>
  <c r="AV96"/>
  <c r="AV94"/>
  <c r="AV92"/>
  <c r="AV90"/>
  <c r="AV88"/>
  <c r="AV86"/>
  <c r="AV84"/>
  <c r="AV82"/>
  <c r="AV80"/>
  <c r="AV78"/>
  <c r="AV76"/>
  <c r="AV74"/>
  <c r="AV72"/>
  <c r="AV70"/>
  <c r="AV68"/>
  <c r="AV66"/>
  <c r="AV64"/>
  <c r="AV62"/>
  <c r="AV60"/>
  <c r="AV58"/>
  <c r="AV56"/>
  <c r="AV54"/>
  <c r="AV99"/>
  <c r="AV97"/>
  <c r="AV95"/>
  <c r="AV93"/>
  <c r="AV91"/>
  <c r="AV89"/>
  <c r="AV87"/>
  <c r="AV85"/>
  <c r="AV83"/>
  <c r="AV81"/>
  <c r="AV79"/>
  <c r="AV77"/>
  <c r="AV75"/>
  <c r="AV73"/>
  <c r="AV71"/>
  <c r="AV69"/>
  <c r="AV67"/>
  <c r="AV65"/>
  <c r="AV63"/>
  <c r="AV61"/>
  <c r="AV59"/>
  <c r="AV57"/>
  <c r="AU54"/>
  <c r="AU100"/>
  <c r="AU99"/>
  <c r="AU98"/>
  <c r="AU97"/>
  <c r="AU96"/>
  <c r="AU95"/>
  <c r="AU94"/>
  <c r="AU93"/>
  <c r="AU92"/>
  <c r="AU91"/>
  <c r="AU90"/>
  <c r="AU89"/>
  <c r="AU88"/>
  <c r="AU87"/>
  <c r="AU86"/>
  <c r="AU85"/>
  <c r="AU84"/>
  <c r="AU83"/>
  <c r="AU82"/>
  <c r="AU81"/>
  <c r="AU80"/>
  <c r="AU79"/>
  <c r="AU78"/>
  <c r="AU77"/>
  <c r="AU76"/>
  <c r="AU75"/>
  <c r="AU74"/>
  <c r="AU73"/>
  <c r="AU72"/>
  <c r="AU71"/>
  <c r="AU70"/>
  <c r="AU69"/>
  <c r="AU68"/>
  <c r="AU67"/>
  <c r="AU66"/>
  <c r="AU65"/>
  <c r="AU64"/>
  <c r="AU63"/>
  <c r="AU62"/>
  <c r="AU61"/>
  <c r="AU60"/>
  <c r="AU59"/>
  <c r="AU58"/>
  <c r="AU57"/>
  <c r="AU56"/>
  <c r="AT100"/>
  <c r="AT98"/>
  <c r="AT96"/>
  <c r="AT94"/>
  <c r="AT92"/>
  <c r="AT90"/>
  <c r="AT88"/>
  <c r="AT86"/>
  <c r="AT84"/>
  <c r="AT82"/>
  <c r="AT80"/>
  <c r="AT78"/>
  <c r="AT76"/>
  <c r="AT74"/>
  <c r="AT72"/>
  <c r="AT70"/>
  <c r="AT68"/>
  <c r="AT66"/>
  <c r="AT64"/>
  <c r="AT62"/>
  <c r="AT60"/>
  <c r="AT58"/>
  <c r="AT56"/>
  <c r="AT54"/>
  <c r="AT99"/>
  <c r="AT97"/>
  <c r="AT95"/>
  <c r="AT93"/>
  <c r="AT91"/>
  <c r="AT89"/>
  <c r="AT87"/>
  <c r="AT85"/>
  <c r="AT83"/>
  <c r="AT81"/>
  <c r="AT79"/>
  <c r="AT77"/>
  <c r="AT75"/>
  <c r="AT73"/>
  <c r="AT71"/>
  <c r="AT69"/>
  <c r="AT67"/>
  <c r="AT65"/>
  <c r="AT63"/>
  <c r="AT61"/>
  <c r="AT59"/>
  <c r="AT57"/>
  <c r="AS54"/>
  <c r="AS100"/>
  <c r="AS99"/>
  <c r="AS98"/>
  <c r="AS97"/>
  <c r="AS96"/>
  <c r="AS95"/>
  <c r="AS94"/>
  <c r="AS93"/>
  <c r="AS92"/>
  <c r="AS91"/>
  <c r="AS90"/>
  <c r="AS89"/>
  <c r="AS88"/>
  <c r="AS87"/>
  <c r="AS86"/>
  <c r="AS85"/>
  <c r="AS84"/>
  <c r="AS83"/>
  <c r="AS82"/>
  <c r="AS81"/>
  <c r="AS80"/>
  <c r="AS79"/>
  <c r="AS78"/>
  <c r="AS77"/>
  <c r="AS76"/>
  <c r="AS75"/>
  <c r="AS74"/>
  <c r="AS73"/>
  <c r="AS72"/>
  <c r="AS71"/>
  <c r="AS70"/>
  <c r="AS69"/>
  <c r="AS68"/>
  <c r="AS67"/>
  <c r="AS66"/>
  <c r="AS65"/>
  <c r="AS64"/>
  <c r="AS63"/>
  <c r="AS62"/>
  <c r="AS61"/>
  <c r="AS60"/>
  <c r="AS59"/>
  <c r="AS58"/>
  <c r="AS57"/>
  <c r="AS56"/>
  <c r="AR100"/>
  <c r="AR98"/>
  <c r="AR96"/>
  <c r="AR94"/>
  <c r="AR92"/>
  <c r="AR90"/>
  <c r="AR88"/>
  <c r="AR86"/>
  <c r="AR84"/>
  <c r="AR82"/>
  <c r="AR80"/>
  <c r="AR78"/>
  <c r="AR76"/>
  <c r="AR74"/>
  <c r="AR72"/>
  <c r="AR70"/>
  <c r="AR68"/>
  <c r="AR66"/>
  <c r="AR64"/>
  <c r="AR62"/>
  <c r="AR60"/>
  <c r="AR58"/>
  <c r="AR56"/>
  <c r="AR54"/>
  <c r="AR99"/>
  <c r="AR97"/>
  <c r="AR95"/>
  <c r="AR93"/>
  <c r="AR91"/>
  <c r="AR89"/>
  <c r="AR87"/>
  <c r="AR85"/>
  <c r="AR83"/>
  <c r="AR81"/>
  <c r="AR79"/>
  <c r="AR77"/>
  <c r="AR75"/>
  <c r="AR73"/>
  <c r="AR71"/>
  <c r="AR69"/>
  <c r="AR67"/>
  <c r="AR65"/>
  <c r="AR63"/>
  <c r="AR61"/>
  <c r="AR59"/>
  <c r="AR57"/>
  <c r="AQ54"/>
  <c r="AQ100"/>
  <c r="AQ99"/>
  <c r="AQ98"/>
  <c r="AQ97"/>
  <c r="AQ96"/>
  <c r="AQ95"/>
  <c r="AQ94"/>
  <c r="AQ93"/>
  <c r="AQ92"/>
  <c r="AQ91"/>
  <c r="AQ90"/>
  <c r="AQ89"/>
  <c r="AQ88"/>
  <c r="AQ87"/>
  <c r="AQ86"/>
  <c r="AQ85"/>
  <c r="AQ84"/>
  <c r="AQ83"/>
  <c r="AQ82"/>
  <c r="AQ81"/>
  <c r="AQ80"/>
  <c r="AQ79"/>
  <c r="AQ78"/>
  <c r="AQ77"/>
  <c r="AQ76"/>
  <c r="AQ75"/>
  <c r="AQ74"/>
  <c r="AQ73"/>
  <c r="AQ72"/>
  <c r="AQ71"/>
  <c r="AQ70"/>
  <c r="AQ69"/>
  <c r="AQ68"/>
  <c r="AQ67"/>
  <c r="AQ66"/>
  <c r="AQ65"/>
  <c r="AQ64"/>
  <c r="AQ63"/>
  <c r="AQ62"/>
  <c r="AQ61"/>
  <c r="AQ60"/>
  <c r="AQ59"/>
  <c r="AQ58"/>
  <c r="AQ57"/>
  <c r="AQ56"/>
  <c r="AP100"/>
  <c r="AP98"/>
  <c r="AP96"/>
  <c r="AP94"/>
  <c r="AP92"/>
  <c r="AP90"/>
  <c r="AP88"/>
  <c r="AP86"/>
  <c r="AP84"/>
  <c r="AP82"/>
  <c r="AP80"/>
  <c r="AP78"/>
  <c r="AP76"/>
  <c r="AP74"/>
  <c r="AP72"/>
  <c r="AP70"/>
  <c r="AP68"/>
  <c r="AP66"/>
  <c r="AP64"/>
  <c r="AP62"/>
  <c r="AP60"/>
  <c r="AP58"/>
  <c r="AP56"/>
  <c r="AP54"/>
  <c r="AP99"/>
  <c r="AP97"/>
  <c r="AP95"/>
  <c r="AP93"/>
  <c r="AP91"/>
  <c r="AP89"/>
  <c r="AP87"/>
  <c r="AP85"/>
  <c r="AP83"/>
  <c r="AP81"/>
  <c r="AP79"/>
  <c r="AP77"/>
  <c r="AP75"/>
  <c r="AP73"/>
  <c r="AP71"/>
  <c r="AP69"/>
  <c r="AP67"/>
  <c r="AP65"/>
  <c r="AP63"/>
  <c r="AP61"/>
  <c r="AP59"/>
  <c r="AP57"/>
  <c r="AO54"/>
  <c r="AO100"/>
  <c r="AO99"/>
  <c r="AO98"/>
  <c r="AO97"/>
  <c r="AO96"/>
  <c r="AO95"/>
  <c r="AO94"/>
  <c r="AO93"/>
  <c r="AO92"/>
  <c r="AO91"/>
  <c r="AO90"/>
  <c r="AO89"/>
  <c r="AO88"/>
  <c r="AO87"/>
  <c r="AO86"/>
  <c r="AO85"/>
  <c r="AO84"/>
  <c r="AO83"/>
  <c r="AO82"/>
  <c r="AO81"/>
  <c r="AO80"/>
  <c r="AO79"/>
  <c r="AO78"/>
  <c r="AO77"/>
  <c r="AO76"/>
  <c r="AO75"/>
  <c r="AO74"/>
  <c r="AO73"/>
  <c r="AO72"/>
  <c r="AO71"/>
  <c r="AO70"/>
  <c r="AO69"/>
  <c r="AO68"/>
  <c r="AO67"/>
  <c r="AO66"/>
  <c r="AO65"/>
  <c r="AO64"/>
  <c r="AO63"/>
  <c r="AO62"/>
  <c r="AO61"/>
  <c r="AO60"/>
  <c r="AO59"/>
  <c r="AO58"/>
  <c r="AO57"/>
  <c r="AO56"/>
  <c r="AN100"/>
  <c r="AN98"/>
  <c r="AN96"/>
  <c r="AN94"/>
  <c r="AN92"/>
  <c r="AN90"/>
  <c r="AN88"/>
  <c r="AN86"/>
  <c r="AN84"/>
  <c r="AN82"/>
  <c r="AN80"/>
  <c r="AN78"/>
  <c r="AN76"/>
  <c r="AN74"/>
  <c r="AN72"/>
  <c r="AN70"/>
  <c r="AN68"/>
  <c r="AN66"/>
  <c r="AN64"/>
  <c r="AN62"/>
  <c r="AN60"/>
  <c r="AN58"/>
  <c r="AN56"/>
  <c r="AN54"/>
  <c r="AN99"/>
  <c r="AN97"/>
  <c r="AN95"/>
  <c r="AN93"/>
  <c r="AN91"/>
  <c r="AN89"/>
  <c r="AN87"/>
  <c r="AN85"/>
  <c r="AN83"/>
  <c r="AN81"/>
  <c r="AN79"/>
  <c r="AN77"/>
  <c r="AN75"/>
  <c r="AN73"/>
  <c r="AN71"/>
  <c r="AN69"/>
  <c r="AN67"/>
  <c r="AN65"/>
  <c r="AN63"/>
  <c r="AN61"/>
  <c r="AN59"/>
  <c r="AN57"/>
  <c r="AM54"/>
  <c r="AM100"/>
  <c r="AM99"/>
  <c r="AM98"/>
  <c r="AM97"/>
  <c r="AM96"/>
  <c r="AM95"/>
  <c r="AM94"/>
  <c r="AM93"/>
  <c r="AM92"/>
  <c r="AM91"/>
  <c r="AM90"/>
  <c r="AM89"/>
  <c r="AM88"/>
  <c r="AM87"/>
  <c r="AM86"/>
  <c r="AM85"/>
  <c r="AM84"/>
  <c r="AM83"/>
  <c r="AM82"/>
  <c r="AM81"/>
  <c r="AM80"/>
  <c r="AM79"/>
  <c r="AM78"/>
  <c r="AM77"/>
  <c r="AM76"/>
  <c r="AM75"/>
  <c r="AM74"/>
  <c r="AM73"/>
  <c r="AM72"/>
  <c r="AM71"/>
  <c r="AM70"/>
  <c r="AM69"/>
  <c r="AM68"/>
  <c r="AM67"/>
  <c r="AM66"/>
  <c r="AM65"/>
  <c r="AM64"/>
  <c r="AM63"/>
  <c r="AM62"/>
  <c r="AM61"/>
  <c r="AM60"/>
  <c r="AM59"/>
  <c r="AM58"/>
  <c r="AM57"/>
  <c r="AM56"/>
  <c r="AL100"/>
  <c r="AL98"/>
  <c r="AL96"/>
  <c r="AL94"/>
  <c r="AL92"/>
  <c r="AL90"/>
  <c r="AL88"/>
  <c r="AL86"/>
  <c r="AL84"/>
  <c r="AL82"/>
  <c r="AL80"/>
  <c r="AL78"/>
  <c r="AL76"/>
  <c r="AL74"/>
  <c r="AL72"/>
  <c r="AL70"/>
  <c r="AL68"/>
  <c r="AL66"/>
  <c r="AL64"/>
  <c r="AL62"/>
  <c r="AL60"/>
  <c r="AL58"/>
  <c r="AL56"/>
  <c r="AL54"/>
  <c r="AL99"/>
  <c r="AL97"/>
  <c r="AL95"/>
  <c r="AL93"/>
  <c r="AL91"/>
  <c r="AL89"/>
  <c r="AL87"/>
  <c r="AL85"/>
  <c r="AL83"/>
  <c r="AL81"/>
  <c r="AL79"/>
  <c r="AL77"/>
  <c r="AL75"/>
  <c r="AL73"/>
  <c r="AL71"/>
  <c r="AL69"/>
  <c r="AL67"/>
  <c r="AL65"/>
  <c r="AL63"/>
  <c r="AL61"/>
  <c r="AL59"/>
  <c r="AL57"/>
  <c r="AK54"/>
  <c r="AK100"/>
  <c r="AK99"/>
  <c r="AK98"/>
  <c r="AK97"/>
  <c r="AK96"/>
  <c r="AK95"/>
  <c r="AK94"/>
  <c r="AK93"/>
  <c r="AK92"/>
  <c r="AK91"/>
  <c r="AK90"/>
  <c r="AK89"/>
  <c r="AK88"/>
  <c r="AK87"/>
  <c r="AK86"/>
  <c r="AK85"/>
  <c r="AK84"/>
  <c r="AK83"/>
  <c r="AK82"/>
  <c r="AK81"/>
  <c r="AK80"/>
  <c r="AK79"/>
  <c r="AK78"/>
  <c r="AK77"/>
  <c r="AK76"/>
  <c r="AK75"/>
  <c r="AK74"/>
  <c r="AK73"/>
  <c r="AK72"/>
  <c r="AK71"/>
  <c r="AK70"/>
  <c r="AK69"/>
  <c r="AK68"/>
  <c r="AK67"/>
  <c r="AK66"/>
  <c r="AK65"/>
  <c r="AK64"/>
  <c r="AK63"/>
  <c r="AK62"/>
  <c r="AK61"/>
  <c r="AK60"/>
  <c r="AK59"/>
  <c r="AK58"/>
  <c r="AK57"/>
  <c r="AK56"/>
  <c r="AJ100"/>
  <c r="AJ98"/>
  <c r="AJ96"/>
  <c r="AJ94"/>
  <c r="AJ92"/>
  <c r="AJ90"/>
  <c r="AJ88"/>
  <c r="AJ86"/>
  <c r="AJ84"/>
  <c r="AJ82"/>
  <c r="AJ80"/>
  <c r="AJ78"/>
  <c r="AJ76"/>
  <c r="AJ74"/>
  <c r="AJ70"/>
  <c r="AJ68"/>
  <c r="AJ66"/>
  <c r="AJ64"/>
  <c r="AJ62"/>
  <c r="AJ60"/>
  <c r="AJ58"/>
  <c r="AJ56"/>
  <c r="AJ54"/>
  <c r="AJ99"/>
  <c r="AJ97"/>
  <c r="AJ95"/>
  <c r="AJ93"/>
  <c r="AJ91"/>
  <c r="AJ89"/>
  <c r="AJ87"/>
  <c r="AJ85"/>
  <c r="AJ83"/>
  <c r="AJ81"/>
  <c r="AJ79"/>
  <c r="AJ77"/>
  <c r="AJ75"/>
  <c r="AJ73"/>
  <c r="AJ71"/>
  <c r="AJ69"/>
  <c r="AJ67"/>
  <c r="AJ65"/>
  <c r="AJ63"/>
  <c r="AJ61"/>
  <c r="AJ59"/>
  <c r="AJ57"/>
  <c r="AI54"/>
  <c r="AI100"/>
  <c r="AI99"/>
  <c r="AI98"/>
  <c r="AI97"/>
  <c r="AI96"/>
  <c r="AI95"/>
  <c r="AI94"/>
  <c r="AI93"/>
  <c r="AI92"/>
  <c r="AI91"/>
  <c r="AI90"/>
  <c r="AI89"/>
  <c r="AI88"/>
  <c r="AI87"/>
  <c r="AI86"/>
  <c r="AI85"/>
  <c r="AI84"/>
  <c r="AI83"/>
  <c r="AI82"/>
  <c r="AI81"/>
  <c r="AI80"/>
  <c r="AI79"/>
  <c r="AI78"/>
  <c r="AI77"/>
  <c r="AI76"/>
  <c r="AI75"/>
  <c r="AI74"/>
  <c r="AI73"/>
  <c r="AI71"/>
  <c r="AI70"/>
  <c r="AI69"/>
  <c r="AI68"/>
  <c r="AI67"/>
  <c r="AI66"/>
  <c r="AI65"/>
  <c r="AI64"/>
  <c r="AI63"/>
  <c r="AI62"/>
  <c r="AI61"/>
  <c r="AI60"/>
  <c r="AI59"/>
  <c r="AI58"/>
  <c r="AI57"/>
  <c r="AI56"/>
  <c r="AH100"/>
  <c r="AH98"/>
  <c r="AH96"/>
  <c r="AH94"/>
  <c r="AH92"/>
  <c r="AH90"/>
  <c r="AH88"/>
  <c r="AH86"/>
  <c r="AH84"/>
  <c r="AH82"/>
  <c r="AH80"/>
  <c r="AH78"/>
  <c r="AH76"/>
  <c r="AH74"/>
  <c r="AH70"/>
  <c r="AH68"/>
  <c r="AH66"/>
  <c r="AH64"/>
  <c r="AH62"/>
  <c r="AH60"/>
  <c r="AH58"/>
  <c r="AH56"/>
  <c r="AH54"/>
  <c r="AH99"/>
  <c r="AH97"/>
  <c r="AH95"/>
  <c r="AH93"/>
  <c r="AH91"/>
  <c r="AH89"/>
  <c r="AH87"/>
  <c r="AH85"/>
  <c r="AH83"/>
  <c r="AH81"/>
  <c r="AH79"/>
  <c r="AH77"/>
  <c r="AH75"/>
  <c r="AH73"/>
  <c r="AH71"/>
  <c r="AH69"/>
  <c r="AH67"/>
  <c r="AH65"/>
  <c r="AH63"/>
  <c r="AH61"/>
  <c r="AH59"/>
  <c r="AH57"/>
  <c r="G100"/>
  <c r="P99"/>
  <c r="P97"/>
  <c r="P95"/>
  <c r="P93"/>
  <c r="P91"/>
  <c r="P89"/>
  <c r="P87"/>
  <c r="P85"/>
  <c r="P83"/>
  <c r="P81"/>
  <c r="P79"/>
  <c r="P77"/>
  <c r="P75"/>
  <c r="P73"/>
  <c r="P71"/>
  <c r="P69"/>
  <c r="P67"/>
  <c r="P65"/>
  <c r="P63"/>
  <c r="P61"/>
  <c r="P59"/>
  <c r="P57"/>
  <c r="P55"/>
  <c r="O54"/>
  <c r="O99"/>
  <c r="O97"/>
  <c r="O95"/>
  <c r="O93"/>
  <c r="O91"/>
  <c r="O89"/>
  <c r="O87"/>
  <c r="O85"/>
  <c r="O83"/>
  <c r="O81"/>
  <c r="O79"/>
  <c r="O77"/>
  <c r="O75"/>
  <c r="O73"/>
  <c r="O71"/>
  <c r="O69"/>
  <c r="O67"/>
  <c r="O65"/>
  <c r="O63"/>
  <c r="O61"/>
  <c r="O59"/>
  <c r="O57"/>
  <c r="O55"/>
  <c r="O100"/>
  <c r="O98"/>
  <c r="O96"/>
  <c r="O94"/>
  <c r="O92"/>
  <c r="O90"/>
  <c r="O88"/>
  <c r="O86"/>
  <c r="O84"/>
  <c r="O82"/>
  <c r="O80"/>
  <c r="O78"/>
  <c r="O76"/>
  <c r="O74"/>
  <c r="O72"/>
  <c r="O70"/>
  <c r="O68"/>
  <c r="O66"/>
  <c r="O64"/>
  <c r="O62"/>
  <c r="O60"/>
  <c r="O58"/>
  <c r="N100"/>
  <c r="N99"/>
  <c r="N98"/>
  <c r="N97"/>
  <c r="N96"/>
  <c r="N95"/>
  <c r="N94"/>
  <c r="N93"/>
  <c r="N92"/>
  <c r="N91"/>
  <c r="N90"/>
  <c r="N89"/>
  <c r="N88"/>
  <c r="N87"/>
  <c r="N86"/>
  <c r="N85"/>
  <c r="N84"/>
  <c r="N83"/>
  <c r="N82"/>
  <c r="N81"/>
  <c r="N80"/>
  <c r="N79"/>
  <c r="N78"/>
  <c r="N77"/>
  <c r="N76"/>
  <c r="N75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M99"/>
  <c r="M95"/>
  <c r="M91"/>
  <c r="M87"/>
  <c r="M83"/>
  <c r="M79"/>
  <c r="M75"/>
  <c r="M71"/>
  <c r="M67"/>
  <c r="M63"/>
  <c r="M59"/>
  <c r="M55"/>
  <c r="M98"/>
  <c r="M94"/>
  <c r="M90"/>
  <c r="M86"/>
  <c r="M82"/>
  <c r="M78"/>
  <c r="M74"/>
  <c r="M70"/>
  <c r="M66"/>
  <c r="M62"/>
  <c r="M58"/>
  <c r="L99"/>
  <c r="L97"/>
  <c r="L95"/>
  <c r="L93"/>
  <c r="L91"/>
  <c r="L89"/>
  <c r="L87"/>
  <c r="L85"/>
  <c r="L83"/>
  <c r="L81"/>
  <c r="L79"/>
  <c r="L77"/>
  <c r="L75"/>
  <c r="L73"/>
  <c r="L71"/>
  <c r="L69"/>
  <c r="L67"/>
  <c r="L65"/>
  <c r="L63"/>
  <c r="L61"/>
  <c r="L59"/>
  <c r="L57"/>
  <c r="K100"/>
  <c r="K99"/>
  <c r="K97"/>
  <c r="K95"/>
  <c r="K93"/>
  <c r="K91"/>
  <c r="K89"/>
  <c r="K87"/>
  <c r="K85"/>
  <c r="K83"/>
  <c r="K81"/>
  <c r="K79"/>
  <c r="K77"/>
  <c r="K75"/>
  <c r="K73"/>
  <c r="K71"/>
  <c r="K69"/>
  <c r="K67"/>
  <c r="K65"/>
  <c r="K63"/>
  <c r="K61"/>
  <c r="K59"/>
  <c r="K57"/>
  <c r="K55"/>
  <c r="K54"/>
  <c r="K98"/>
  <c r="K96"/>
  <c r="K94"/>
  <c r="K92"/>
  <c r="K90"/>
  <c r="K88"/>
  <c r="K86"/>
  <c r="K84"/>
  <c r="K82"/>
  <c r="K80"/>
  <c r="K78"/>
  <c r="K76"/>
  <c r="K74"/>
  <c r="K72"/>
  <c r="K70"/>
  <c r="K68"/>
  <c r="K66"/>
  <c r="K64"/>
  <c r="K62"/>
  <c r="K60"/>
  <c r="K58"/>
  <c r="J96"/>
  <c r="J92"/>
  <c r="J88"/>
  <c r="J84"/>
  <c r="J80"/>
  <c r="J76"/>
  <c r="J72"/>
  <c r="J68"/>
  <c r="J64"/>
  <c r="J60"/>
  <c r="J56"/>
  <c r="I100"/>
  <c r="I99"/>
  <c r="I97"/>
  <c r="I95"/>
  <c r="I93"/>
  <c r="I91"/>
  <c r="I89"/>
  <c r="I87"/>
  <c r="I85"/>
  <c r="I83"/>
  <c r="I81"/>
  <c r="I79"/>
  <c r="I77"/>
  <c r="I75"/>
  <c r="I73"/>
  <c r="I71"/>
  <c r="I69"/>
  <c r="I67"/>
  <c r="I65"/>
  <c r="I63"/>
  <c r="I61"/>
  <c r="I59"/>
  <c r="I57"/>
  <c r="I55"/>
  <c r="I54"/>
  <c r="I98"/>
  <c r="I96"/>
  <c r="I94"/>
  <c r="I92"/>
  <c r="I90"/>
  <c r="I88"/>
  <c r="I86"/>
  <c r="I84"/>
  <c r="I82"/>
  <c r="I80"/>
  <c r="I78"/>
  <c r="I76"/>
  <c r="I74"/>
  <c r="I72"/>
  <c r="I70"/>
  <c r="I68"/>
  <c r="I66"/>
  <c r="I64"/>
  <c r="I62"/>
  <c r="I60"/>
  <c r="I58"/>
  <c r="C54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H54"/>
  <c r="H98"/>
  <c r="H96"/>
  <c r="H94"/>
  <c r="H92"/>
  <c r="H90"/>
  <c r="H88"/>
  <c r="H86"/>
  <c r="H84"/>
  <c r="H82"/>
  <c r="H80"/>
  <c r="H78"/>
  <c r="H76"/>
  <c r="H74"/>
  <c r="H72"/>
  <c r="H70"/>
  <c r="H68"/>
  <c r="H66"/>
  <c r="H64"/>
  <c r="H62"/>
  <c r="H60"/>
  <c r="H58"/>
  <c r="H56"/>
  <c r="H100"/>
  <c r="H99"/>
  <c r="H97"/>
  <c r="H95"/>
  <c r="H93"/>
  <c r="H91"/>
  <c r="H89"/>
  <c r="H87"/>
  <c r="H85"/>
  <c r="H83"/>
  <c r="H81"/>
  <c r="H79"/>
  <c r="H77"/>
  <c r="H75"/>
  <c r="H73"/>
  <c r="H71"/>
  <c r="H69"/>
  <c r="H67"/>
  <c r="H65"/>
  <c r="H63"/>
  <c r="H61"/>
  <c r="H59"/>
  <c r="H57"/>
  <c r="G54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F54"/>
  <c r="F93"/>
  <c r="F85"/>
  <c r="F77"/>
  <c r="F69"/>
  <c r="F61"/>
  <c r="F100"/>
  <c r="F92"/>
  <c r="F84"/>
  <c r="F76"/>
  <c r="F68"/>
  <c r="F60"/>
  <c r="E100"/>
  <c r="E96"/>
  <c r="E92"/>
  <c r="E88"/>
  <c r="E84"/>
  <c r="E80"/>
  <c r="E76"/>
  <c r="E72"/>
  <c r="E68"/>
  <c r="E64"/>
  <c r="E60"/>
  <c r="E56"/>
  <c r="D94"/>
  <c r="D86"/>
  <c r="D78"/>
  <c r="D70"/>
  <c r="D62"/>
  <c r="D54"/>
  <c r="D93"/>
  <c r="D85"/>
  <c r="D77"/>
  <c r="D69"/>
  <c r="D61"/>
  <c r="W70" l="1"/>
  <c r="W66"/>
  <c r="W62"/>
  <c r="W58"/>
  <c r="M60"/>
  <c r="M64"/>
  <c r="M68"/>
  <c r="M72"/>
  <c r="M76"/>
  <c r="M80"/>
  <c r="M84"/>
  <c r="M88"/>
  <c r="M92"/>
  <c r="M96"/>
  <c r="M100"/>
  <c r="M57"/>
  <c r="M61"/>
  <c r="M65"/>
  <c r="M69"/>
  <c r="M73"/>
  <c r="M77"/>
  <c r="M81"/>
  <c r="M85"/>
  <c r="M89"/>
  <c r="M93"/>
  <c r="M97"/>
  <c r="M54"/>
  <c r="D57"/>
  <c r="D65"/>
  <c r="D73"/>
  <c r="D81"/>
  <c r="D89"/>
  <c r="D97"/>
  <c r="D58"/>
  <c r="D66"/>
  <c r="D74"/>
  <c r="D82"/>
  <c r="D90"/>
  <c r="D98"/>
  <c r="E58"/>
  <c r="E62"/>
  <c r="E66"/>
  <c r="E70"/>
  <c r="E74"/>
  <c r="E78"/>
  <c r="E82"/>
  <c r="E86"/>
  <c r="E90"/>
  <c r="E94"/>
  <c r="E98"/>
  <c r="R88"/>
  <c r="R96"/>
  <c r="R82"/>
  <c r="R74"/>
  <c r="R66"/>
  <c r="R58"/>
  <c r="R79"/>
  <c r="R71"/>
  <c r="R63"/>
  <c r="R55"/>
  <c r="R87"/>
  <c r="R95"/>
  <c r="AB86"/>
  <c r="AB92"/>
  <c r="AB94"/>
  <c r="AB100"/>
  <c r="AB84"/>
  <c r="AB80"/>
  <c r="AB76"/>
  <c r="AB72"/>
  <c r="AB68"/>
  <c r="AB64"/>
  <c r="AB60"/>
  <c r="AB56"/>
  <c r="AB81"/>
  <c r="AB77"/>
  <c r="AB73"/>
  <c r="AB69"/>
  <c r="AB65"/>
  <c r="AB61"/>
  <c r="AB57"/>
  <c r="AB91"/>
  <c r="AB93"/>
  <c r="AB99"/>
  <c r="AB54"/>
  <c r="R86"/>
  <c r="R90"/>
  <c r="R94"/>
  <c r="R98"/>
  <c r="R84"/>
  <c r="R80"/>
  <c r="R76"/>
  <c r="R72"/>
  <c r="R68"/>
  <c r="R64"/>
  <c r="R60"/>
  <c r="R56"/>
  <c r="R81"/>
  <c r="R77"/>
  <c r="R73"/>
  <c r="R69"/>
  <c r="R65"/>
  <c r="R61"/>
  <c r="R57"/>
  <c r="R89"/>
  <c r="R93"/>
  <c r="R97"/>
  <c r="P56"/>
  <c r="P58"/>
  <c r="P60"/>
  <c r="P62"/>
  <c r="P64"/>
  <c r="P66"/>
  <c r="P68"/>
  <c r="P70"/>
  <c r="C121" s="1"/>
  <c r="P72"/>
  <c r="P74"/>
  <c r="P76"/>
  <c r="P78"/>
  <c r="P80"/>
  <c r="P82"/>
  <c r="P84"/>
  <c r="P86"/>
  <c r="P88"/>
  <c r="P90"/>
  <c r="P92"/>
  <c r="P94"/>
  <c r="P96"/>
  <c r="P98"/>
  <c r="P100"/>
  <c r="J54"/>
  <c r="J58"/>
  <c r="J62"/>
  <c r="J66"/>
  <c r="J70"/>
  <c r="J74"/>
  <c r="J78"/>
  <c r="J82"/>
  <c r="J86"/>
  <c r="J90"/>
  <c r="J94"/>
  <c r="J98"/>
  <c r="F64"/>
  <c r="F72"/>
  <c r="F80"/>
  <c r="F88"/>
  <c r="F96"/>
  <c r="F57"/>
  <c r="F65"/>
  <c r="F73"/>
  <c r="F81"/>
  <c r="F89"/>
  <c r="F97"/>
  <c r="F58"/>
  <c r="F62"/>
  <c r="F66"/>
  <c r="F70"/>
  <c r="F74"/>
  <c r="F78"/>
  <c r="F82"/>
  <c r="F86"/>
  <c r="F90"/>
  <c r="F94"/>
  <c r="F98"/>
  <c r="F55"/>
  <c r="F59"/>
  <c r="F63"/>
  <c r="F67"/>
  <c r="F71"/>
  <c r="F75"/>
  <c r="F79"/>
  <c r="F83"/>
  <c r="F87"/>
  <c r="F91"/>
  <c r="F95"/>
  <c r="F99"/>
  <c r="L56"/>
  <c r="L58"/>
  <c r="L60"/>
  <c r="L62"/>
  <c r="L64"/>
  <c r="L66"/>
  <c r="L68"/>
  <c r="L70"/>
  <c r="L72"/>
  <c r="L74"/>
  <c r="L76"/>
  <c r="L78"/>
  <c r="L80"/>
  <c r="L82"/>
  <c r="L84"/>
  <c r="L86"/>
  <c r="L88"/>
  <c r="L90"/>
  <c r="L92"/>
  <c r="L94"/>
  <c r="L96"/>
  <c r="L98"/>
  <c r="L54"/>
  <c r="C105" s="1"/>
  <c r="L100"/>
  <c r="J55"/>
  <c r="J57"/>
  <c r="J59"/>
  <c r="J61"/>
  <c r="J63"/>
  <c r="J65"/>
  <c r="J67"/>
  <c r="J69"/>
  <c r="J71"/>
  <c r="J73"/>
  <c r="J75"/>
  <c r="J77"/>
  <c r="J79"/>
  <c r="J81"/>
  <c r="J83"/>
  <c r="J85"/>
  <c r="J87"/>
  <c r="J89"/>
  <c r="J91"/>
  <c r="J93"/>
  <c r="J95"/>
  <c r="J97"/>
  <c r="J99"/>
  <c r="D59"/>
  <c r="D63"/>
  <c r="D67"/>
  <c r="D71"/>
  <c r="D75"/>
  <c r="D79"/>
  <c r="D83"/>
  <c r="D87"/>
  <c r="D91"/>
  <c r="D95"/>
  <c r="D99"/>
  <c r="D56"/>
  <c r="D60"/>
  <c r="D64"/>
  <c r="D68"/>
  <c r="D72"/>
  <c r="D76"/>
  <c r="D80"/>
  <c r="D84"/>
  <c r="D88"/>
  <c r="D92"/>
  <c r="D96"/>
  <c r="D100"/>
  <c r="E55"/>
  <c r="E57"/>
  <c r="E59"/>
  <c r="E61"/>
  <c r="E63"/>
  <c r="E65"/>
  <c r="E67"/>
  <c r="E69"/>
  <c r="E71"/>
  <c r="E73"/>
  <c r="E75"/>
  <c r="E77"/>
  <c r="E79"/>
  <c r="E81"/>
  <c r="E83"/>
  <c r="E85"/>
  <c r="C136" s="1"/>
  <c r="E87"/>
  <c r="E89"/>
  <c r="E91"/>
  <c r="E93"/>
  <c r="E95"/>
  <c r="E97"/>
  <c r="E99"/>
  <c r="C109"/>
  <c r="C146"/>
  <c r="C151" l="1"/>
  <c r="C130"/>
  <c r="C106"/>
  <c r="C114"/>
  <c r="C139"/>
  <c r="C144"/>
  <c r="C124"/>
  <c r="C108"/>
  <c r="C140"/>
  <c r="C128"/>
  <c r="C112"/>
  <c r="C120"/>
  <c r="C123"/>
  <c r="C107"/>
  <c r="C137"/>
  <c r="C143"/>
  <c r="C135"/>
  <c r="C127"/>
  <c r="C119"/>
  <c r="C111"/>
  <c r="C145"/>
  <c r="C129"/>
  <c r="C113"/>
  <c r="C147"/>
  <c r="C131"/>
  <c r="C115"/>
  <c r="C141"/>
  <c r="C133"/>
  <c r="C125"/>
  <c r="C117"/>
  <c r="C149"/>
  <c r="C138"/>
  <c r="C122"/>
  <c r="C148"/>
  <c r="C132"/>
  <c r="C116"/>
  <c r="C150"/>
  <c r="C142"/>
  <c r="C134"/>
  <c r="C126"/>
  <c r="C118"/>
  <c r="C110"/>
</calcChain>
</file>

<file path=xl/sharedStrings.xml><?xml version="1.0" encoding="utf-8"?>
<sst xmlns="http://schemas.openxmlformats.org/spreadsheetml/2006/main" count="578" uniqueCount="104">
  <si>
    <t>Caso de Uso</t>
  </si>
  <si>
    <t>CUS-01</t>
  </si>
  <si>
    <t>CUS-02</t>
  </si>
  <si>
    <t>CUS-03</t>
  </si>
  <si>
    <t>CUS-04</t>
  </si>
  <si>
    <t>CUS-05</t>
  </si>
  <si>
    <t>CUS-06</t>
  </si>
  <si>
    <t>CUS-07</t>
  </si>
  <si>
    <t>CUS-08</t>
  </si>
  <si>
    <t>CUS-09</t>
  </si>
  <si>
    <t>CUS-10</t>
  </si>
  <si>
    <t>CUS-11</t>
  </si>
  <si>
    <t>CUS-12</t>
  </si>
  <si>
    <t>CUS-13</t>
  </si>
  <si>
    <t>CUS-14</t>
  </si>
  <si>
    <t>CUS-15</t>
  </si>
  <si>
    <t>CUS-16</t>
  </si>
  <si>
    <t>CUS-17</t>
  </si>
  <si>
    <t>CUS-18</t>
  </si>
  <si>
    <t>CUS-19</t>
  </si>
  <si>
    <t>CUS-20</t>
  </si>
  <si>
    <t>CUS-21</t>
  </si>
  <si>
    <t>CUS-22</t>
  </si>
  <si>
    <t>CUS-23</t>
  </si>
  <si>
    <t>CUS-24</t>
  </si>
  <si>
    <t>CUS-25</t>
  </si>
  <si>
    <t>CUS-26</t>
  </si>
  <si>
    <t>CUS-27</t>
  </si>
  <si>
    <t>CUS-28</t>
  </si>
  <si>
    <t>CUS-29</t>
  </si>
  <si>
    <t>CUS-30</t>
  </si>
  <si>
    <t>CUS-31</t>
  </si>
  <si>
    <t>CUS-32</t>
  </si>
  <si>
    <t>CUS-33</t>
  </si>
  <si>
    <t>CUS-34</t>
  </si>
  <si>
    <t>CUS-35</t>
  </si>
  <si>
    <t>CUS-36</t>
  </si>
  <si>
    <t>CUS-37</t>
  </si>
  <si>
    <t>CUS-38</t>
  </si>
  <si>
    <t>CUS-39</t>
  </si>
  <si>
    <t>CUS-40</t>
  </si>
  <si>
    <t>CUS-41</t>
  </si>
  <si>
    <t>CUS-42</t>
  </si>
  <si>
    <t>CUS-43</t>
  </si>
  <si>
    <t>CUS-44</t>
  </si>
  <si>
    <t>CUS-45</t>
  </si>
  <si>
    <t>CUS-46</t>
  </si>
  <si>
    <t>CUS-47</t>
  </si>
  <si>
    <t>ID</t>
  </si>
  <si>
    <t>Crear cuenta de acceso al sistema al piloto</t>
  </si>
  <si>
    <t>Registrar aproximación para casos de emergencia</t>
  </si>
  <si>
    <t>Consultar disponibilidad de pistas de aterrizaje</t>
  </si>
  <si>
    <t>Consultar plataforma del aeropuerto</t>
  </si>
  <si>
    <t>Consultar aeropuerto alterno para caos de emergencia</t>
  </si>
  <si>
    <t>Listar planes de vuelo</t>
  </si>
  <si>
    <t>Validar plan de vuelo</t>
  </si>
  <si>
    <t>Consultar plan de vuelo</t>
  </si>
  <si>
    <t>Listar control de peso y balance del avión</t>
  </si>
  <si>
    <t>Validar control de peso y balance del avión</t>
  </si>
  <si>
    <t>Listar informe técnico de vuelos</t>
  </si>
  <si>
    <t>Validar informe técnico de vuelo</t>
  </si>
  <si>
    <t>Consultar informe técnico de vuelo</t>
  </si>
  <si>
    <t>Listar pistas de aeropuerto</t>
  </si>
  <si>
    <t>Listar aeropuertos</t>
  </si>
  <si>
    <t>Consultar avión</t>
  </si>
  <si>
    <t>Listar aviones</t>
  </si>
  <si>
    <t>Registrar avión</t>
  </si>
  <si>
    <t>Listar plataformas del aeropuerto</t>
  </si>
  <si>
    <t>Registrar plataforma de aeropuerto</t>
  </si>
  <si>
    <t>Modificar estado de plataforma de aeropuerto</t>
  </si>
  <si>
    <t>Registrar pista de aeropuerto</t>
  </si>
  <si>
    <t>Modificar estado de pista de aeropuerto</t>
  </si>
  <si>
    <t>Registrar aeropuerto destino</t>
  </si>
  <si>
    <t>Registrar aerolínea</t>
  </si>
  <si>
    <t>Consultar datos de la aerolínea</t>
  </si>
  <si>
    <t>Listar aerolíneas</t>
  </si>
  <si>
    <t>Modificar datos de la aerolínea</t>
  </si>
  <si>
    <t>Modificar datos del avión</t>
  </si>
  <si>
    <t>Registrar cobros de alquilar de manga</t>
  </si>
  <si>
    <t>Registrar alquiler de estacionamientos</t>
  </si>
  <si>
    <t>Registrar alquiler de hangares</t>
  </si>
  <si>
    <t>Registrar alquiler de módulos de pre embarque</t>
  </si>
  <si>
    <t>Registrar alquiler de oficinas</t>
  </si>
  <si>
    <t>Registrar alquiler de almacenes</t>
  </si>
  <si>
    <t>Modificar características de hangar</t>
  </si>
  <si>
    <t>Modificar características de oficinas</t>
  </si>
  <si>
    <t>Modificar características de almacenes</t>
  </si>
  <si>
    <t>Modificar características de módulo de pre embarque</t>
  </si>
  <si>
    <t>Registrar nuevo almacen</t>
  </si>
  <si>
    <t>Registrar nuevo módulo de de pre embarque</t>
  </si>
  <si>
    <t>Registrar nueva oficina</t>
  </si>
  <si>
    <t>Registrar nuevo hangar</t>
  </si>
  <si>
    <t>Crear cuenta de acceso al sistema del personal autorizado</t>
  </si>
  <si>
    <t>Asignar tareas al personal</t>
  </si>
  <si>
    <t>Ver itinerario de las aerolíneas</t>
  </si>
  <si>
    <t>Faturar el pago de tarifa aeroportuaria por pasaje a la aerolínea</t>
  </si>
  <si>
    <t>UC ID</t>
  </si>
  <si>
    <t>USE CASE</t>
  </si>
  <si>
    <t>TOTAL</t>
  </si>
  <si>
    <t>PRIORIDAD</t>
  </si>
  <si>
    <t>Ordenado</t>
  </si>
  <si>
    <t>Consultar aeropuerto alterno para casos de emergencia</t>
  </si>
  <si>
    <t>Registrar nuevo módulo de pre embarque</t>
  </si>
  <si>
    <t>Facturar el pago de tarifa aeroportuaria por pasaje a la aerolínea</t>
  </si>
</sst>
</file>

<file path=xl/styles.xml><?xml version="1.0" encoding="utf-8"?>
<styleSheet xmlns="http://schemas.openxmlformats.org/spreadsheetml/2006/main">
  <numFmts count="1">
    <numFmt numFmtId="164" formatCode="0.0000"/>
  </numFmts>
  <fonts count="12">
    <font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2060"/>
      <name val="Times New Roman"/>
      <family val="1"/>
    </font>
    <font>
      <b/>
      <sz val="11"/>
      <color rgb="FF0070C0"/>
      <name val="Calibri"/>
      <family val="2"/>
      <scheme val="minor"/>
    </font>
    <font>
      <b/>
      <sz val="11"/>
      <color rgb="FF0070C0"/>
      <name val="Tunga"/>
    </font>
    <font>
      <b/>
      <sz val="10"/>
      <color rgb="FF0070C0"/>
      <name val="Tunga"/>
    </font>
    <font>
      <sz val="10"/>
      <color rgb="FF0070C0"/>
      <name val="Tunga"/>
    </font>
    <font>
      <sz val="11"/>
      <color theme="1"/>
      <name val="Tunga"/>
    </font>
    <font>
      <sz val="10"/>
      <color theme="1"/>
      <name val="Tunga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Border="1" applyAlignment="1">
      <alignment horizontal="justify" vertical="center"/>
    </xf>
    <xf numFmtId="12" fontId="0" fillId="0" borderId="0" xfId="0" applyNumberFormat="1"/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justify"/>
    </xf>
    <xf numFmtId="0" fontId="3" fillId="0" borderId="0" xfId="0" applyFont="1"/>
    <xf numFmtId="0" fontId="9" fillId="0" borderId="0" xfId="0" applyFont="1"/>
    <xf numFmtId="0" fontId="8" fillId="0" borderId="0" xfId="0" applyFont="1" applyAlignment="1">
      <alignment horizontal="center" vertical="center" wrapText="1" shrinkToFit="1"/>
    </xf>
    <xf numFmtId="0" fontId="8" fillId="0" borderId="0" xfId="0" applyFont="1" applyBorder="1" applyAlignment="1">
      <alignment horizontal="center" vertical="center" wrapText="1" shrinkToFit="1"/>
    </xf>
    <xf numFmtId="0" fontId="9" fillId="0" borderId="0" xfId="0" applyFont="1" applyAlignment="1">
      <alignment horizontal="center" vertical="center" wrapText="1" shrinkToFit="1"/>
    </xf>
    <xf numFmtId="0" fontId="8" fillId="0" borderId="0" xfId="0" applyFont="1" applyAlignment="1">
      <alignment horizontal="left" vertical="center" wrapText="1" shrinkToFit="1"/>
    </xf>
    <xf numFmtId="0" fontId="0" fillId="0" borderId="0" xfId="0" applyAlignment="1">
      <alignment horizontal="left" vertical="center" wrapText="1" shrinkToFit="1"/>
    </xf>
    <xf numFmtId="0" fontId="4" fillId="0" borderId="0" xfId="0" applyFont="1" applyAlignment="1">
      <alignment horizontal="left" vertical="center" wrapText="1" shrinkToFit="1"/>
    </xf>
    <xf numFmtId="0" fontId="0" fillId="0" borderId="0" xfId="0" applyAlignment="1">
      <alignment horizontal="left"/>
    </xf>
    <xf numFmtId="0" fontId="7" fillId="0" borderId="0" xfId="0" applyFont="1" applyAlignment="1">
      <alignment horizontal="center" vertical="center" wrapText="1" shrinkToFit="1"/>
    </xf>
    <xf numFmtId="164" fontId="10" fillId="0" borderId="0" xfId="0" applyNumberFormat="1" applyFont="1" applyAlignment="1">
      <alignment horizontal="center" vertical="center" wrapText="1" shrinkToFit="1"/>
    </xf>
    <xf numFmtId="0" fontId="10" fillId="0" borderId="0" xfId="0" applyFont="1" applyAlignment="1">
      <alignment horizontal="center" vertical="center" wrapText="1" shrinkToFit="1"/>
    </xf>
    <xf numFmtId="0" fontId="11" fillId="0" borderId="0" xfId="0" applyFont="1"/>
    <xf numFmtId="164" fontId="10" fillId="0" borderId="0" xfId="0" applyNumberFormat="1" applyFont="1" applyAlignment="1">
      <alignment vertical="center" wrapText="1" shrinkToFit="1"/>
    </xf>
    <xf numFmtId="0" fontId="5" fillId="0" borderId="0" xfId="0" applyFont="1" applyAlignment="1"/>
    <xf numFmtId="164" fontId="0" fillId="0" borderId="0" xfId="0" applyNumberFormat="1" applyAlignment="1">
      <alignment vertical="center" wrapText="1" shrinkToFit="1"/>
    </xf>
    <xf numFmtId="164" fontId="0" fillId="0" borderId="0" xfId="0" applyNumberFormat="1" applyAlignment="1">
      <alignment horizontal="center" vertical="center" wrapText="1" shrinkToFit="1"/>
    </xf>
    <xf numFmtId="0" fontId="5" fillId="0" borderId="0" xfId="0" applyFont="1" applyAlignment="1">
      <alignment horizontal="center"/>
    </xf>
    <xf numFmtId="164" fontId="0" fillId="0" borderId="0" xfId="0" applyNumberFormat="1" applyAlignment="1">
      <alignment horizontal="center" vertical="center" wrapText="1" shrinkToFi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C54"/>
  <sheetViews>
    <sheetView zoomScale="90" zoomScaleNormal="90" workbookViewId="0">
      <selection activeCell="D5" sqref="D5"/>
    </sheetView>
  </sheetViews>
  <sheetFormatPr baseColWidth="10" defaultRowHeight="15" customHeight="1"/>
  <cols>
    <col min="2" max="2" width="8.5703125" customWidth="1"/>
    <col min="3" max="3" width="49.28515625" customWidth="1"/>
  </cols>
  <sheetData>
    <row r="4" spans="2:3" ht="15" customHeight="1">
      <c r="B4" s="4" t="s">
        <v>48</v>
      </c>
      <c r="C4" s="4" t="s">
        <v>0</v>
      </c>
    </row>
    <row r="5" spans="2:3" ht="15" customHeight="1">
      <c r="B5" s="3" t="s">
        <v>1</v>
      </c>
      <c r="C5" s="5" t="s">
        <v>50</v>
      </c>
    </row>
    <row r="6" spans="2:3" ht="15" customHeight="1">
      <c r="B6" s="3" t="s">
        <v>2</v>
      </c>
      <c r="C6" s="5" t="s">
        <v>51</v>
      </c>
    </row>
    <row r="7" spans="2:3" ht="15" customHeight="1">
      <c r="B7" s="3" t="s">
        <v>3</v>
      </c>
      <c r="C7" s="5" t="s">
        <v>52</v>
      </c>
    </row>
    <row r="8" spans="2:3" ht="15" customHeight="1">
      <c r="B8" s="3" t="s">
        <v>4</v>
      </c>
      <c r="C8" s="5" t="s">
        <v>53</v>
      </c>
    </row>
    <row r="9" spans="2:3" ht="15" customHeight="1">
      <c r="B9" s="3" t="s">
        <v>5</v>
      </c>
      <c r="C9" s="5" t="s">
        <v>54</v>
      </c>
    </row>
    <row r="10" spans="2:3" ht="15" customHeight="1">
      <c r="B10" s="3" t="s">
        <v>6</v>
      </c>
      <c r="C10" s="5" t="s">
        <v>55</v>
      </c>
    </row>
    <row r="11" spans="2:3" ht="15" customHeight="1">
      <c r="B11" s="3" t="s">
        <v>7</v>
      </c>
      <c r="C11" s="5" t="s">
        <v>56</v>
      </c>
    </row>
    <row r="12" spans="2:3" ht="15" customHeight="1">
      <c r="B12" s="3" t="s">
        <v>8</v>
      </c>
      <c r="C12" s="5" t="s">
        <v>57</v>
      </c>
    </row>
    <row r="13" spans="2:3" ht="15" customHeight="1">
      <c r="B13" s="3" t="s">
        <v>9</v>
      </c>
      <c r="C13" s="5" t="s">
        <v>58</v>
      </c>
    </row>
    <row r="14" spans="2:3" ht="15" customHeight="1">
      <c r="B14" s="3" t="s">
        <v>10</v>
      </c>
      <c r="C14" s="5" t="s">
        <v>59</v>
      </c>
    </row>
    <row r="15" spans="2:3" ht="15" customHeight="1">
      <c r="B15" s="3" t="s">
        <v>11</v>
      </c>
      <c r="C15" s="5" t="s">
        <v>60</v>
      </c>
    </row>
    <row r="16" spans="2:3" ht="15" customHeight="1">
      <c r="B16" s="3" t="s">
        <v>12</v>
      </c>
      <c r="C16" s="5" t="s">
        <v>61</v>
      </c>
    </row>
    <row r="17" spans="2:3" ht="15" customHeight="1">
      <c r="B17" s="3" t="s">
        <v>13</v>
      </c>
      <c r="C17" s="5" t="s">
        <v>62</v>
      </c>
    </row>
    <row r="18" spans="2:3" ht="15" customHeight="1">
      <c r="B18" s="3" t="s">
        <v>14</v>
      </c>
      <c r="C18" s="5" t="s">
        <v>63</v>
      </c>
    </row>
    <row r="19" spans="2:3" ht="15" customHeight="1">
      <c r="B19" s="3" t="s">
        <v>15</v>
      </c>
      <c r="C19" s="5" t="s">
        <v>64</v>
      </c>
    </row>
    <row r="20" spans="2:3" ht="15" customHeight="1">
      <c r="B20" s="3" t="s">
        <v>16</v>
      </c>
      <c r="C20" s="5" t="s">
        <v>65</v>
      </c>
    </row>
    <row r="21" spans="2:3" ht="15" customHeight="1">
      <c r="B21" s="3" t="s">
        <v>17</v>
      </c>
      <c r="C21" s="5" t="s">
        <v>66</v>
      </c>
    </row>
    <row r="22" spans="2:3" ht="15" customHeight="1">
      <c r="B22" s="3" t="s">
        <v>18</v>
      </c>
      <c r="C22" s="5" t="s">
        <v>67</v>
      </c>
    </row>
    <row r="23" spans="2:3" ht="15" customHeight="1">
      <c r="B23" s="3" t="s">
        <v>19</v>
      </c>
      <c r="C23" s="5" t="s">
        <v>68</v>
      </c>
    </row>
    <row r="24" spans="2:3" ht="15" customHeight="1">
      <c r="B24" s="3" t="s">
        <v>20</v>
      </c>
      <c r="C24" s="5" t="s">
        <v>69</v>
      </c>
    </row>
    <row r="25" spans="2:3" ht="15" customHeight="1">
      <c r="B25" s="3" t="s">
        <v>21</v>
      </c>
      <c r="C25" s="5" t="s">
        <v>70</v>
      </c>
    </row>
    <row r="26" spans="2:3" ht="15" customHeight="1">
      <c r="B26" s="3" t="s">
        <v>22</v>
      </c>
      <c r="C26" s="5" t="s">
        <v>71</v>
      </c>
    </row>
    <row r="27" spans="2:3" ht="15" customHeight="1">
      <c r="B27" s="3" t="s">
        <v>23</v>
      </c>
      <c r="C27" s="5" t="s">
        <v>72</v>
      </c>
    </row>
    <row r="28" spans="2:3" ht="15" customHeight="1">
      <c r="B28" s="3" t="s">
        <v>24</v>
      </c>
      <c r="C28" s="5" t="s">
        <v>73</v>
      </c>
    </row>
    <row r="29" spans="2:3" ht="15" customHeight="1">
      <c r="B29" s="3" t="s">
        <v>25</v>
      </c>
      <c r="C29" s="5" t="s">
        <v>74</v>
      </c>
    </row>
    <row r="30" spans="2:3" ht="15" customHeight="1">
      <c r="B30" s="3" t="s">
        <v>26</v>
      </c>
      <c r="C30" s="5" t="s">
        <v>75</v>
      </c>
    </row>
    <row r="31" spans="2:3" ht="15" customHeight="1">
      <c r="B31" s="3" t="s">
        <v>27</v>
      </c>
      <c r="C31" s="5" t="s">
        <v>76</v>
      </c>
    </row>
    <row r="32" spans="2:3" ht="15" customHeight="1">
      <c r="B32" s="3" t="s">
        <v>28</v>
      </c>
      <c r="C32" s="5" t="s">
        <v>77</v>
      </c>
    </row>
    <row r="33" spans="2:3" ht="15" customHeight="1">
      <c r="B33" s="3" t="s">
        <v>29</v>
      </c>
      <c r="C33" s="5" t="s">
        <v>78</v>
      </c>
    </row>
    <row r="34" spans="2:3" ht="15" customHeight="1">
      <c r="B34" s="3" t="s">
        <v>30</v>
      </c>
      <c r="C34" s="5" t="s">
        <v>79</v>
      </c>
    </row>
    <row r="35" spans="2:3" ht="15" customHeight="1">
      <c r="B35" s="3" t="s">
        <v>31</v>
      </c>
      <c r="C35" s="5" t="s">
        <v>80</v>
      </c>
    </row>
    <row r="36" spans="2:3" ht="15" customHeight="1">
      <c r="B36" s="3" t="s">
        <v>32</v>
      </c>
      <c r="C36" s="5" t="s">
        <v>81</v>
      </c>
    </row>
    <row r="37" spans="2:3" ht="15" customHeight="1">
      <c r="B37" s="3" t="s">
        <v>33</v>
      </c>
      <c r="C37" s="5" t="s">
        <v>82</v>
      </c>
    </row>
    <row r="38" spans="2:3" ht="15" customHeight="1">
      <c r="B38" s="3" t="s">
        <v>34</v>
      </c>
      <c r="C38" s="5" t="s">
        <v>83</v>
      </c>
    </row>
    <row r="39" spans="2:3" ht="15" customHeight="1">
      <c r="B39" s="3" t="s">
        <v>35</v>
      </c>
      <c r="C39" s="5" t="s">
        <v>84</v>
      </c>
    </row>
    <row r="40" spans="2:3" ht="15" customHeight="1">
      <c r="B40" s="3" t="s">
        <v>36</v>
      </c>
      <c r="C40" s="5" t="s">
        <v>85</v>
      </c>
    </row>
    <row r="41" spans="2:3" ht="15" customHeight="1">
      <c r="B41" s="3" t="s">
        <v>37</v>
      </c>
      <c r="C41" s="6" t="s">
        <v>86</v>
      </c>
    </row>
    <row r="42" spans="2:3" ht="15" customHeight="1">
      <c r="B42" s="3" t="s">
        <v>38</v>
      </c>
      <c r="C42" s="5" t="s">
        <v>87</v>
      </c>
    </row>
    <row r="43" spans="2:3" ht="15" customHeight="1">
      <c r="B43" s="3" t="s">
        <v>39</v>
      </c>
      <c r="C43" s="5" t="s">
        <v>88</v>
      </c>
    </row>
    <row r="44" spans="2:3" ht="15" customHeight="1">
      <c r="B44" s="3" t="s">
        <v>40</v>
      </c>
      <c r="C44" s="5" t="s">
        <v>89</v>
      </c>
    </row>
    <row r="45" spans="2:3" ht="15" customHeight="1">
      <c r="B45" s="3" t="s">
        <v>41</v>
      </c>
      <c r="C45" s="5" t="s">
        <v>90</v>
      </c>
    </row>
    <row r="46" spans="2:3" ht="15" customHeight="1">
      <c r="B46" s="3" t="s">
        <v>42</v>
      </c>
      <c r="C46" s="5" t="s">
        <v>91</v>
      </c>
    </row>
    <row r="47" spans="2:3" ht="15" customHeight="1">
      <c r="B47" s="3" t="s">
        <v>43</v>
      </c>
      <c r="C47" s="5" t="s">
        <v>92</v>
      </c>
    </row>
    <row r="48" spans="2:3" ht="15" customHeight="1">
      <c r="B48" s="3" t="s">
        <v>44</v>
      </c>
      <c r="C48" s="5" t="s">
        <v>93</v>
      </c>
    </row>
    <row r="49" spans="2:3" ht="15" customHeight="1">
      <c r="B49" s="3" t="s">
        <v>45</v>
      </c>
      <c r="C49" s="5" t="s">
        <v>94</v>
      </c>
    </row>
    <row r="50" spans="2:3" ht="15" customHeight="1">
      <c r="B50" s="3" t="s">
        <v>46</v>
      </c>
      <c r="C50" s="5" t="s">
        <v>95</v>
      </c>
    </row>
    <row r="51" spans="2:3" ht="15" customHeight="1">
      <c r="B51" s="3" t="s">
        <v>47</v>
      </c>
      <c r="C51" s="5" t="s">
        <v>49</v>
      </c>
    </row>
    <row r="52" spans="2:3" ht="15" customHeight="1">
      <c r="B52" s="1"/>
      <c r="C52" s="2"/>
    </row>
    <row r="53" spans="2:3" ht="15" customHeight="1">
      <c r="B53" s="1"/>
      <c r="C53" s="2"/>
    </row>
    <row r="54" spans="2:3" ht="15" customHeight="1">
      <c r="B54" s="1"/>
      <c r="C54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W201"/>
  <sheetViews>
    <sheetView tabSelected="1" topLeftCell="A172" zoomScale="90" zoomScaleNormal="90" workbookViewId="0">
      <selection activeCell="B1" sqref="B1"/>
    </sheetView>
  </sheetViews>
  <sheetFormatPr baseColWidth="10" defaultRowHeight="15" customHeight="1"/>
  <cols>
    <col min="1" max="1" width="7.85546875" style="7" customWidth="1"/>
    <col min="2" max="2" width="56.42578125" style="14" customWidth="1"/>
    <col min="3" max="4" width="7.5703125" customWidth="1"/>
    <col min="5" max="11" width="7.85546875" customWidth="1"/>
    <col min="12" max="14" width="7.42578125" customWidth="1"/>
    <col min="15" max="15" width="7.85546875" customWidth="1"/>
    <col min="16" max="16" width="7.42578125" customWidth="1"/>
    <col min="17" max="17" width="7.7109375" customWidth="1"/>
    <col min="18" max="18" width="8.140625" customWidth="1"/>
    <col min="19" max="19" width="7.7109375" customWidth="1"/>
    <col min="20" max="21" width="7.42578125" customWidth="1"/>
    <col min="22" max="22" width="7.85546875" customWidth="1"/>
    <col min="23" max="23" width="7.42578125" bestFit="1" customWidth="1"/>
    <col min="24" max="29" width="7.85546875" bestFit="1" customWidth="1"/>
    <col min="30" max="30" width="8.140625" bestFit="1" customWidth="1"/>
    <col min="31" max="32" width="7.85546875" bestFit="1" customWidth="1"/>
    <col min="33" max="33" width="7.42578125" bestFit="1" customWidth="1"/>
    <col min="34" max="49" width="7.85546875" bestFit="1" customWidth="1"/>
  </cols>
  <sheetData>
    <row r="1" spans="1:49" ht="15" customHeight="1">
      <c r="A1" s="15" t="s">
        <v>96</v>
      </c>
      <c r="B1" s="15" t="s">
        <v>97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23</v>
      </c>
      <c r="Z1" s="8" t="s">
        <v>24</v>
      </c>
      <c r="AA1" s="8" t="s">
        <v>25</v>
      </c>
      <c r="AB1" s="8" t="s">
        <v>26</v>
      </c>
      <c r="AC1" s="8" t="s">
        <v>27</v>
      </c>
      <c r="AD1" s="8" t="s">
        <v>28</v>
      </c>
      <c r="AE1" s="8" t="s">
        <v>29</v>
      </c>
      <c r="AF1" s="8" t="s">
        <v>30</v>
      </c>
      <c r="AG1" s="8" t="s">
        <v>31</v>
      </c>
      <c r="AH1" s="8" t="s">
        <v>32</v>
      </c>
      <c r="AI1" s="8" t="s">
        <v>33</v>
      </c>
      <c r="AJ1" s="8" t="s">
        <v>34</v>
      </c>
      <c r="AK1" s="8" t="s">
        <v>35</v>
      </c>
      <c r="AL1" s="8" t="s">
        <v>36</v>
      </c>
      <c r="AM1" s="8" t="s">
        <v>37</v>
      </c>
      <c r="AN1" s="8" t="s">
        <v>38</v>
      </c>
      <c r="AO1" s="8" t="s">
        <v>39</v>
      </c>
      <c r="AP1" s="8" t="s">
        <v>40</v>
      </c>
      <c r="AQ1" s="8" t="s">
        <v>41</v>
      </c>
      <c r="AR1" s="8" t="s">
        <v>42</v>
      </c>
      <c r="AS1" s="8" t="s">
        <v>43</v>
      </c>
      <c r="AT1" s="8" t="s">
        <v>44</v>
      </c>
      <c r="AU1" s="8" t="s">
        <v>45</v>
      </c>
      <c r="AV1" s="8" t="s">
        <v>46</v>
      </c>
      <c r="AW1" s="8" t="s">
        <v>47</v>
      </c>
    </row>
    <row r="2" spans="1:49" ht="15" customHeight="1">
      <c r="A2" s="9" t="s">
        <v>1</v>
      </c>
      <c r="B2" s="11" t="s">
        <v>50</v>
      </c>
      <c r="C2" s="16">
        <v>1</v>
      </c>
      <c r="D2" s="16">
        <v>0.16666666666666666</v>
      </c>
      <c r="E2" s="16">
        <v>0.25</v>
      </c>
      <c r="F2" s="16">
        <v>1.5</v>
      </c>
      <c r="G2" s="16">
        <v>0.16666666666666666</v>
      </c>
      <c r="H2" s="16">
        <v>0.14285714285714285</v>
      </c>
      <c r="I2" s="16">
        <v>0.4</v>
      </c>
      <c r="J2" s="16">
        <v>0.33333333333333331</v>
      </c>
      <c r="K2" s="16">
        <v>0.2857142857142857</v>
      </c>
      <c r="L2" s="16">
        <v>0.5</v>
      </c>
      <c r="M2" s="16">
        <v>0.14285714285714285</v>
      </c>
      <c r="N2" s="16">
        <v>0.4</v>
      </c>
      <c r="O2" s="16">
        <v>0.14285714285714285</v>
      </c>
      <c r="P2" s="16">
        <v>0.75</v>
      </c>
      <c r="Q2" s="16">
        <v>1.3333333333333333</v>
      </c>
      <c r="R2" s="16">
        <v>2.3333333333333335</v>
      </c>
      <c r="S2" s="16">
        <v>1.3333333333333333</v>
      </c>
      <c r="T2" s="16">
        <v>0.66666666666666663</v>
      </c>
      <c r="U2" s="16">
        <v>0.5</v>
      </c>
      <c r="V2" s="16">
        <v>0.33333333333333331</v>
      </c>
      <c r="W2" s="16">
        <v>1.6</v>
      </c>
      <c r="X2" s="16">
        <v>0.77777777777777779</v>
      </c>
      <c r="Y2" s="16">
        <v>3.5</v>
      </c>
      <c r="Z2" s="16">
        <v>2.25</v>
      </c>
      <c r="AA2" s="16">
        <v>1.6</v>
      </c>
      <c r="AB2" s="16">
        <v>1.4</v>
      </c>
      <c r="AC2" s="16">
        <v>2.5</v>
      </c>
      <c r="AD2" s="16">
        <v>3.5</v>
      </c>
      <c r="AE2" s="16">
        <v>1.25</v>
      </c>
      <c r="AF2" s="16">
        <v>0.7142857142857143</v>
      </c>
      <c r="AG2" s="16">
        <v>0.7142857142857143</v>
      </c>
      <c r="AH2" s="16">
        <v>0.2</v>
      </c>
      <c r="AI2" s="16">
        <v>0.2</v>
      </c>
      <c r="AJ2" s="16">
        <v>0.2</v>
      </c>
      <c r="AK2" s="16">
        <v>0.25</v>
      </c>
      <c r="AL2" s="16">
        <v>0.25</v>
      </c>
      <c r="AM2" s="16">
        <v>0.25</v>
      </c>
      <c r="AN2" s="16">
        <v>0.4</v>
      </c>
      <c r="AO2" s="16">
        <v>0.4</v>
      </c>
      <c r="AP2" s="16">
        <v>0.4</v>
      </c>
      <c r="AQ2" s="16">
        <v>0.4</v>
      </c>
      <c r="AR2" s="16">
        <v>0.4</v>
      </c>
      <c r="AS2" s="16">
        <v>0.6</v>
      </c>
      <c r="AT2" s="16">
        <v>0.6</v>
      </c>
      <c r="AU2" s="16">
        <v>0.33333333333333331</v>
      </c>
      <c r="AV2" s="16">
        <v>0.33333333333333331</v>
      </c>
      <c r="AW2" s="16">
        <v>0.4</v>
      </c>
    </row>
    <row r="3" spans="1:49" ht="15" customHeight="1">
      <c r="A3" s="9" t="s">
        <v>2</v>
      </c>
      <c r="B3" s="11" t="s">
        <v>51</v>
      </c>
      <c r="C3" s="16">
        <f>1/D2</f>
        <v>6</v>
      </c>
      <c r="D3" s="16">
        <v>1</v>
      </c>
      <c r="E3" s="16">
        <v>1.4</v>
      </c>
      <c r="F3" s="16">
        <v>3.5</v>
      </c>
      <c r="G3" s="16">
        <v>2</v>
      </c>
      <c r="H3" s="16">
        <v>0.33333333333333331</v>
      </c>
      <c r="I3" s="16">
        <v>1.3333333333333333</v>
      </c>
      <c r="J3" s="16">
        <v>1.6666666666666667</v>
      </c>
      <c r="K3" s="16">
        <v>0.33333333333333331</v>
      </c>
      <c r="L3" s="16">
        <v>1.6666666666666667</v>
      </c>
      <c r="M3" s="16">
        <v>0.42857142857142855</v>
      </c>
      <c r="N3" s="16">
        <v>1.6666666666666667</v>
      </c>
      <c r="O3" s="16">
        <v>0.7142857142857143</v>
      </c>
      <c r="P3" s="16">
        <v>1.3333333333333333</v>
      </c>
      <c r="Q3" s="16">
        <v>1.8</v>
      </c>
      <c r="R3" s="16">
        <v>2.25</v>
      </c>
      <c r="S3" s="16">
        <v>1.8</v>
      </c>
      <c r="T3" s="16">
        <v>1.6666666666666667</v>
      </c>
      <c r="U3" s="16">
        <v>2</v>
      </c>
      <c r="V3" s="16">
        <v>1.5</v>
      </c>
      <c r="W3" s="16">
        <v>1.8</v>
      </c>
      <c r="X3" s="16">
        <v>1.125</v>
      </c>
      <c r="Y3" s="16">
        <v>2</v>
      </c>
      <c r="Z3" s="16">
        <v>3</v>
      </c>
      <c r="AA3" s="16">
        <v>3</v>
      </c>
      <c r="AB3" s="16">
        <v>1.8</v>
      </c>
      <c r="AC3" s="16">
        <v>4</v>
      </c>
      <c r="AD3" s="16">
        <v>4.5</v>
      </c>
      <c r="AE3" s="16">
        <v>1.8</v>
      </c>
      <c r="AF3" s="16">
        <v>1.8</v>
      </c>
      <c r="AG3" s="16">
        <v>1.8</v>
      </c>
      <c r="AH3" s="16">
        <v>1.2</v>
      </c>
      <c r="AI3" s="16">
        <v>1.2</v>
      </c>
      <c r="AJ3" s="16">
        <v>1.2</v>
      </c>
      <c r="AK3" s="16">
        <v>1.25</v>
      </c>
      <c r="AL3" s="16">
        <v>1.25</v>
      </c>
      <c r="AM3" s="16">
        <v>1.25</v>
      </c>
      <c r="AN3" s="16">
        <v>1.25</v>
      </c>
      <c r="AO3" s="16">
        <v>1.2</v>
      </c>
      <c r="AP3" s="16">
        <v>1.2</v>
      </c>
      <c r="AQ3" s="16">
        <v>1.2</v>
      </c>
      <c r="AR3" s="16">
        <v>1.2</v>
      </c>
      <c r="AS3" s="16">
        <v>2</v>
      </c>
      <c r="AT3" s="16">
        <v>1.5</v>
      </c>
      <c r="AU3" s="16">
        <v>1.2</v>
      </c>
      <c r="AV3" s="16">
        <v>2</v>
      </c>
      <c r="AW3" s="16">
        <v>1.6666666666666667</v>
      </c>
    </row>
    <row r="4" spans="1:49" ht="15" customHeight="1">
      <c r="A4" s="9" t="s">
        <v>3</v>
      </c>
      <c r="B4" s="11" t="s">
        <v>52</v>
      </c>
      <c r="C4" s="16">
        <f>1/E2</f>
        <v>4</v>
      </c>
      <c r="D4" s="16">
        <f>1/E3</f>
        <v>0.7142857142857143</v>
      </c>
      <c r="E4" s="16">
        <v>1</v>
      </c>
      <c r="F4" s="16">
        <v>1.6666666666666667</v>
      </c>
      <c r="G4" s="16">
        <v>0.66666666666666663</v>
      </c>
      <c r="H4" s="16">
        <v>0.5</v>
      </c>
      <c r="I4" s="16">
        <v>0.5</v>
      </c>
      <c r="J4" s="16">
        <v>1.6666666666666667</v>
      </c>
      <c r="K4" s="16">
        <v>0.42857142857142855</v>
      </c>
      <c r="L4" s="16">
        <v>0.5</v>
      </c>
      <c r="M4" s="16">
        <v>0.5</v>
      </c>
      <c r="N4" s="16">
        <v>0.8</v>
      </c>
      <c r="O4" s="16">
        <v>0.6</v>
      </c>
      <c r="P4" s="16">
        <v>1.5</v>
      </c>
      <c r="Q4" s="16">
        <v>1.6666666666666667</v>
      </c>
      <c r="R4" s="16">
        <v>1.6666666666666667</v>
      </c>
      <c r="S4" s="16">
        <v>1.6666666666666667</v>
      </c>
      <c r="T4" s="16">
        <v>2.5</v>
      </c>
      <c r="U4" s="16">
        <v>2.5</v>
      </c>
      <c r="V4" s="16">
        <v>0.75</v>
      </c>
      <c r="W4" s="16">
        <v>1.25</v>
      </c>
      <c r="X4" s="16">
        <v>0.66666666666666663</v>
      </c>
      <c r="Y4" s="16">
        <v>0.66666666666666663</v>
      </c>
      <c r="Z4" s="16">
        <v>0.5714285714285714</v>
      </c>
      <c r="AA4" s="16">
        <v>0.83333333333333337</v>
      </c>
      <c r="AB4" s="16">
        <v>0.8</v>
      </c>
      <c r="AC4" s="16">
        <v>1.5</v>
      </c>
      <c r="AD4" s="16">
        <v>1.5</v>
      </c>
      <c r="AE4" s="16">
        <v>0.2857142857142857</v>
      </c>
      <c r="AF4" s="16">
        <v>0.2857142857142857</v>
      </c>
      <c r="AG4" s="16">
        <v>0.2857142857142857</v>
      </c>
      <c r="AH4" s="16">
        <v>0.6</v>
      </c>
      <c r="AI4" s="16">
        <v>0.6</v>
      </c>
      <c r="AJ4" s="16">
        <v>0.6</v>
      </c>
      <c r="AK4" s="16">
        <v>0.75</v>
      </c>
      <c r="AL4" s="16">
        <v>0.75</v>
      </c>
      <c r="AM4" s="16">
        <v>0.75</v>
      </c>
      <c r="AN4" s="16">
        <v>1.3333333333333333</v>
      </c>
      <c r="AO4" s="16">
        <v>2</v>
      </c>
      <c r="AP4" s="16">
        <v>2</v>
      </c>
      <c r="AQ4" s="16">
        <v>2</v>
      </c>
      <c r="AR4" s="16">
        <v>2</v>
      </c>
      <c r="AS4" s="16">
        <v>0.75</v>
      </c>
      <c r="AT4" s="16">
        <v>1.5</v>
      </c>
      <c r="AU4" s="16">
        <v>0.5</v>
      </c>
      <c r="AV4" s="16">
        <v>0.5</v>
      </c>
      <c r="AW4" s="16">
        <v>0.5</v>
      </c>
    </row>
    <row r="5" spans="1:49" ht="15" customHeight="1">
      <c r="A5" s="9" t="s">
        <v>4</v>
      </c>
      <c r="B5" s="11" t="s">
        <v>101</v>
      </c>
      <c r="C5" s="16">
        <f>1/F2</f>
        <v>0.66666666666666663</v>
      </c>
      <c r="D5" s="16">
        <f>1/F3</f>
        <v>0.2857142857142857</v>
      </c>
      <c r="E5" s="16">
        <f>1/G3</f>
        <v>0.5</v>
      </c>
      <c r="F5" s="16">
        <v>1</v>
      </c>
      <c r="G5" s="16">
        <v>0.6</v>
      </c>
      <c r="H5" s="16">
        <v>0.42857142857142855</v>
      </c>
      <c r="I5" s="16">
        <v>0.6</v>
      </c>
      <c r="J5" s="16">
        <v>0.83333333333333337</v>
      </c>
      <c r="K5" s="16">
        <v>0.5</v>
      </c>
      <c r="L5" s="16">
        <v>0.5</v>
      </c>
      <c r="M5" s="16">
        <v>0.375</v>
      </c>
      <c r="N5" s="16">
        <v>0.42857142857142855</v>
      </c>
      <c r="O5" s="16">
        <v>0.42857142857142855</v>
      </c>
      <c r="P5" s="16">
        <v>0.6</v>
      </c>
      <c r="Q5" s="16">
        <v>0.7142857142857143</v>
      </c>
      <c r="R5" s="16">
        <v>1.25</v>
      </c>
      <c r="S5" s="16">
        <v>1.1666666666666667</v>
      </c>
      <c r="T5" s="16">
        <v>1.6666666666666667</v>
      </c>
      <c r="U5" s="16">
        <v>2</v>
      </c>
      <c r="V5" s="16">
        <v>0.5</v>
      </c>
      <c r="W5" s="16">
        <v>1.6</v>
      </c>
      <c r="X5" s="16">
        <v>0.55555555555555558</v>
      </c>
      <c r="Y5" s="16">
        <v>2</v>
      </c>
      <c r="Z5" s="16">
        <v>2.25</v>
      </c>
      <c r="AA5" s="16">
        <v>1.2</v>
      </c>
      <c r="AB5" s="16">
        <v>1.2</v>
      </c>
      <c r="AC5" s="16">
        <v>3</v>
      </c>
      <c r="AD5" s="16">
        <v>3.5</v>
      </c>
      <c r="AE5" s="16">
        <v>0.8</v>
      </c>
      <c r="AF5" s="16">
        <v>1.2</v>
      </c>
      <c r="AG5" s="16">
        <v>1.2</v>
      </c>
      <c r="AH5" s="16">
        <v>0.2</v>
      </c>
      <c r="AI5" s="16">
        <v>0.2</v>
      </c>
      <c r="AJ5" s="16">
        <v>0.2</v>
      </c>
      <c r="AK5" s="16">
        <v>0.25</v>
      </c>
      <c r="AL5" s="16">
        <v>0.25</v>
      </c>
      <c r="AM5" s="16">
        <v>0.25</v>
      </c>
      <c r="AN5" s="16">
        <v>0.4</v>
      </c>
      <c r="AO5" s="16">
        <v>0.4</v>
      </c>
      <c r="AP5" s="16">
        <v>0.4</v>
      </c>
      <c r="AQ5" s="16">
        <v>0.4</v>
      </c>
      <c r="AR5" s="16">
        <v>0.4</v>
      </c>
      <c r="AS5" s="16">
        <v>0.6</v>
      </c>
      <c r="AT5" s="16">
        <v>0.6</v>
      </c>
      <c r="AU5" s="16">
        <v>0.33333333333333331</v>
      </c>
      <c r="AV5" s="16">
        <v>0.33333333333333331</v>
      </c>
      <c r="AW5" s="16">
        <v>0.4</v>
      </c>
    </row>
    <row r="6" spans="1:49" ht="15" customHeight="1">
      <c r="A6" s="9" t="s">
        <v>5</v>
      </c>
      <c r="B6" s="11" t="s">
        <v>54</v>
      </c>
      <c r="C6" s="16">
        <f>1/G2</f>
        <v>6</v>
      </c>
      <c r="D6" s="16">
        <f>1/G3</f>
        <v>0.5</v>
      </c>
      <c r="E6" s="16">
        <f>1/G4</f>
        <v>1.5</v>
      </c>
      <c r="F6" s="16">
        <f>1/G5</f>
        <v>1.6666666666666667</v>
      </c>
      <c r="G6" s="16">
        <v>1</v>
      </c>
      <c r="H6" s="16">
        <v>0.625</v>
      </c>
      <c r="I6" s="16">
        <v>0.875</v>
      </c>
      <c r="J6" s="16">
        <v>1</v>
      </c>
      <c r="K6" s="16">
        <v>0.875</v>
      </c>
      <c r="L6" s="16">
        <v>1</v>
      </c>
      <c r="M6" s="16">
        <v>0.77777777777777779</v>
      </c>
      <c r="N6" s="16">
        <v>1.1428571428571428</v>
      </c>
      <c r="O6" s="16">
        <v>1.3333333333333333</v>
      </c>
      <c r="P6" s="16">
        <v>0.7142857142857143</v>
      </c>
      <c r="Q6" s="16">
        <v>1.2</v>
      </c>
      <c r="R6" s="16">
        <v>1.5</v>
      </c>
      <c r="S6" s="16">
        <v>1.1666666666666667</v>
      </c>
      <c r="T6" s="16">
        <v>2</v>
      </c>
      <c r="U6" s="16">
        <v>1.6666666666666667</v>
      </c>
      <c r="V6" s="16">
        <v>0.66666666666666663</v>
      </c>
      <c r="W6" s="16">
        <v>2</v>
      </c>
      <c r="X6" s="16">
        <v>0.44444444444444442</v>
      </c>
      <c r="Y6" s="16">
        <v>1.5</v>
      </c>
      <c r="Z6" s="16">
        <v>1.8</v>
      </c>
      <c r="AA6" s="16">
        <v>1.4</v>
      </c>
      <c r="AB6" s="16">
        <v>1.2</v>
      </c>
      <c r="AC6" s="16">
        <v>3</v>
      </c>
      <c r="AD6" s="16">
        <v>3</v>
      </c>
      <c r="AE6" s="16">
        <v>0.8</v>
      </c>
      <c r="AF6" s="16">
        <v>0.8</v>
      </c>
      <c r="AG6" s="16">
        <v>0.8</v>
      </c>
      <c r="AH6" s="16">
        <v>1.2</v>
      </c>
      <c r="AI6" s="16">
        <v>1.2</v>
      </c>
      <c r="AJ6" s="16">
        <v>1.2</v>
      </c>
      <c r="AK6" s="16">
        <v>1.2</v>
      </c>
      <c r="AL6" s="16">
        <v>1.2</v>
      </c>
      <c r="AM6" s="16">
        <v>1.2</v>
      </c>
      <c r="AN6" s="16">
        <v>1.2</v>
      </c>
      <c r="AO6" s="16">
        <v>1.25</v>
      </c>
      <c r="AP6" s="16">
        <v>1.25</v>
      </c>
      <c r="AQ6" s="16">
        <v>1.25</v>
      </c>
      <c r="AR6" s="16">
        <v>1.25</v>
      </c>
      <c r="AS6" s="16">
        <v>0.8</v>
      </c>
      <c r="AT6" s="16">
        <v>1</v>
      </c>
      <c r="AU6" s="16">
        <v>0.5714285714285714</v>
      </c>
      <c r="AV6" s="16">
        <v>0.66666666666666663</v>
      </c>
      <c r="AW6" s="16">
        <v>1.25</v>
      </c>
    </row>
    <row r="7" spans="1:49" ht="15" customHeight="1">
      <c r="A7" s="9" t="s">
        <v>6</v>
      </c>
      <c r="B7" s="11" t="s">
        <v>55</v>
      </c>
      <c r="C7" s="16">
        <f>1/H2</f>
        <v>7</v>
      </c>
      <c r="D7" s="16">
        <f>1/H3</f>
        <v>3</v>
      </c>
      <c r="E7" s="16">
        <f>1/H4</f>
        <v>2</v>
      </c>
      <c r="F7" s="16">
        <f>1/H5</f>
        <v>2.3333333333333335</v>
      </c>
      <c r="G7" s="16">
        <f>1/H6</f>
        <v>1.6</v>
      </c>
      <c r="H7" s="16">
        <v>1</v>
      </c>
      <c r="I7" s="16">
        <v>1.1428571428571428</v>
      </c>
      <c r="J7" s="16">
        <v>1.125</v>
      </c>
      <c r="K7" s="16">
        <v>1</v>
      </c>
      <c r="L7" s="16">
        <v>1.125</v>
      </c>
      <c r="M7" s="16">
        <v>1</v>
      </c>
      <c r="N7" s="16">
        <v>1.125</v>
      </c>
      <c r="O7" s="16">
        <v>1.5</v>
      </c>
      <c r="P7" s="16">
        <v>1.5</v>
      </c>
      <c r="Q7" s="16">
        <v>2.25</v>
      </c>
      <c r="R7" s="16">
        <v>3</v>
      </c>
      <c r="S7" s="16">
        <v>1.8</v>
      </c>
      <c r="T7" s="16">
        <v>3.5</v>
      </c>
      <c r="U7" s="16">
        <v>2.3333333333333335</v>
      </c>
      <c r="V7" s="16">
        <v>1.4</v>
      </c>
      <c r="W7" s="16">
        <v>3</v>
      </c>
      <c r="X7" s="16">
        <v>0.88888888888888884</v>
      </c>
      <c r="Y7" s="16">
        <v>4.5</v>
      </c>
      <c r="Z7" s="16">
        <v>9</v>
      </c>
      <c r="AA7" s="16">
        <v>3</v>
      </c>
      <c r="AB7" s="16">
        <v>3</v>
      </c>
      <c r="AC7" s="16">
        <v>4.5</v>
      </c>
      <c r="AD7" s="16">
        <v>4.5</v>
      </c>
      <c r="AE7" s="16">
        <v>1.8</v>
      </c>
      <c r="AF7" s="16">
        <v>1.8</v>
      </c>
      <c r="AG7" s="16">
        <v>1.8</v>
      </c>
      <c r="AH7" s="16">
        <v>1.2</v>
      </c>
      <c r="AI7" s="16">
        <v>1.2</v>
      </c>
      <c r="AJ7" s="16">
        <v>1.2</v>
      </c>
      <c r="AK7" s="16">
        <v>1.2</v>
      </c>
      <c r="AL7" s="16">
        <v>1.2</v>
      </c>
      <c r="AM7" s="16">
        <v>1.2</v>
      </c>
      <c r="AN7" s="16">
        <v>1.2</v>
      </c>
      <c r="AO7" s="16">
        <v>1.5</v>
      </c>
      <c r="AP7" s="16">
        <v>1.5</v>
      </c>
      <c r="AQ7" s="16">
        <v>1.5</v>
      </c>
      <c r="AR7" s="16">
        <v>1.5</v>
      </c>
      <c r="AS7" s="16">
        <v>1.6666666666666667</v>
      </c>
      <c r="AT7" s="16">
        <v>1.6666666666666667</v>
      </c>
      <c r="AU7" s="16">
        <v>1.1666666666666667</v>
      </c>
      <c r="AV7" s="16">
        <v>1.4</v>
      </c>
      <c r="AW7" s="16">
        <v>2</v>
      </c>
    </row>
    <row r="8" spans="1:49" ht="15" customHeight="1">
      <c r="A8" s="9" t="s">
        <v>7</v>
      </c>
      <c r="B8" s="11" t="s">
        <v>56</v>
      </c>
      <c r="C8" s="16">
        <f>1/I2</f>
        <v>2.5</v>
      </c>
      <c r="D8" s="16">
        <f>1/I3</f>
        <v>0.75</v>
      </c>
      <c r="E8" s="16">
        <f>1/I4</f>
        <v>2</v>
      </c>
      <c r="F8" s="16">
        <f>1/I5</f>
        <v>1.6666666666666667</v>
      </c>
      <c r="G8" s="16">
        <f>1/I6</f>
        <v>1.1428571428571428</v>
      </c>
      <c r="H8" s="16">
        <f>1/I7</f>
        <v>0.875</v>
      </c>
      <c r="I8" s="16">
        <v>1</v>
      </c>
      <c r="J8" s="16">
        <v>1.1428571428571428</v>
      </c>
      <c r="K8" s="16">
        <v>0.88888888888888884</v>
      </c>
      <c r="L8" s="16">
        <v>1.1428571428571428</v>
      </c>
      <c r="M8" s="16">
        <v>0.88888888888888884</v>
      </c>
      <c r="N8" s="16">
        <v>1</v>
      </c>
      <c r="O8" s="16">
        <v>1.3333333333333333</v>
      </c>
      <c r="P8" s="16">
        <v>0.8571428571428571</v>
      </c>
      <c r="Q8" s="16">
        <v>1.8</v>
      </c>
      <c r="R8" s="16">
        <v>2</v>
      </c>
      <c r="S8" s="16">
        <v>1.1666666666666667</v>
      </c>
      <c r="T8" s="16">
        <v>2</v>
      </c>
      <c r="U8" s="16">
        <v>2</v>
      </c>
      <c r="V8" s="16">
        <v>0.66666666666666663</v>
      </c>
      <c r="W8" s="16">
        <v>2</v>
      </c>
      <c r="X8" s="16">
        <v>0.44444444444444442</v>
      </c>
      <c r="Y8" s="16">
        <v>2</v>
      </c>
      <c r="Z8" s="16">
        <v>2.25</v>
      </c>
      <c r="AA8" s="16">
        <v>1.4</v>
      </c>
      <c r="AB8" s="16">
        <v>1.8</v>
      </c>
      <c r="AC8" s="16">
        <v>3</v>
      </c>
      <c r="AD8" s="16">
        <v>3</v>
      </c>
      <c r="AE8" s="16">
        <v>0.8</v>
      </c>
      <c r="AF8" s="16">
        <v>0.8</v>
      </c>
      <c r="AG8" s="16">
        <v>0.8</v>
      </c>
      <c r="AH8" s="16">
        <v>0.6</v>
      </c>
      <c r="AI8" s="16">
        <v>0.6</v>
      </c>
      <c r="AJ8" s="16">
        <v>0.75</v>
      </c>
      <c r="AK8" s="16">
        <v>0.5</v>
      </c>
      <c r="AL8" s="16">
        <v>0.6</v>
      </c>
      <c r="AM8" s="16">
        <v>0.6</v>
      </c>
      <c r="AN8" s="16">
        <v>0.5</v>
      </c>
      <c r="AO8" s="16">
        <v>0.5</v>
      </c>
      <c r="AP8" s="16">
        <v>0.5</v>
      </c>
      <c r="AQ8" s="16">
        <v>0.5</v>
      </c>
      <c r="AR8" s="16">
        <v>0.75</v>
      </c>
      <c r="AS8" s="16">
        <v>0.66666666666666663</v>
      </c>
      <c r="AT8" s="16">
        <v>0.83333333333333337</v>
      </c>
      <c r="AU8" s="16">
        <v>0.42857142857142855</v>
      </c>
      <c r="AV8" s="16">
        <v>0.42857142857142855</v>
      </c>
      <c r="AW8" s="16">
        <v>0.83333333333333337</v>
      </c>
    </row>
    <row r="9" spans="1:49" ht="15" customHeight="1">
      <c r="A9" s="9" t="s">
        <v>8</v>
      </c>
      <c r="B9" s="11" t="s">
        <v>57</v>
      </c>
      <c r="C9" s="16">
        <f>1/J2</f>
        <v>3</v>
      </c>
      <c r="D9" s="16">
        <f>1/J3</f>
        <v>0.6</v>
      </c>
      <c r="E9" s="16">
        <f>1/J4</f>
        <v>0.6</v>
      </c>
      <c r="F9" s="16">
        <f>1/J5</f>
        <v>1.2</v>
      </c>
      <c r="G9" s="16">
        <f>1/J6</f>
        <v>1</v>
      </c>
      <c r="H9" s="16">
        <f>1/J7</f>
        <v>0.88888888888888884</v>
      </c>
      <c r="I9" s="16">
        <f>1/J8</f>
        <v>0.875</v>
      </c>
      <c r="J9" s="16">
        <v>1</v>
      </c>
      <c r="K9" s="16">
        <v>0.875</v>
      </c>
      <c r="L9" s="16">
        <v>1</v>
      </c>
      <c r="M9" s="16">
        <v>0.77777777777777779</v>
      </c>
      <c r="N9" s="16">
        <v>0.88888888888888884</v>
      </c>
      <c r="O9" s="16">
        <v>1.1666666666666667</v>
      </c>
      <c r="P9" s="16">
        <v>0.75</v>
      </c>
      <c r="Q9" s="16">
        <v>1.4</v>
      </c>
      <c r="R9" s="16">
        <v>1.75</v>
      </c>
      <c r="S9" s="16">
        <v>1.2</v>
      </c>
      <c r="T9" s="16">
        <v>0.75</v>
      </c>
      <c r="U9" s="16">
        <v>0.75</v>
      </c>
      <c r="V9" s="16">
        <v>0.5</v>
      </c>
      <c r="W9" s="16">
        <v>2</v>
      </c>
      <c r="X9" s="16">
        <v>0.44444444444444442</v>
      </c>
      <c r="Y9" s="16">
        <v>1.6666666666666667</v>
      </c>
      <c r="Z9" s="16">
        <v>2.25</v>
      </c>
      <c r="AA9" s="16">
        <v>1.4</v>
      </c>
      <c r="AB9" s="16">
        <v>1.8</v>
      </c>
      <c r="AC9" s="16">
        <v>3</v>
      </c>
      <c r="AD9" s="16">
        <v>3</v>
      </c>
      <c r="AE9" s="16">
        <v>0.8</v>
      </c>
      <c r="AF9" s="16">
        <v>0.8</v>
      </c>
      <c r="AG9" s="16">
        <v>0.8</v>
      </c>
      <c r="AH9" s="16">
        <v>1.5</v>
      </c>
      <c r="AI9" s="16">
        <v>1.5</v>
      </c>
      <c r="AJ9" s="16">
        <v>1.5</v>
      </c>
      <c r="AK9" s="16">
        <v>1.5</v>
      </c>
      <c r="AL9" s="16">
        <v>2</v>
      </c>
      <c r="AM9" s="16">
        <v>2</v>
      </c>
      <c r="AN9" s="16">
        <v>2</v>
      </c>
      <c r="AO9" s="16">
        <v>1.6666666666666667</v>
      </c>
      <c r="AP9" s="16">
        <v>1.6666666666666667</v>
      </c>
      <c r="AQ9" s="16">
        <v>1.3333333333333333</v>
      </c>
      <c r="AR9" s="16">
        <v>1.3333333333333333</v>
      </c>
      <c r="AS9" s="16">
        <v>0.5</v>
      </c>
      <c r="AT9" s="16">
        <v>0.5714285714285714</v>
      </c>
      <c r="AU9" s="16">
        <v>1</v>
      </c>
      <c r="AV9" s="16">
        <v>0.5714285714285714</v>
      </c>
      <c r="AW9" s="16">
        <v>2</v>
      </c>
    </row>
    <row r="10" spans="1:49" ht="15" customHeight="1">
      <c r="A10" s="9" t="s">
        <v>9</v>
      </c>
      <c r="B10" s="11" t="s">
        <v>58</v>
      </c>
      <c r="C10" s="16">
        <f>1/K2</f>
        <v>3.5</v>
      </c>
      <c r="D10" s="16">
        <f>1/K3</f>
        <v>3</v>
      </c>
      <c r="E10" s="16">
        <f>1/K4</f>
        <v>2.3333333333333335</v>
      </c>
      <c r="F10" s="16">
        <f>1/K5</f>
        <v>2</v>
      </c>
      <c r="G10" s="16">
        <f>1/K6</f>
        <v>1.1428571428571428</v>
      </c>
      <c r="H10" s="16">
        <f>1/K7</f>
        <v>1</v>
      </c>
      <c r="I10" s="16">
        <f>1/K8</f>
        <v>1.125</v>
      </c>
      <c r="J10" s="16">
        <f>1/K9</f>
        <v>1.1428571428571428</v>
      </c>
      <c r="K10" s="16">
        <v>1</v>
      </c>
      <c r="L10" s="16">
        <v>1.2857142857142858</v>
      </c>
      <c r="M10" s="16">
        <v>1</v>
      </c>
      <c r="N10" s="16">
        <v>1.2857142857142858</v>
      </c>
      <c r="O10" s="16">
        <v>1.5</v>
      </c>
      <c r="P10" s="16">
        <v>1.5</v>
      </c>
      <c r="Q10" s="16">
        <v>2.25</v>
      </c>
      <c r="R10" s="16">
        <v>3</v>
      </c>
      <c r="S10" s="16">
        <v>2.25</v>
      </c>
      <c r="T10" s="16">
        <v>2.3333333333333335</v>
      </c>
      <c r="U10" s="16">
        <v>3.5</v>
      </c>
      <c r="V10" s="16">
        <v>1.1666666666666667</v>
      </c>
      <c r="W10" s="16">
        <v>3</v>
      </c>
      <c r="X10" s="16">
        <v>0.88888888888888884</v>
      </c>
      <c r="Y10" s="16">
        <v>4.5</v>
      </c>
      <c r="Z10" s="16">
        <v>9</v>
      </c>
      <c r="AA10" s="16">
        <v>3</v>
      </c>
      <c r="AB10" s="16">
        <v>3</v>
      </c>
      <c r="AC10" s="16">
        <v>4.5</v>
      </c>
      <c r="AD10" s="16">
        <v>4.5</v>
      </c>
      <c r="AE10" s="16">
        <v>1.8</v>
      </c>
      <c r="AF10" s="16">
        <v>1.8</v>
      </c>
      <c r="AG10" s="16">
        <v>1.8</v>
      </c>
      <c r="AH10" s="16">
        <v>2.3333333333333335</v>
      </c>
      <c r="AI10" s="16">
        <v>2.3333333333333335</v>
      </c>
      <c r="AJ10" s="16">
        <v>2.3333333333333335</v>
      </c>
      <c r="AK10" s="16">
        <v>2.3333333333333335</v>
      </c>
      <c r="AL10" s="16">
        <v>3.5</v>
      </c>
      <c r="AM10" s="16">
        <v>3.5</v>
      </c>
      <c r="AN10" s="16">
        <v>3.5</v>
      </c>
      <c r="AO10" s="16">
        <v>1.75</v>
      </c>
      <c r="AP10" s="16">
        <v>1.75</v>
      </c>
      <c r="AQ10" s="16">
        <v>1.75</v>
      </c>
      <c r="AR10" s="16">
        <v>1.75</v>
      </c>
      <c r="AS10" s="16">
        <v>2.3333333333333335</v>
      </c>
      <c r="AT10" s="16">
        <v>3.5</v>
      </c>
      <c r="AU10" s="16">
        <v>3.5</v>
      </c>
      <c r="AV10" s="16">
        <v>1.1666666666666667</v>
      </c>
      <c r="AW10" s="16">
        <v>2.3333333333333335</v>
      </c>
    </row>
    <row r="11" spans="1:49" ht="15" customHeight="1">
      <c r="A11" s="9" t="s">
        <v>10</v>
      </c>
      <c r="B11" s="11" t="s">
        <v>59</v>
      </c>
      <c r="C11" s="16">
        <f>1/L2</f>
        <v>2</v>
      </c>
      <c r="D11" s="16">
        <f>1/L3</f>
        <v>0.6</v>
      </c>
      <c r="E11" s="16">
        <f>1/L4</f>
        <v>2</v>
      </c>
      <c r="F11" s="16">
        <f>1/L5</f>
        <v>2</v>
      </c>
      <c r="G11" s="16">
        <f>1/L6</f>
        <v>1</v>
      </c>
      <c r="H11" s="16">
        <f>1/L7</f>
        <v>0.88888888888888884</v>
      </c>
      <c r="I11" s="16">
        <f>1/L8</f>
        <v>0.875</v>
      </c>
      <c r="J11" s="16">
        <f>1/L9</f>
        <v>1</v>
      </c>
      <c r="K11" s="16">
        <f>1/L10</f>
        <v>0.77777777777777768</v>
      </c>
      <c r="L11" s="16">
        <v>1</v>
      </c>
      <c r="M11" s="16">
        <v>0.88888888888888884</v>
      </c>
      <c r="N11" s="16">
        <v>0.875</v>
      </c>
      <c r="O11" s="16">
        <v>1.1666666666666667</v>
      </c>
      <c r="P11" s="16">
        <v>0.75</v>
      </c>
      <c r="Q11" s="16">
        <v>1.4</v>
      </c>
      <c r="R11" s="16">
        <v>1.6</v>
      </c>
      <c r="S11" s="16">
        <v>1.3333333333333333</v>
      </c>
      <c r="T11" s="16">
        <v>0.75</v>
      </c>
      <c r="U11" s="16">
        <v>0.75</v>
      </c>
      <c r="V11" s="16">
        <v>0.5</v>
      </c>
      <c r="W11" s="16">
        <v>2</v>
      </c>
      <c r="X11" s="16">
        <v>0.44444444444444442</v>
      </c>
      <c r="Y11" s="16">
        <v>1.6</v>
      </c>
      <c r="Z11" s="16">
        <v>2.25</v>
      </c>
      <c r="AA11" s="16">
        <v>1.4</v>
      </c>
      <c r="AB11" s="16">
        <v>1.8</v>
      </c>
      <c r="AC11" s="16">
        <v>3</v>
      </c>
      <c r="AD11" s="16">
        <v>3</v>
      </c>
      <c r="AE11" s="16">
        <v>0.8</v>
      </c>
      <c r="AF11" s="16">
        <v>0.8</v>
      </c>
      <c r="AG11" s="16">
        <v>0.8</v>
      </c>
      <c r="AH11" s="16">
        <v>1.5</v>
      </c>
      <c r="AI11" s="16">
        <v>1.5</v>
      </c>
      <c r="AJ11" s="16">
        <v>1.5</v>
      </c>
      <c r="AK11" s="16">
        <v>1.5</v>
      </c>
      <c r="AL11" s="16">
        <v>2</v>
      </c>
      <c r="AM11" s="16">
        <v>2</v>
      </c>
      <c r="AN11" s="16">
        <v>2</v>
      </c>
      <c r="AO11" s="16">
        <v>1.6666666666666667</v>
      </c>
      <c r="AP11" s="16">
        <v>1.6666666666666667</v>
      </c>
      <c r="AQ11" s="16">
        <v>1.3333333333333333</v>
      </c>
      <c r="AR11" s="16">
        <v>1.3333333333333333</v>
      </c>
      <c r="AS11" s="16">
        <v>0.5</v>
      </c>
      <c r="AT11" s="16">
        <v>0.5714285714285714</v>
      </c>
      <c r="AU11" s="16">
        <v>1</v>
      </c>
      <c r="AV11" s="16">
        <v>0.5714285714285714</v>
      </c>
      <c r="AW11" s="16">
        <v>2</v>
      </c>
    </row>
    <row r="12" spans="1:49" ht="15" customHeight="1">
      <c r="A12" s="9" t="s">
        <v>11</v>
      </c>
      <c r="B12" s="11" t="s">
        <v>60</v>
      </c>
      <c r="C12" s="16">
        <f>1/M2</f>
        <v>7</v>
      </c>
      <c r="D12" s="16">
        <f>1/M3</f>
        <v>2.3333333333333335</v>
      </c>
      <c r="E12" s="16">
        <f>1/M4</f>
        <v>2</v>
      </c>
      <c r="F12" s="16">
        <f>1/M5</f>
        <v>2.6666666666666665</v>
      </c>
      <c r="G12" s="16">
        <f>1/M6</f>
        <v>1.2857142857142856</v>
      </c>
      <c r="H12" s="16">
        <f>+M7</f>
        <v>1</v>
      </c>
      <c r="I12" s="16">
        <f>1/M8</f>
        <v>1.125</v>
      </c>
      <c r="J12" s="16">
        <f>1/M9</f>
        <v>1.2857142857142856</v>
      </c>
      <c r="K12" s="16">
        <f>1/M10</f>
        <v>1</v>
      </c>
      <c r="L12" s="16">
        <f>1/M11</f>
        <v>1.125</v>
      </c>
      <c r="M12" s="16">
        <v>1</v>
      </c>
      <c r="N12" s="16">
        <v>1.2857142857142858</v>
      </c>
      <c r="O12" s="16">
        <v>1.5</v>
      </c>
      <c r="P12" s="16">
        <v>1.5</v>
      </c>
      <c r="Q12" s="16">
        <v>2.25</v>
      </c>
      <c r="R12" s="16">
        <v>3</v>
      </c>
      <c r="S12" s="16">
        <v>2.25</v>
      </c>
      <c r="T12" s="16">
        <v>2.3333333333333335</v>
      </c>
      <c r="U12" s="16">
        <v>3.5</v>
      </c>
      <c r="V12" s="16">
        <v>1.1666666666666667</v>
      </c>
      <c r="W12" s="16">
        <v>3</v>
      </c>
      <c r="X12" s="16">
        <v>0.88888888888888884</v>
      </c>
      <c r="Y12" s="16">
        <v>4.5</v>
      </c>
      <c r="Z12" s="16">
        <v>9</v>
      </c>
      <c r="AA12" s="16">
        <v>3</v>
      </c>
      <c r="AB12" s="16">
        <v>3</v>
      </c>
      <c r="AC12" s="16">
        <v>4.5</v>
      </c>
      <c r="AD12" s="16">
        <v>4.5</v>
      </c>
      <c r="AE12" s="16">
        <v>1.8</v>
      </c>
      <c r="AF12" s="16">
        <v>1.8</v>
      </c>
      <c r="AG12" s="16">
        <v>1.8</v>
      </c>
      <c r="AH12" s="16">
        <v>2.3333333333333335</v>
      </c>
      <c r="AI12" s="16">
        <v>2.3333333333333335</v>
      </c>
      <c r="AJ12" s="16">
        <v>2.3333333333333335</v>
      </c>
      <c r="AK12" s="16">
        <v>2.3333333333333335</v>
      </c>
      <c r="AL12" s="16">
        <v>3.5</v>
      </c>
      <c r="AM12" s="16">
        <v>3.5</v>
      </c>
      <c r="AN12" s="16">
        <v>3.5</v>
      </c>
      <c r="AO12" s="16">
        <v>3.5</v>
      </c>
      <c r="AP12" s="16">
        <v>7</v>
      </c>
      <c r="AQ12" s="16">
        <v>7</v>
      </c>
      <c r="AR12" s="16">
        <v>7</v>
      </c>
      <c r="AS12" s="16">
        <v>3.5</v>
      </c>
      <c r="AT12" s="16">
        <v>7</v>
      </c>
      <c r="AU12" s="16">
        <v>2.3333333333333335</v>
      </c>
      <c r="AV12" s="16">
        <v>1.4</v>
      </c>
      <c r="AW12" s="16">
        <v>3.5</v>
      </c>
    </row>
    <row r="13" spans="1:49" ht="15" customHeight="1">
      <c r="A13" s="9" t="s">
        <v>12</v>
      </c>
      <c r="B13" s="11" t="s">
        <v>61</v>
      </c>
      <c r="C13" s="16">
        <f>1/N2</f>
        <v>2.5</v>
      </c>
      <c r="D13" s="16">
        <f>1/N3</f>
        <v>0.6</v>
      </c>
      <c r="E13" s="16">
        <f>1/N4</f>
        <v>1.25</v>
      </c>
      <c r="F13" s="16">
        <f>1/N5</f>
        <v>2.3333333333333335</v>
      </c>
      <c r="G13" s="16">
        <f>1/N6</f>
        <v>0.875</v>
      </c>
      <c r="H13" s="16">
        <f>1/N7</f>
        <v>0.88888888888888884</v>
      </c>
      <c r="I13" s="16">
        <f>1/N8</f>
        <v>1</v>
      </c>
      <c r="J13" s="16">
        <f>1/N9</f>
        <v>1.125</v>
      </c>
      <c r="K13" s="16">
        <f>1/N10</f>
        <v>0.77777777777777768</v>
      </c>
      <c r="L13" s="16">
        <f>1/N11</f>
        <v>1.1428571428571428</v>
      </c>
      <c r="M13" s="16">
        <f>1/N12</f>
        <v>0.77777777777777768</v>
      </c>
      <c r="N13" s="16">
        <v>1</v>
      </c>
      <c r="O13" s="16">
        <v>1.3333333333333333</v>
      </c>
      <c r="P13" s="16">
        <v>0.875</v>
      </c>
      <c r="Q13" s="16">
        <v>1.8</v>
      </c>
      <c r="R13" s="16">
        <v>2</v>
      </c>
      <c r="S13" s="16">
        <v>1.3333333333333333</v>
      </c>
      <c r="T13" s="16">
        <v>1.5</v>
      </c>
      <c r="U13" s="16">
        <v>1.6666666666666667</v>
      </c>
      <c r="V13" s="16">
        <v>0.83333333333333337</v>
      </c>
      <c r="W13" s="16">
        <v>2.6666666666666665</v>
      </c>
      <c r="X13" s="16">
        <v>0.44444444444444442</v>
      </c>
      <c r="Y13" s="16">
        <v>2</v>
      </c>
      <c r="Z13" s="16">
        <v>2.25</v>
      </c>
      <c r="AA13" s="16">
        <v>1.4</v>
      </c>
      <c r="AB13" s="16">
        <v>1.8</v>
      </c>
      <c r="AC13" s="16">
        <v>3</v>
      </c>
      <c r="AD13" s="16">
        <v>3</v>
      </c>
      <c r="AE13" s="16">
        <v>0.8</v>
      </c>
      <c r="AF13" s="16">
        <v>0.8</v>
      </c>
      <c r="AG13" s="16">
        <v>0.8</v>
      </c>
      <c r="AH13" s="16">
        <v>3</v>
      </c>
      <c r="AI13" s="16">
        <v>3</v>
      </c>
      <c r="AJ13" s="16">
        <v>3</v>
      </c>
      <c r="AK13" s="16">
        <v>6</v>
      </c>
      <c r="AL13" s="16">
        <v>6</v>
      </c>
      <c r="AM13" s="16">
        <v>6</v>
      </c>
      <c r="AN13" s="16">
        <v>6</v>
      </c>
      <c r="AO13" s="16">
        <v>6</v>
      </c>
      <c r="AP13" s="16">
        <v>6</v>
      </c>
      <c r="AQ13" s="16">
        <v>6</v>
      </c>
      <c r="AR13" s="16">
        <v>6</v>
      </c>
      <c r="AS13" s="16">
        <v>1.5</v>
      </c>
      <c r="AT13" s="16">
        <v>2</v>
      </c>
      <c r="AU13" s="16">
        <v>1.25</v>
      </c>
      <c r="AV13" s="16">
        <v>0.8</v>
      </c>
      <c r="AW13" s="16">
        <v>1</v>
      </c>
    </row>
    <row r="14" spans="1:49" ht="15" customHeight="1">
      <c r="A14" s="9" t="s">
        <v>13</v>
      </c>
      <c r="B14" s="11" t="s">
        <v>62</v>
      </c>
      <c r="C14" s="16">
        <f>1/O2</f>
        <v>7</v>
      </c>
      <c r="D14" s="16">
        <f>1/O3</f>
        <v>1.4</v>
      </c>
      <c r="E14" s="16">
        <f>1/O4</f>
        <v>1.6666666666666667</v>
      </c>
      <c r="F14" s="16">
        <f>1/O5</f>
        <v>2.3333333333333335</v>
      </c>
      <c r="G14" s="16">
        <f>1/O6</f>
        <v>0.75</v>
      </c>
      <c r="H14" s="16">
        <f>1/O7</f>
        <v>0.66666666666666663</v>
      </c>
      <c r="I14" s="16">
        <f>1/O8</f>
        <v>0.75</v>
      </c>
      <c r="J14" s="16">
        <f>1/O9</f>
        <v>0.8571428571428571</v>
      </c>
      <c r="K14" s="16">
        <f>1/O10</f>
        <v>0.66666666666666663</v>
      </c>
      <c r="L14" s="16">
        <f>1/O11</f>
        <v>0.8571428571428571</v>
      </c>
      <c r="M14" s="16">
        <f>1/O12</f>
        <v>0.66666666666666663</v>
      </c>
      <c r="N14" s="16">
        <f>1/O13</f>
        <v>0.75</v>
      </c>
      <c r="O14" s="16">
        <v>1</v>
      </c>
      <c r="P14" s="16">
        <v>0.75</v>
      </c>
      <c r="Q14" s="16">
        <v>1.75</v>
      </c>
      <c r="R14" s="16">
        <v>1.4</v>
      </c>
      <c r="S14" s="16">
        <v>1.6</v>
      </c>
      <c r="T14" s="16">
        <v>1</v>
      </c>
      <c r="U14" s="16">
        <v>1.5</v>
      </c>
      <c r="V14" s="16">
        <v>0.6</v>
      </c>
      <c r="W14" s="16">
        <v>2.6666666666666665</v>
      </c>
      <c r="X14" s="16">
        <v>0.77777777777777779</v>
      </c>
      <c r="Y14" s="16">
        <v>2</v>
      </c>
      <c r="Z14" s="16">
        <v>4.5</v>
      </c>
      <c r="AA14" s="16">
        <v>1.8</v>
      </c>
      <c r="AB14" s="16">
        <v>1.8</v>
      </c>
      <c r="AC14" s="16">
        <v>3</v>
      </c>
      <c r="AD14" s="16">
        <v>3</v>
      </c>
      <c r="AE14" s="16">
        <v>0.8</v>
      </c>
      <c r="AF14" s="16">
        <v>0.8</v>
      </c>
      <c r="AG14" s="16">
        <v>0.8</v>
      </c>
      <c r="AH14" s="16">
        <v>2</v>
      </c>
      <c r="AI14" s="16">
        <v>1.5</v>
      </c>
      <c r="AJ14" s="16">
        <v>2</v>
      </c>
      <c r="AK14" s="16">
        <v>0.8</v>
      </c>
      <c r="AL14" s="16">
        <v>0.8</v>
      </c>
      <c r="AM14" s="16">
        <v>0.8</v>
      </c>
      <c r="AN14" s="16">
        <v>0.8</v>
      </c>
      <c r="AO14" s="16">
        <v>1.6666666666666667</v>
      </c>
      <c r="AP14" s="16">
        <v>1.6666666666666667</v>
      </c>
      <c r="AQ14" s="16">
        <v>1.6666666666666667</v>
      </c>
      <c r="AR14" s="16">
        <v>1.6666666666666667</v>
      </c>
      <c r="AS14" s="16">
        <v>2</v>
      </c>
      <c r="AT14" s="16">
        <v>4</v>
      </c>
      <c r="AU14" s="16">
        <v>1.5</v>
      </c>
      <c r="AV14" s="16">
        <v>0.7142857142857143</v>
      </c>
      <c r="AW14" s="16">
        <v>1.6666666666666667</v>
      </c>
    </row>
    <row r="15" spans="1:49" ht="15" customHeight="1">
      <c r="A15" s="9" t="s">
        <v>14</v>
      </c>
      <c r="B15" s="11" t="s">
        <v>63</v>
      </c>
      <c r="C15" s="16">
        <f>1/P2</f>
        <v>1.3333333333333333</v>
      </c>
      <c r="D15" s="16">
        <f>1/P3</f>
        <v>0.75</v>
      </c>
      <c r="E15" s="16">
        <f>1/P4</f>
        <v>0.66666666666666663</v>
      </c>
      <c r="F15" s="16">
        <f>1/P5</f>
        <v>1.6666666666666667</v>
      </c>
      <c r="G15" s="16">
        <f>1/P6</f>
        <v>1.4</v>
      </c>
      <c r="H15" s="16">
        <f>1/P7</f>
        <v>0.66666666666666663</v>
      </c>
      <c r="I15" s="16">
        <f>1/P8</f>
        <v>1.1666666666666667</v>
      </c>
      <c r="J15" s="16">
        <f>1/P9</f>
        <v>1.3333333333333333</v>
      </c>
      <c r="K15" s="16">
        <f>1/P10</f>
        <v>0.66666666666666663</v>
      </c>
      <c r="L15" s="16">
        <f>1/P11</f>
        <v>1.3333333333333333</v>
      </c>
      <c r="M15" s="16">
        <f>1/P12</f>
        <v>0.66666666666666663</v>
      </c>
      <c r="N15" s="16">
        <f>1/P13</f>
        <v>1.1428571428571428</v>
      </c>
      <c r="O15" s="16">
        <f>1/P14</f>
        <v>1.3333333333333333</v>
      </c>
      <c r="P15" s="16">
        <v>1</v>
      </c>
      <c r="Q15" s="16">
        <v>1.25</v>
      </c>
      <c r="R15" s="16">
        <v>1.4</v>
      </c>
      <c r="S15" s="16">
        <v>1.8</v>
      </c>
      <c r="T15" s="16">
        <v>1</v>
      </c>
      <c r="U15" s="16">
        <v>1.25</v>
      </c>
      <c r="V15" s="16">
        <v>0.5</v>
      </c>
      <c r="W15" s="16">
        <v>2</v>
      </c>
      <c r="X15" s="16">
        <v>0.44444444444444442</v>
      </c>
      <c r="Y15" s="16">
        <v>2</v>
      </c>
      <c r="Z15" s="16">
        <v>3</v>
      </c>
      <c r="AA15" s="16">
        <v>2</v>
      </c>
      <c r="AB15" s="16">
        <v>1.8</v>
      </c>
      <c r="AC15" s="16">
        <v>3</v>
      </c>
      <c r="AD15" s="16">
        <v>3</v>
      </c>
      <c r="AE15" s="16">
        <v>0.8</v>
      </c>
      <c r="AF15" s="16">
        <v>0.8</v>
      </c>
      <c r="AG15" s="16">
        <v>0.8</v>
      </c>
      <c r="AH15" s="16">
        <v>0.5</v>
      </c>
      <c r="AI15" s="16">
        <v>0.5</v>
      </c>
      <c r="AJ15" s="16">
        <v>0.5</v>
      </c>
      <c r="AK15" s="16">
        <v>0.5</v>
      </c>
      <c r="AL15" s="16">
        <v>0.5</v>
      </c>
      <c r="AM15" s="16">
        <v>0.5</v>
      </c>
      <c r="AN15" s="16">
        <v>0.5</v>
      </c>
      <c r="AO15" s="16">
        <v>0.66666666666666663</v>
      </c>
      <c r="AP15" s="16">
        <v>0.66666666666666663</v>
      </c>
      <c r="AQ15" s="16">
        <v>0.66666666666666663</v>
      </c>
      <c r="AR15" s="16">
        <v>0.66666666666666663</v>
      </c>
      <c r="AS15" s="16">
        <v>0.8</v>
      </c>
      <c r="AT15" s="16">
        <v>3</v>
      </c>
      <c r="AU15" s="16">
        <v>0.5</v>
      </c>
      <c r="AV15" s="16">
        <v>0.625</v>
      </c>
      <c r="AW15" s="16">
        <v>3</v>
      </c>
    </row>
    <row r="16" spans="1:49" ht="15" customHeight="1">
      <c r="A16" s="9" t="s">
        <v>15</v>
      </c>
      <c r="B16" s="11" t="s">
        <v>64</v>
      </c>
      <c r="C16" s="16">
        <f>1/Q2</f>
        <v>0.75</v>
      </c>
      <c r="D16" s="16">
        <f>1/Q3</f>
        <v>0.55555555555555558</v>
      </c>
      <c r="E16" s="16">
        <f>1/Q4</f>
        <v>0.6</v>
      </c>
      <c r="F16" s="16">
        <f>1/Q5</f>
        <v>1.4</v>
      </c>
      <c r="G16" s="16">
        <f>1/Q6</f>
        <v>0.83333333333333337</v>
      </c>
      <c r="H16" s="16">
        <f>1/Q7</f>
        <v>0.44444444444444442</v>
      </c>
      <c r="I16" s="16">
        <f>1/Q8</f>
        <v>0.55555555555555558</v>
      </c>
      <c r="J16" s="16">
        <f>1/Q9</f>
        <v>0.7142857142857143</v>
      </c>
      <c r="K16" s="16">
        <f>1/Q10</f>
        <v>0.44444444444444442</v>
      </c>
      <c r="L16" s="16">
        <f>1/Q11</f>
        <v>0.7142857142857143</v>
      </c>
      <c r="M16" s="16">
        <f>1/Q12</f>
        <v>0.44444444444444442</v>
      </c>
      <c r="N16" s="16">
        <f>1/Q13</f>
        <v>0.55555555555555558</v>
      </c>
      <c r="O16" s="16">
        <f>1/Q14</f>
        <v>0.5714285714285714</v>
      </c>
      <c r="P16" s="16">
        <f>1/Q15</f>
        <v>0.8</v>
      </c>
      <c r="Q16" s="16">
        <v>1</v>
      </c>
      <c r="R16" s="16">
        <v>1.1666666666666667</v>
      </c>
      <c r="S16" s="16">
        <v>1.6</v>
      </c>
      <c r="T16" s="16">
        <v>2</v>
      </c>
      <c r="U16" s="16">
        <v>0.66666666666666663</v>
      </c>
      <c r="V16" s="16">
        <v>0.5</v>
      </c>
      <c r="W16" s="16">
        <v>1.2</v>
      </c>
      <c r="X16" s="16">
        <v>0.44444444444444442</v>
      </c>
      <c r="Y16" s="16">
        <v>1.6</v>
      </c>
      <c r="Z16" s="16">
        <v>1.8</v>
      </c>
      <c r="AA16" s="16">
        <v>2</v>
      </c>
      <c r="AB16" s="16">
        <v>1.8</v>
      </c>
      <c r="AC16" s="16">
        <v>3</v>
      </c>
      <c r="AD16" s="16">
        <v>3</v>
      </c>
      <c r="AE16" s="16">
        <v>0.8</v>
      </c>
      <c r="AF16" s="16">
        <v>0.8</v>
      </c>
      <c r="AG16" s="16">
        <v>0.8</v>
      </c>
      <c r="AH16" s="16">
        <v>0.16666666666666666</v>
      </c>
      <c r="AI16" s="16">
        <v>0.14285714285714285</v>
      </c>
      <c r="AJ16" s="16">
        <v>0.16666666666666666</v>
      </c>
      <c r="AK16" s="16">
        <v>0.16666666666666666</v>
      </c>
      <c r="AL16" s="16">
        <v>0.16666666666666666</v>
      </c>
      <c r="AM16" s="16">
        <v>0.16666666666666666</v>
      </c>
      <c r="AN16" s="16">
        <v>0.16666666666666666</v>
      </c>
      <c r="AO16" s="16">
        <v>0.2</v>
      </c>
      <c r="AP16" s="16">
        <v>0.2</v>
      </c>
      <c r="AQ16" s="16">
        <v>0.2</v>
      </c>
      <c r="AR16" s="16">
        <v>0.2</v>
      </c>
      <c r="AS16" s="16">
        <v>0.25</v>
      </c>
      <c r="AT16" s="16">
        <v>0.25</v>
      </c>
      <c r="AU16" s="16">
        <v>0.25</v>
      </c>
      <c r="AV16" s="16">
        <v>0.125</v>
      </c>
      <c r="AW16" s="16">
        <v>0.2</v>
      </c>
    </row>
    <row r="17" spans="1:49" ht="15" customHeight="1">
      <c r="A17" s="9" t="s">
        <v>16</v>
      </c>
      <c r="B17" s="11" t="s">
        <v>65</v>
      </c>
      <c r="C17" s="16">
        <f>1/R2</f>
        <v>0.42857142857142855</v>
      </c>
      <c r="D17" s="16">
        <f>1/R3</f>
        <v>0.44444444444444442</v>
      </c>
      <c r="E17" s="16">
        <f>1/R4</f>
        <v>0.6</v>
      </c>
      <c r="F17" s="16">
        <f>1/R5</f>
        <v>0.8</v>
      </c>
      <c r="G17" s="16">
        <f>1/R6</f>
        <v>0.66666666666666663</v>
      </c>
      <c r="H17" s="16">
        <f>1/R7</f>
        <v>0.33333333333333331</v>
      </c>
      <c r="I17" s="16">
        <f>1/R8</f>
        <v>0.5</v>
      </c>
      <c r="J17" s="16">
        <f>1/R9</f>
        <v>0.5714285714285714</v>
      </c>
      <c r="K17" s="16">
        <f>1/R10</f>
        <v>0.33333333333333331</v>
      </c>
      <c r="L17" s="16">
        <f>1/R11</f>
        <v>0.625</v>
      </c>
      <c r="M17" s="16">
        <f>1/R12</f>
        <v>0.33333333333333331</v>
      </c>
      <c r="N17" s="16">
        <f>1/R13</f>
        <v>0.5</v>
      </c>
      <c r="O17" s="16">
        <f>1/R14</f>
        <v>0.7142857142857143</v>
      </c>
      <c r="P17" s="16">
        <f>1/R15</f>
        <v>0.7142857142857143</v>
      </c>
      <c r="Q17" s="16">
        <f>1/R16</f>
        <v>0.8571428571428571</v>
      </c>
      <c r="R17" s="16">
        <v>1</v>
      </c>
      <c r="S17" s="16">
        <v>1.4</v>
      </c>
      <c r="T17" s="16">
        <v>1.3333333333333333</v>
      </c>
      <c r="U17" s="16">
        <v>0.6</v>
      </c>
      <c r="V17" s="16">
        <v>0.5</v>
      </c>
      <c r="W17" s="16">
        <v>1.2</v>
      </c>
      <c r="X17" s="16">
        <v>0.44444444444444442</v>
      </c>
      <c r="Y17" s="16">
        <v>1.6</v>
      </c>
      <c r="Z17" s="16">
        <v>1.8</v>
      </c>
      <c r="AA17" s="16">
        <v>2</v>
      </c>
      <c r="AB17" s="16">
        <v>1.8</v>
      </c>
      <c r="AC17" s="16">
        <v>3</v>
      </c>
      <c r="AD17" s="16">
        <v>3</v>
      </c>
      <c r="AE17" s="16">
        <v>0.8</v>
      </c>
      <c r="AF17" s="16">
        <v>0.8</v>
      </c>
      <c r="AG17" s="16">
        <v>0.8</v>
      </c>
      <c r="AH17" s="16">
        <v>0.16666666666666666</v>
      </c>
      <c r="AI17" s="16">
        <v>0.14285714285714285</v>
      </c>
      <c r="AJ17" s="16">
        <v>0.16666666666666666</v>
      </c>
      <c r="AK17" s="16">
        <v>0.16666666666666666</v>
      </c>
      <c r="AL17" s="16">
        <v>0.16666666666666666</v>
      </c>
      <c r="AM17" s="16">
        <v>0.16666666666666666</v>
      </c>
      <c r="AN17" s="16">
        <v>0.16666666666666666</v>
      </c>
      <c r="AO17" s="16">
        <v>0.2</v>
      </c>
      <c r="AP17" s="16">
        <v>0.2</v>
      </c>
      <c r="AQ17" s="16">
        <v>0.2</v>
      </c>
      <c r="AR17" s="16">
        <v>0.2</v>
      </c>
      <c r="AS17" s="16">
        <v>0.25</v>
      </c>
      <c r="AT17" s="16">
        <v>0.25</v>
      </c>
      <c r="AU17" s="16">
        <v>0.25</v>
      </c>
      <c r="AV17" s="16">
        <v>0.125</v>
      </c>
      <c r="AW17" s="16">
        <v>0.2</v>
      </c>
    </row>
    <row r="18" spans="1:49" ht="15" customHeight="1">
      <c r="A18" s="9" t="s">
        <v>17</v>
      </c>
      <c r="B18" s="11" t="s">
        <v>66</v>
      </c>
      <c r="C18" s="16">
        <f>1/S2</f>
        <v>0.75</v>
      </c>
      <c r="D18" s="16">
        <f>1/S3</f>
        <v>0.55555555555555558</v>
      </c>
      <c r="E18" s="16">
        <f>1/S4</f>
        <v>0.6</v>
      </c>
      <c r="F18" s="16">
        <f>1/S5</f>
        <v>0.8571428571428571</v>
      </c>
      <c r="G18" s="16">
        <f>1/S6</f>
        <v>0.8571428571428571</v>
      </c>
      <c r="H18" s="16">
        <f>1/S7</f>
        <v>0.55555555555555558</v>
      </c>
      <c r="I18" s="16">
        <f>1/S8</f>
        <v>0.8571428571428571</v>
      </c>
      <c r="J18" s="16">
        <f>1/S9</f>
        <v>0.83333333333333337</v>
      </c>
      <c r="K18" s="16">
        <f>1/S10</f>
        <v>0.44444444444444442</v>
      </c>
      <c r="L18" s="16">
        <f>1/S11</f>
        <v>0.75</v>
      </c>
      <c r="M18" s="16">
        <f>1/S12</f>
        <v>0.44444444444444442</v>
      </c>
      <c r="N18" s="16">
        <f>1/S13</f>
        <v>0.75</v>
      </c>
      <c r="O18" s="16">
        <f>1/S14</f>
        <v>0.625</v>
      </c>
      <c r="P18" s="16">
        <f>1/S15</f>
        <v>0.55555555555555558</v>
      </c>
      <c r="Q18" s="16">
        <f>1/S16</f>
        <v>0.625</v>
      </c>
      <c r="R18" s="16">
        <f>1/S17</f>
        <v>0.7142857142857143</v>
      </c>
      <c r="S18" s="16">
        <v>1</v>
      </c>
      <c r="T18" s="16">
        <v>1.5</v>
      </c>
      <c r="U18" s="16">
        <v>1</v>
      </c>
      <c r="V18" s="16">
        <v>0.6</v>
      </c>
      <c r="W18" s="16">
        <v>1.3333333333333333</v>
      </c>
      <c r="X18" s="16">
        <v>0.33333333333333331</v>
      </c>
      <c r="Y18" s="16">
        <v>1.25</v>
      </c>
      <c r="Z18" s="16">
        <v>1.25</v>
      </c>
      <c r="AA18" s="16">
        <v>1.5</v>
      </c>
      <c r="AB18" s="16">
        <v>0.6</v>
      </c>
      <c r="AC18" s="16">
        <v>0.33333333333333331</v>
      </c>
      <c r="AD18" s="16">
        <v>0.5</v>
      </c>
      <c r="AE18" s="16">
        <v>0.2</v>
      </c>
      <c r="AF18" s="16">
        <v>0.2</v>
      </c>
      <c r="AG18" s="16">
        <v>0.2</v>
      </c>
      <c r="AH18" s="16">
        <v>0.16666666666666666</v>
      </c>
      <c r="AI18" s="16">
        <v>0.14285714285714285</v>
      </c>
      <c r="AJ18" s="16">
        <v>0.16666666666666666</v>
      </c>
      <c r="AK18" s="16">
        <v>0.16666666666666666</v>
      </c>
      <c r="AL18" s="16">
        <v>0.16666666666666666</v>
      </c>
      <c r="AM18" s="16">
        <v>0.16666666666666666</v>
      </c>
      <c r="AN18" s="16">
        <v>0.16666666666666666</v>
      </c>
      <c r="AO18" s="16">
        <v>0.2</v>
      </c>
      <c r="AP18" s="16">
        <v>0.2</v>
      </c>
      <c r="AQ18" s="16">
        <v>0.2</v>
      </c>
      <c r="AR18" s="16">
        <v>0.2</v>
      </c>
      <c r="AS18" s="16">
        <v>0.25</v>
      </c>
      <c r="AT18" s="16">
        <v>0.25</v>
      </c>
      <c r="AU18" s="16">
        <v>0.25</v>
      </c>
      <c r="AV18" s="16">
        <v>0.125</v>
      </c>
      <c r="AW18" s="16">
        <v>0.2</v>
      </c>
    </row>
    <row r="19" spans="1:49" ht="15" customHeight="1">
      <c r="A19" s="9" t="s">
        <v>18</v>
      </c>
      <c r="B19" s="11" t="s">
        <v>67</v>
      </c>
      <c r="C19" s="16">
        <f>1/T2</f>
        <v>1.5</v>
      </c>
      <c r="D19" s="16">
        <f>1/T3</f>
        <v>0.6</v>
      </c>
      <c r="E19" s="16">
        <f>1/T4</f>
        <v>0.4</v>
      </c>
      <c r="F19" s="16">
        <f>1/T5</f>
        <v>0.6</v>
      </c>
      <c r="G19" s="16">
        <f>1/T6</f>
        <v>0.5</v>
      </c>
      <c r="H19" s="16">
        <f>1/T7</f>
        <v>0.2857142857142857</v>
      </c>
      <c r="I19" s="16">
        <f>1/T8</f>
        <v>0.5</v>
      </c>
      <c r="J19" s="16">
        <f>1/T9</f>
        <v>1.3333333333333333</v>
      </c>
      <c r="K19" s="16">
        <f>1/T10</f>
        <v>0.42857142857142855</v>
      </c>
      <c r="L19" s="16">
        <f>1/T11</f>
        <v>1.3333333333333333</v>
      </c>
      <c r="M19" s="16">
        <f>1/T12</f>
        <v>0.42857142857142855</v>
      </c>
      <c r="N19" s="16">
        <f>1/T13</f>
        <v>0.66666666666666663</v>
      </c>
      <c r="O19" s="16">
        <f>1/T14</f>
        <v>1</v>
      </c>
      <c r="P19" s="16">
        <f>1/T15</f>
        <v>1</v>
      </c>
      <c r="Q19" s="16">
        <f>1/T16</f>
        <v>0.5</v>
      </c>
      <c r="R19" s="16">
        <f>1/T17</f>
        <v>0.75</v>
      </c>
      <c r="S19" s="16">
        <f>1/T18</f>
        <v>0.66666666666666663</v>
      </c>
      <c r="T19" s="16">
        <v>1</v>
      </c>
      <c r="U19" s="16">
        <v>1.5</v>
      </c>
      <c r="V19" s="16">
        <v>0.5</v>
      </c>
      <c r="W19" s="16">
        <v>0.66666666666666663</v>
      </c>
      <c r="X19" s="16">
        <v>0.5714285714285714</v>
      </c>
      <c r="Y19" s="16">
        <v>0.66666666666666663</v>
      </c>
      <c r="Z19" s="16">
        <v>0.5714285714285714</v>
      </c>
      <c r="AA19" s="16">
        <v>0.66666666666666663</v>
      </c>
      <c r="AB19" s="16">
        <v>0.8</v>
      </c>
      <c r="AC19" s="16">
        <v>0.83333333333333337</v>
      </c>
      <c r="AD19" s="16">
        <v>1.5</v>
      </c>
      <c r="AE19" s="16">
        <v>0.5</v>
      </c>
      <c r="AF19" s="16">
        <v>0.5</v>
      </c>
      <c r="AG19" s="16">
        <v>0.5</v>
      </c>
      <c r="AH19" s="16">
        <v>1.25</v>
      </c>
      <c r="AI19" s="16">
        <v>1.25</v>
      </c>
      <c r="AJ19" s="16">
        <v>1.25</v>
      </c>
      <c r="AK19" s="16">
        <v>1.3333333333333333</v>
      </c>
      <c r="AL19" s="16">
        <v>1.3333333333333333</v>
      </c>
      <c r="AM19" s="16">
        <v>1.3333333333333333</v>
      </c>
      <c r="AN19" s="16">
        <v>1.3333333333333333</v>
      </c>
      <c r="AO19" s="16">
        <v>0.8</v>
      </c>
      <c r="AP19" s="16">
        <v>0.8</v>
      </c>
      <c r="AQ19" s="16">
        <v>0.8</v>
      </c>
      <c r="AR19" s="16">
        <v>0.8</v>
      </c>
      <c r="AS19" s="16">
        <v>0.75</v>
      </c>
      <c r="AT19" s="16">
        <v>1</v>
      </c>
      <c r="AU19" s="16">
        <v>0.6</v>
      </c>
      <c r="AV19" s="16">
        <v>0.5</v>
      </c>
      <c r="AW19" s="16">
        <v>0.6</v>
      </c>
    </row>
    <row r="20" spans="1:49" ht="15" customHeight="1">
      <c r="A20" s="9" t="s">
        <v>19</v>
      </c>
      <c r="B20" s="11" t="s">
        <v>68</v>
      </c>
      <c r="C20" s="16">
        <f>1/U2</f>
        <v>2</v>
      </c>
      <c r="D20" s="16">
        <f>1/U3</f>
        <v>0.5</v>
      </c>
      <c r="E20" s="16">
        <f>1/U4</f>
        <v>0.4</v>
      </c>
      <c r="F20" s="16">
        <f>1/U5</f>
        <v>0.5</v>
      </c>
      <c r="G20" s="16">
        <f>1/U6</f>
        <v>0.6</v>
      </c>
      <c r="H20" s="16">
        <f>1/U7</f>
        <v>0.42857142857142855</v>
      </c>
      <c r="I20" s="16">
        <f>1/U8</f>
        <v>0.5</v>
      </c>
      <c r="J20" s="16">
        <f>1/U9</f>
        <v>1.3333333333333333</v>
      </c>
      <c r="K20" s="16">
        <f>1/U10</f>
        <v>0.2857142857142857</v>
      </c>
      <c r="L20" s="16">
        <f>1/U11</f>
        <v>1.3333333333333333</v>
      </c>
      <c r="M20" s="16">
        <f>1/U12</f>
        <v>0.2857142857142857</v>
      </c>
      <c r="N20" s="16">
        <f>1/U13</f>
        <v>0.6</v>
      </c>
      <c r="O20" s="16">
        <f>1/U14</f>
        <v>0.66666666666666663</v>
      </c>
      <c r="P20" s="16">
        <f>1/U15</f>
        <v>0.8</v>
      </c>
      <c r="Q20" s="16">
        <f>1/U16</f>
        <v>1.5</v>
      </c>
      <c r="R20" s="16">
        <f>1/U17</f>
        <v>1.6666666666666667</v>
      </c>
      <c r="S20" s="16">
        <f>1/U18</f>
        <v>1</v>
      </c>
      <c r="T20" s="16">
        <f>1/U19</f>
        <v>0.66666666666666663</v>
      </c>
      <c r="U20" s="16">
        <v>1</v>
      </c>
      <c r="V20" s="16">
        <v>0.7142857142857143</v>
      </c>
      <c r="W20" s="16">
        <v>0.5</v>
      </c>
      <c r="X20" s="16">
        <v>0.5</v>
      </c>
      <c r="Y20" s="16">
        <v>0.66666666666666663</v>
      </c>
      <c r="Z20" s="16">
        <v>0.5</v>
      </c>
      <c r="AA20" s="16">
        <v>0.83333333333333337</v>
      </c>
      <c r="AB20" s="16">
        <v>0.8</v>
      </c>
      <c r="AC20" s="16">
        <v>0.83333333333333337</v>
      </c>
      <c r="AD20" s="16">
        <v>1.6666666666666667</v>
      </c>
      <c r="AE20" s="16">
        <v>0.42857142857142855</v>
      </c>
      <c r="AF20" s="16">
        <v>0.42857142857142855</v>
      </c>
      <c r="AG20" s="16">
        <v>0.42857142857142855</v>
      </c>
      <c r="AH20" s="16">
        <v>1.3333333333333333</v>
      </c>
      <c r="AI20" s="16">
        <v>1.3333333333333333</v>
      </c>
      <c r="AJ20" s="16">
        <v>1.3333333333333333</v>
      </c>
      <c r="AK20" s="16">
        <v>0.8</v>
      </c>
      <c r="AL20" s="16">
        <v>0.8</v>
      </c>
      <c r="AM20" s="16">
        <v>0.8</v>
      </c>
      <c r="AN20" s="16">
        <v>0.8</v>
      </c>
      <c r="AO20" s="16">
        <v>0.75</v>
      </c>
      <c r="AP20" s="16">
        <v>0.75</v>
      </c>
      <c r="AQ20" s="16">
        <v>0.75</v>
      </c>
      <c r="AR20" s="16">
        <v>0.75</v>
      </c>
      <c r="AS20" s="16">
        <v>0.75</v>
      </c>
      <c r="AT20" s="16">
        <v>1</v>
      </c>
      <c r="AU20" s="16">
        <v>0.6</v>
      </c>
      <c r="AV20" s="16">
        <v>0.5</v>
      </c>
      <c r="AW20" s="16">
        <v>0.6</v>
      </c>
    </row>
    <row r="21" spans="1:49" ht="15" customHeight="1">
      <c r="A21" s="9" t="s">
        <v>20</v>
      </c>
      <c r="B21" s="11" t="s">
        <v>69</v>
      </c>
      <c r="C21" s="16">
        <f>1/V2</f>
        <v>3</v>
      </c>
      <c r="D21" s="16">
        <f>1/V3</f>
        <v>0.66666666666666663</v>
      </c>
      <c r="E21" s="16">
        <f>1/V4</f>
        <v>1.3333333333333333</v>
      </c>
      <c r="F21" s="16">
        <f>1/V5</f>
        <v>2</v>
      </c>
      <c r="G21" s="16">
        <f>1/V6</f>
        <v>1.5</v>
      </c>
      <c r="H21" s="16">
        <f>1/V7</f>
        <v>0.7142857142857143</v>
      </c>
      <c r="I21" s="16">
        <f>1/V8</f>
        <v>1.5</v>
      </c>
      <c r="J21" s="16">
        <f>1/V9</f>
        <v>2</v>
      </c>
      <c r="K21" s="16">
        <f>1/V10</f>
        <v>0.8571428571428571</v>
      </c>
      <c r="L21" s="16">
        <f>1/V11</f>
        <v>2</v>
      </c>
      <c r="M21" s="16">
        <f>1/V12</f>
        <v>0.8571428571428571</v>
      </c>
      <c r="N21" s="16">
        <f>1/V13</f>
        <v>1.2</v>
      </c>
      <c r="O21" s="16">
        <f>1/V14</f>
        <v>1.6666666666666667</v>
      </c>
      <c r="P21" s="16">
        <f>1/V15</f>
        <v>2</v>
      </c>
      <c r="Q21" s="16">
        <f>1/V16</f>
        <v>2</v>
      </c>
      <c r="R21" s="16">
        <f>1/V17</f>
        <v>2</v>
      </c>
      <c r="S21" s="16">
        <f>1/V18</f>
        <v>1.6666666666666667</v>
      </c>
      <c r="T21" s="16">
        <f>1/V19</f>
        <v>2</v>
      </c>
      <c r="U21" s="16">
        <f>1/V20</f>
        <v>1.4</v>
      </c>
      <c r="V21" s="16">
        <v>1</v>
      </c>
      <c r="W21" s="16">
        <v>2</v>
      </c>
      <c r="X21" s="16">
        <v>0.8571428571428571</v>
      </c>
      <c r="Y21" s="16">
        <v>1.5</v>
      </c>
      <c r="Z21" s="16">
        <v>1.75</v>
      </c>
      <c r="AA21" s="16">
        <v>2</v>
      </c>
      <c r="AB21" s="16">
        <v>1.6666666666666667</v>
      </c>
      <c r="AC21" s="16">
        <v>2</v>
      </c>
      <c r="AD21" s="16">
        <v>3.5</v>
      </c>
      <c r="AE21" s="16">
        <v>1.1428571428571428</v>
      </c>
      <c r="AF21" s="16">
        <v>1.1428571428571428</v>
      </c>
      <c r="AG21" s="16">
        <v>1.1428571428571428</v>
      </c>
      <c r="AH21" s="16">
        <v>1.25</v>
      </c>
      <c r="AI21" s="16">
        <v>1.25</v>
      </c>
      <c r="AJ21" s="16">
        <v>1.25</v>
      </c>
      <c r="AK21" s="16">
        <v>1.3333333333333333</v>
      </c>
      <c r="AL21" s="16">
        <v>1.3333333333333333</v>
      </c>
      <c r="AM21" s="16">
        <v>1.3333333333333333</v>
      </c>
      <c r="AN21" s="16">
        <v>1.3333333333333333</v>
      </c>
      <c r="AO21" s="16">
        <v>0.75</v>
      </c>
      <c r="AP21" s="16">
        <v>0.75</v>
      </c>
      <c r="AQ21" s="16">
        <v>0.75</v>
      </c>
      <c r="AR21" s="16">
        <v>0.75</v>
      </c>
      <c r="AS21" s="16">
        <v>0.75</v>
      </c>
      <c r="AT21" s="16">
        <v>1</v>
      </c>
      <c r="AU21" s="16">
        <v>0.6</v>
      </c>
      <c r="AV21" s="16">
        <v>0.5</v>
      </c>
      <c r="AW21" s="16">
        <v>0.6</v>
      </c>
    </row>
    <row r="22" spans="1:49" ht="15" customHeight="1">
      <c r="A22" s="9" t="s">
        <v>21</v>
      </c>
      <c r="B22" s="11" t="s">
        <v>70</v>
      </c>
      <c r="C22" s="16">
        <f>1/W2</f>
        <v>0.625</v>
      </c>
      <c r="D22" s="16">
        <f>1/W3</f>
        <v>0.55555555555555558</v>
      </c>
      <c r="E22" s="16">
        <f>1/W4</f>
        <v>0.8</v>
      </c>
      <c r="F22" s="16">
        <f>1/W5</f>
        <v>0.625</v>
      </c>
      <c r="G22" s="16">
        <f>1/W6</f>
        <v>0.5</v>
      </c>
      <c r="H22" s="16">
        <f>1/W7</f>
        <v>0.33333333333333331</v>
      </c>
      <c r="I22" s="16">
        <f>1/W8</f>
        <v>0.5</v>
      </c>
      <c r="J22" s="16">
        <f>1/W9</f>
        <v>0.5</v>
      </c>
      <c r="K22" s="16">
        <f>1/W10</f>
        <v>0.33333333333333331</v>
      </c>
      <c r="L22" s="16">
        <f>1/W11</f>
        <v>0.5</v>
      </c>
      <c r="M22" s="16">
        <f>1/W12</f>
        <v>0.33333333333333331</v>
      </c>
      <c r="N22" s="16">
        <f>1/W13</f>
        <v>0.375</v>
      </c>
      <c r="O22" s="16">
        <f>1/W14</f>
        <v>0.375</v>
      </c>
      <c r="P22" s="16">
        <f>1/W15</f>
        <v>0.5</v>
      </c>
      <c r="Q22" s="16">
        <f>1/W16</f>
        <v>0.83333333333333337</v>
      </c>
      <c r="R22" s="16">
        <f>1/W17</f>
        <v>0.83333333333333337</v>
      </c>
      <c r="S22" s="16">
        <f>1/W18</f>
        <v>0.75</v>
      </c>
      <c r="T22" s="16">
        <f>1/W19</f>
        <v>1.5</v>
      </c>
      <c r="U22" s="16">
        <f>1/W20</f>
        <v>2</v>
      </c>
      <c r="V22" s="16">
        <f>1/W21</f>
        <v>0.5</v>
      </c>
      <c r="W22" s="16">
        <v>1</v>
      </c>
      <c r="X22" s="16">
        <v>0.33333333333333331</v>
      </c>
      <c r="Y22" s="16">
        <v>1.25</v>
      </c>
      <c r="Z22" s="16">
        <v>1.25</v>
      </c>
      <c r="AA22" s="16">
        <v>0.75</v>
      </c>
      <c r="AB22" s="16">
        <v>0.6</v>
      </c>
      <c r="AC22" s="16">
        <v>0.5</v>
      </c>
      <c r="AD22" s="16">
        <v>0.5</v>
      </c>
      <c r="AE22" s="16">
        <v>0.2</v>
      </c>
      <c r="AF22" s="16">
        <v>0.2</v>
      </c>
      <c r="AG22" s="16">
        <v>0.2</v>
      </c>
      <c r="AH22" s="16">
        <v>1.2</v>
      </c>
      <c r="AI22" s="16">
        <v>1.2</v>
      </c>
      <c r="AJ22" s="16">
        <v>1.2</v>
      </c>
      <c r="AK22" s="16">
        <v>1.1666666666666667</v>
      </c>
      <c r="AL22" s="16">
        <v>1.1666666666666667</v>
      </c>
      <c r="AM22" s="16">
        <v>1.1666666666666667</v>
      </c>
      <c r="AN22" s="16">
        <v>1.1666666666666667</v>
      </c>
      <c r="AO22" s="16">
        <v>1.4</v>
      </c>
      <c r="AP22" s="16">
        <v>1.4</v>
      </c>
      <c r="AQ22" s="16">
        <v>1.4</v>
      </c>
      <c r="AR22" s="16">
        <v>1.4</v>
      </c>
      <c r="AS22" s="16">
        <v>0.8571428571428571</v>
      </c>
      <c r="AT22" s="16">
        <v>1</v>
      </c>
      <c r="AU22" s="16">
        <v>1</v>
      </c>
      <c r="AV22" s="16">
        <v>0.16666666666666666</v>
      </c>
      <c r="AW22" s="16">
        <v>0.4</v>
      </c>
    </row>
    <row r="23" spans="1:49" ht="15" customHeight="1">
      <c r="A23" s="9" t="s">
        <v>22</v>
      </c>
      <c r="B23" s="11" t="s">
        <v>71</v>
      </c>
      <c r="C23" s="16">
        <f>1/X2</f>
        <v>1.2857142857142856</v>
      </c>
      <c r="D23" s="16">
        <f>1/X3</f>
        <v>0.88888888888888884</v>
      </c>
      <c r="E23" s="16">
        <f>1/X4</f>
        <v>1.5</v>
      </c>
      <c r="F23" s="16">
        <f>1/X5</f>
        <v>1.7999999999999998</v>
      </c>
      <c r="G23" s="16">
        <f>1/X6</f>
        <v>2.25</v>
      </c>
      <c r="H23" s="16">
        <f>1/X7</f>
        <v>1.125</v>
      </c>
      <c r="I23" s="16">
        <f>1/X8</f>
        <v>2.25</v>
      </c>
      <c r="J23" s="16">
        <f>1/X9</f>
        <v>2.25</v>
      </c>
      <c r="K23" s="16">
        <f>1/X10</f>
        <v>1.125</v>
      </c>
      <c r="L23" s="16">
        <f>1/X11</f>
        <v>2.25</v>
      </c>
      <c r="M23" s="16">
        <f>1/X12</f>
        <v>1.125</v>
      </c>
      <c r="N23" s="16">
        <f>1/X13</f>
        <v>2.25</v>
      </c>
      <c r="O23" s="16">
        <f>1/X14</f>
        <v>1.2857142857142856</v>
      </c>
      <c r="P23" s="16">
        <f>1/X15</f>
        <v>2.25</v>
      </c>
      <c r="Q23" s="16">
        <f>1/X16</f>
        <v>2.25</v>
      </c>
      <c r="R23" s="16">
        <f>1/X17</f>
        <v>2.25</v>
      </c>
      <c r="S23" s="16">
        <f>1/X18</f>
        <v>3</v>
      </c>
      <c r="T23" s="16">
        <f>1/X19</f>
        <v>1.75</v>
      </c>
      <c r="U23" s="16">
        <f>1/X20</f>
        <v>2</v>
      </c>
      <c r="V23" s="16">
        <f>1/X21</f>
        <v>1.1666666666666667</v>
      </c>
      <c r="W23" s="16">
        <f>1/X22</f>
        <v>3</v>
      </c>
      <c r="X23" s="16">
        <v>1</v>
      </c>
      <c r="Y23" s="16">
        <v>4.5</v>
      </c>
      <c r="Z23" s="16">
        <v>9</v>
      </c>
      <c r="AA23" s="16">
        <v>2.6666666666666665</v>
      </c>
      <c r="AB23" s="16">
        <v>1.8</v>
      </c>
      <c r="AC23" s="16">
        <v>3.5</v>
      </c>
      <c r="AD23" s="16">
        <v>3.5</v>
      </c>
      <c r="AE23" s="16">
        <v>0.6</v>
      </c>
      <c r="AF23" s="16">
        <v>0.4</v>
      </c>
      <c r="AG23" s="16">
        <v>0.4</v>
      </c>
      <c r="AH23" s="16">
        <v>1.1428571428571428</v>
      </c>
      <c r="AI23" s="16">
        <v>1.1428571428571428</v>
      </c>
      <c r="AJ23" s="16">
        <v>1.1428571428571428</v>
      </c>
      <c r="AK23" s="16">
        <v>1.6</v>
      </c>
      <c r="AL23" s="16">
        <v>1.6</v>
      </c>
      <c r="AM23" s="16">
        <v>1.6</v>
      </c>
      <c r="AN23" s="16">
        <v>1.6</v>
      </c>
      <c r="AO23" s="16">
        <v>2.6666666666666665</v>
      </c>
      <c r="AP23" s="16">
        <v>2.6666666666666665</v>
      </c>
      <c r="AQ23" s="16">
        <v>2.6666666666666665</v>
      </c>
      <c r="AR23" s="16">
        <v>2.6666666666666665</v>
      </c>
      <c r="AS23" s="16">
        <v>1.6</v>
      </c>
      <c r="AT23" s="16">
        <v>2</v>
      </c>
      <c r="AU23" s="16">
        <v>2.6666666666666665</v>
      </c>
      <c r="AV23" s="16">
        <v>1.1428571428571428</v>
      </c>
      <c r="AW23" s="16">
        <v>1.6</v>
      </c>
    </row>
    <row r="24" spans="1:49" ht="15" customHeight="1">
      <c r="A24" s="9" t="s">
        <v>23</v>
      </c>
      <c r="B24" s="11" t="s">
        <v>72</v>
      </c>
      <c r="C24" s="16">
        <f>1/Y2</f>
        <v>0.2857142857142857</v>
      </c>
      <c r="D24" s="16">
        <f>1/Y3</f>
        <v>0.5</v>
      </c>
      <c r="E24" s="16">
        <f>1/Y4</f>
        <v>1.5</v>
      </c>
      <c r="F24" s="16">
        <f>1/Y5</f>
        <v>0.5</v>
      </c>
      <c r="G24" s="16">
        <f>1/Y6</f>
        <v>0.66666666666666663</v>
      </c>
      <c r="H24" s="16">
        <f>1/Y7</f>
        <v>0.22222222222222221</v>
      </c>
      <c r="I24" s="16">
        <f>1/Y8</f>
        <v>0.5</v>
      </c>
      <c r="J24" s="16">
        <f>1/Y9</f>
        <v>0.6</v>
      </c>
      <c r="K24" s="16">
        <f>1/Y10</f>
        <v>0.22222222222222221</v>
      </c>
      <c r="L24" s="16">
        <f>1/Y11</f>
        <v>0.625</v>
      </c>
      <c r="M24" s="16">
        <f>1/Y12</f>
        <v>0.22222222222222221</v>
      </c>
      <c r="N24" s="16">
        <f>1/Y13</f>
        <v>0.5</v>
      </c>
      <c r="O24" s="16">
        <f>1/Y14</f>
        <v>0.5</v>
      </c>
      <c r="P24" s="16">
        <f>1/Y15</f>
        <v>0.5</v>
      </c>
      <c r="Q24" s="16">
        <f>1/Y16</f>
        <v>0.625</v>
      </c>
      <c r="R24" s="16">
        <f>1/Y17</f>
        <v>0.625</v>
      </c>
      <c r="S24" s="16">
        <f>1/Y18</f>
        <v>0.8</v>
      </c>
      <c r="T24" s="16">
        <f>1/Y19</f>
        <v>1.5</v>
      </c>
      <c r="U24" s="16">
        <f>1/Y20</f>
        <v>1.5</v>
      </c>
      <c r="V24" s="16">
        <f>1/Y21</f>
        <v>0.66666666666666663</v>
      </c>
      <c r="W24" s="16">
        <f>1/Y22</f>
        <v>0.8</v>
      </c>
      <c r="X24" s="16">
        <f>1/Y23</f>
        <v>0.22222222222222221</v>
      </c>
      <c r="Y24" s="16">
        <v>1</v>
      </c>
      <c r="Z24" s="16">
        <v>1.25</v>
      </c>
      <c r="AA24" s="16">
        <v>0.66666666666666663</v>
      </c>
      <c r="AB24" s="16">
        <v>0.6</v>
      </c>
      <c r="AC24" s="16">
        <v>0.66666666666666663</v>
      </c>
      <c r="AD24" s="16">
        <v>0.5</v>
      </c>
      <c r="AE24" s="16">
        <v>0.2</v>
      </c>
      <c r="AF24" s="16">
        <v>0.2</v>
      </c>
      <c r="AG24" s="16">
        <v>0.2</v>
      </c>
      <c r="AH24" s="16">
        <v>1.2</v>
      </c>
      <c r="AI24" s="16">
        <v>1.2</v>
      </c>
      <c r="AJ24" s="16">
        <v>1.2</v>
      </c>
      <c r="AK24" s="16">
        <v>1.1666666666666667</v>
      </c>
      <c r="AL24" s="16">
        <v>1.1666666666666667</v>
      </c>
      <c r="AM24" s="16">
        <v>1.1666666666666667</v>
      </c>
      <c r="AN24" s="16">
        <v>1.1666666666666667</v>
      </c>
      <c r="AO24" s="16">
        <v>1.4</v>
      </c>
      <c r="AP24" s="16">
        <v>1.4</v>
      </c>
      <c r="AQ24" s="16">
        <v>1.4</v>
      </c>
      <c r="AR24" s="16">
        <v>1.4</v>
      </c>
      <c r="AS24" s="16">
        <v>0.8571428571428571</v>
      </c>
      <c r="AT24" s="16">
        <v>1</v>
      </c>
      <c r="AU24" s="16">
        <v>1</v>
      </c>
      <c r="AV24" s="16">
        <v>0.16666666666666666</v>
      </c>
      <c r="AW24" s="16">
        <v>0.4</v>
      </c>
    </row>
    <row r="25" spans="1:49" ht="15" customHeight="1">
      <c r="A25" s="9" t="s">
        <v>24</v>
      </c>
      <c r="B25" s="11" t="s">
        <v>73</v>
      </c>
      <c r="C25" s="16">
        <f>1/Z2</f>
        <v>0.44444444444444442</v>
      </c>
      <c r="D25" s="16">
        <f>1/Z3</f>
        <v>0.33333333333333331</v>
      </c>
      <c r="E25" s="16">
        <f>1/Z4</f>
        <v>1.75</v>
      </c>
      <c r="F25" s="16">
        <f>1/Z5</f>
        <v>0.44444444444444442</v>
      </c>
      <c r="G25" s="16">
        <f>1/Z6</f>
        <v>0.55555555555555558</v>
      </c>
      <c r="H25" s="16">
        <f>1/Z7</f>
        <v>0.1111111111111111</v>
      </c>
      <c r="I25" s="16">
        <f>1/Z8</f>
        <v>0.44444444444444442</v>
      </c>
      <c r="J25" s="16">
        <f>1/Z9</f>
        <v>0.44444444444444442</v>
      </c>
      <c r="K25" s="16">
        <f>1/Z10</f>
        <v>0.1111111111111111</v>
      </c>
      <c r="L25" s="16">
        <f>1/Z11</f>
        <v>0.44444444444444442</v>
      </c>
      <c r="M25" s="16">
        <f>1/Z12</f>
        <v>0.1111111111111111</v>
      </c>
      <c r="N25" s="16">
        <f>1/Z13</f>
        <v>0.44444444444444442</v>
      </c>
      <c r="O25" s="16">
        <f>1/Z14</f>
        <v>0.22222222222222221</v>
      </c>
      <c r="P25" s="16">
        <f>1/Z15</f>
        <v>0.33333333333333331</v>
      </c>
      <c r="Q25" s="16">
        <f>1/Z16</f>
        <v>0.55555555555555558</v>
      </c>
      <c r="R25" s="16">
        <f>1/Z17</f>
        <v>0.55555555555555558</v>
      </c>
      <c r="S25" s="16">
        <f>1/Z18</f>
        <v>0.8</v>
      </c>
      <c r="T25" s="16">
        <f>1/Z19</f>
        <v>1.75</v>
      </c>
      <c r="U25" s="16">
        <f>1/Z20</f>
        <v>2</v>
      </c>
      <c r="V25" s="16">
        <f>1/Z21</f>
        <v>0.5714285714285714</v>
      </c>
      <c r="W25" s="16">
        <f>1/Z22</f>
        <v>0.8</v>
      </c>
      <c r="X25" s="16">
        <f>1/Z23</f>
        <v>0.1111111111111111</v>
      </c>
      <c r="Y25" s="16">
        <f>1/Z24</f>
        <v>0.8</v>
      </c>
      <c r="Z25" s="16">
        <v>1</v>
      </c>
      <c r="AA25" s="16">
        <v>0.66666666666666663</v>
      </c>
      <c r="AB25" s="16">
        <v>0.6</v>
      </c>
      <c r="AC25" s="16">
        <v>0.66666666666666663</v>
      </c>
      <c r="AD25" s="16">
        <v>0.5</v>
      </c>
      <c r="AE25" s="16">
        <v>0.2</v>
      </c>
      <c r="AF25" s="16">
        <v>0.2</v>
      </c>
      <c r="AG25" s="16">
        <v>0.2</v>
      </c>
      <c r="AH25" s="16">
        <v>9</v>
      </c>
      <c r="AI25" s="16">
        <v>9</v>
      </c>
      <c r="AJ25" s="16">
        <v>9</v>
      </c>
      <c r="AK25" s="16">
        <v>9</v>
      </c>
      <c r="AL25" s="16">
        <v>9</v>
      </c>
      <c r="AM25" s="16">
        <v>9</v>
      </c>
      <c r="AN25" s="16">
        <v>9</v>
      </c>
      <c r="AO25" s="16">
        <v>9</v>
      </c>
      <c r="AP25" s="16">
        <v>9</v>
      </c>
      <c r="AQ25" s="16">
        <v>9</v>
      </c>
      <c r="AR25" s="16">
        <v>9</v>
      </c>
      <c r="AS25" s="16">
        <v>9</v>
      </c>
      <c r="AT25" s="16">
        <v>9</v>
      </c>
      <c r="AU25" s="16">
        <v>9</v>
      </c>
      <c r="AV25" s="16">
        <v>2.25</v>
      </c>
      <c r="AW25" s="16">
        <v>9</v>
      </c>
    </row>
    <row r="26" spans="1:49" ht="15" customHeight="1">
      <c r="A26" s="9" t="s">
        <v>25</v>
      </c>
      <c r="B26" s="11" t="s">
        <v>74</v>
      </c>
      <c r="C26" s="16">
        <f>1/AA2</f>
        <v>0.625</v>
      </c>
      <c r="D26" s="16">
        <f>1/AA3</f>
        <v>0.33333333333333331</v>
      </c>
      <c r="E26" s="16">
        <f>1/AA4</f>
        <v>1.2</v>
      </c>
      <c r="F26" s="16">
        <f>1/AA5</f>
        <v>0.83333333333333337</v>
      </c>
      <c r="G26" s="16">
        <f>1/AA6</f>
        <v>0.7142857142857143</v>
      </c>
      <c r="H26" s="16">
        <f>1/AA7</f>
        <v>0.33333333333333331</v>
      </c>
      <c r="I26" s="16">
        <f>1/AA8</f>
        <v>0.7142857142857143</v>
      </c>
      <c r="J26" s="16">
        <f>1/AA9</f>
        <v>0.7142857142857143</v>
      </c>
      <c r="K26" s="16">
        <f>1/AA10</f>
        <v>0.33333333333333331</v>
      </c>
      <c r="L26" s="16">
        <f>1/AA11</f>
        <v>0.7142857142857143</v>
      </c>
      <c r="M26" s="16">
        <f>1/AA12</f>
        <v>0.33333333333333331</v>
      </c>
      <c r="N26" s="16">
        <f>1/AA13</f>
        <v>0.7142857142857143</v>
      </c>
      <c r="O26" s="16">
        <f>1/AA14</f>
        <v>0.55555555555555558</v>
      </c>
      <c r="P26" s="16">
        <f>1/AA15</f>
        <v>0.5</v>
      </c>
      <c r="Q26" s="16">
        <f>1/AA16</f>
        <v>0.5</v>
      </c>
      <c r="R26" s="16">
        <f>1/AA17</f>
        <v>0.5</v>
      </c>
      <c r="S26" s="16">
        <f>1/AA18</f>
        <v>0.66666666666666663</v>
      </c>
      <c r="T26" s="16">
        <f>1/AA19</f>
        <v>1.5</v>
      </c>
      <c r="U26" s="16">
        <f>1/AA20</f>
        <v>1.2</v>
      </c>
      <c r="V26" s="16">
        <f>1/AA21</f>
        <v>0.5</v>
      </c>
      <c r="W26" s="16">
        <f>1/AA22</f>
        <v>1.3333333333333333</v>
      </c>
      <c r="X26" s="16">
        <f>1/AA23</f>
        <v>0.375</v>
      </c>
      <c r="Y26" s="16">
        <f>1/AA24</f>
        <v>1.5</v>
      </c>
      <c r="Z26" s="16">
        <f>1/AA25</f>
        <v>1.5</v>
      </c>
      <c r="AA26" s="16">
        <v>1</v>
      </c>
      <c r="AB26" s="16">
        <v>1.2</v>
      </c>
      <c r="AC26" s="16">
        <v>2</v>
      </c>
      <c r="AD26" s="16">
        <v>3</v>
      </c>
      <c r="AE26" s="16">
        <v>0.6</v>
      </c>
      <c r="AF26" s="16">
        <v>0.6</v>
      </c>
      <c r="AG26" s="16">
        <v>0.6</v>
      </c>
      <c r="AH26" s="16">
        <v>0.4</v>
      </c>
      <c r="AI26" s="16">
        <v>0.4</v>
      </c>
      <c r="AJ26" s="16">
        <v>0.4</v>
      </c>
      <c r="AK26" s="16">
        <v>0.4</v>
      </c>
      <c r="AL26" s="16">
        <v>0.4</v>
      </c>
      <c r="AM26" s="16">
        <v>0.4</v>
      </c>
      <c r="AN26" s="16">
        <v>0.4</v>
      </c>
      <c r="AO26" s="16">
        <v>0.5</v>
      </c>
      <c r="AP26" s="16">
        <v>0.5</v>
      </c>
      <c r="AQ26" s="16">
        <v>0.5</v>
      </c>
      <c r="AR26" s="16">
        <v>0.5</v>
      </c>
      <c r="AS26" s="16">
        <v>0.4</v>
      </c>
      <c r="AT26" s="16">
        <v>0.4</v>
      </c>
      <c r="AU26" s="16">
        <v>0.8</v>
      </c>
      <c r="AV26" s="16">
        <v>0.42857142857142855</v>
      </c>
      <c r="AW26" s="16">
        <v>0.66666666666666663</v>
      </c>
    </row>
    <row r="27" spans="1:49" ht="15" customHeight="1">
      <c r="A27" s="9" t="s">
        <v>26</v>
      </c>
      <c r="B27" s="11" t="s">
        <v>75</v>
      </c>
      <c r="C27" s="16">
        <f>1/AB2</f>
        <v>0.7142857142857143</v>
      </c>
      <c r="D27" s="16">
        <f>1/AB3</f>
        <v>0.55555555555555558</v>
      </c>
      <c r="E27" s="16">
        <f>1/AB4</f>
        <v>1.25</v>
      </c>
      <c r="F27" s="16">
        <f>1/AB5</f>
        <v>0.83333333333333337</v>
      </c>
      <c r="G27" s="16">
        <f>1/AB6</f>
        <v>0.83333333333333337</v>
      </c>
      <c r="H27" s="16">
        <f>1/AB7</f>
        <v>0.33333333333333331</v>
      </c>
      <c r="I27" s="16">
        <f>1/AB8</f>
        <v>0.55555555555555558</v>
      </c>
      <c r="J27" s="16">
        <f>1/AB9</f>
        <v>0.55555555555555558</v>
      </c>
      <c r="K27" s="16">
        <f>1/AB10</f>
        <v>0.33333333333333331</v>
      </c>
      <c r="L27" s="16">
        <f>1/AB11</f>
        <v>0.55555555555555558</v>
      </c>
      <c r="M27" s="16">
        <f>1/AB12</f>
        <v>0.33333333333333331</v>
      </c>
      <c r="N27" s="16">
        <f>1/AB13</f>
        <v>0.55555555555555558</v>
      </c>
      <c r="O27" s="16">
        <f>1/AB14</f>
        <v>0.55555555555555558</v>
      </c>
      <c r="P27" s="16">
        <f>1/AB15</f>
        <v>0.55555555555555558</v>
      </c>
      <c r="Q27" s="16">
        <f>1/AB16</f>
        <v>0.55555555555555558</v>
      </c>
      <c r="R27" s="16">
        <f>1/AB17</f>
        <v>0.55555555555555558</v>
      </c>
      <c r="S27" s="16">
        <f>1/AB18</f>
        <v>1.6666666666666667</v>
      </c>
      <c r="T27" s="16">
        <f>1/AB19</f>
        <v>1.25</v>
      </c>
      <c r="U27" s="16">
        <f>1/AB20</f>
        <v>1.25</v>
      </c>
      <c r="V27" s="16">
        <f>1/AB21</f>
        <v>0.6</v>
      </c>
      <c r="W27" s="16">
        <f>1/AB22</f>
        <v>1.6666666666666667</v>
      </c>
      <c r="X27" s="16">
        <f>1/AB23</f>
        <v>0.55555555555555558</v>
      </c>
      <c r="Y27" s="16">
        <f>1/AB24</f>
        <v>1.6666666666666667</v>
      </c>
      <c r="Z27" s="16">
        <f>1/AB25</f>
        <v>1.6666666666666667</v>
      </c>
      <c r="AA27" s="16">
        <f>1/AB26</f>
        <v>0.83333333333333337</v>
      </c>
      <c r="AB27" s="16">
        <v>1</v>
      </c>
      <c r="AC27" s="16">
        <v>2</v>
      </c>
      <c r="AD27" s="16">
        <v>3</v>
      </c>
      <c r="AE27" s="16">
        <v>0.6</v>
      </c>
      <c r="AF27" s="16">
        <v>0.6</v>
      </c>
      <c r="AG27" s="16">
        <v>0.6</v>
      </c>
      <c r="AH27" s="16">
        <v>0.4</v>
      </c>
      <c r="AI27" s="16">
        <v>0.4</v>
      </c>
      <c r="AJ27" s="16">
        <v>0.4</v>
      </c>
      <c r="AK27" s="16">
        <v>0.4</v>
      </c>
      <c r="AL27" s="16">
        <v>0.4</v>
      </c>
      <c r="AM27" s="16">
        <v>0.4</v>
      </c>
      <c r="AN27" s="16">
        <v>0.4</v>
      </c>
      <c r="AO27" s="16">
        <v>0.5</v>
      </c>
      <c r="AP27" s="16">
        <v>0.5</v>
      </c>
      <c r="AQ27" s="16">
        <v>0.5</v>
      </c>
      <c r="AR27" s="16">
        <v>0.5</v>
      </c>
      <c r="AS27" s="16">
        <v>0.4</v>
      </c>
      <c r="AT27" s="16">
        <v>0.4</v>
      </c>
      <c r="AU27" s="16">
        <v>0.8</v>
      </c>
      <c r="AV27" s="16">
        <v>0.42857142857142855</v>
      </c>
      <c r="AW27" s="16">
        <v>0.66666666666666663</v>
      </c>
    </row>
    <row r="28" spans="1:49" ht="15" customHeight="1">
      <c r="A28" s="9" t="s">
        <v>27</v>
      </c>
      <c r="B28" s="11" t="s">
        <v>76</v>
      </c>
      <c r="C28" s="16">
        <f>1/AC2</f>
        <v>0.4</v>
      </c>
      <c r="D28" s="16">
        <f>1/AC3</f>
        <v>0.25</v>
      </c>
      <c r="E28" s="16">
        <f>1/AC4</f>
        <v>0.66666666666666663</v>
      </c>
      <c r="F28" s="16">
        <f>1/AC5</f>
        <v>0.33333333333333331</v>
      </c>
      <c r="G28" s="16">
        <f>1/AC6</f>
        <v>0.33333333333333331</v>
      </c>
      <c r="H28" s="16">
        <f>1/AC7</f>
        <v>0.22222222222222221</v>
      </c>
      <c r="I28" s="16">
        <f>1/AC8</f>
        <v>0.33333333333333331</v>
      </c>
      <c r="J28" s="16">
        <f>1/AC9</f>
        <v>0.33333333333333331</v>
      </c>
      <c r="K28" s="16">
        <f>1/AC10</f>
        <v>0.22222222222222221</v>
      </c>
      <c r="L28" s="16">
        <f>1/AC11</f>
        <v>0.33333333333333331</v>
      </c>
      <c r="M28" s="16">
        <f>1/AC12</f>
        <v>0.22222222222222221</v>
      </c>
      <c r="N28" s="16">
        <f>1/AC13</f>
        <v>0.33333333333333331</v>
      </c>
      <c r="O28" s="16">
        <f>1/AC14</f>
        <v>0.33333333333333331</v>
      </c>
      <c r="P28" s="16">
        <f>1/AC15</f>
        <v>0.33333333333333331</v>
      </c>
      <c r="Q28" s="16">
        <f>1/AC16</f>
        <v>0.33333333333333331</v>
      </c>
      <c r="R28" s="16">
        <f>1/AC17</f>
        <v>0.33333333333333331</v>
      </c>
      <c r="S28" s="16">
        <f>1/AC18</f>
        <v>3</v>
      </c>
      <c r="T28" s="16">
        <f>1/AC19</f>
        <v>1.2</v>
      </c>
      <c r="U28" s="16">
        <f>1/AC20</f>
        <v>1.2</v>
      </c>
      <c r="V28" s="16">
        <f>1/AC21</f>
        <v>0.5</v>
      </c>
      <c r="W28" s="16">
        <f>1/AC22</f>
        <v>2</v>
      </c>
      <c r="X28" s="16">
        <f>1/AC23</f>
        <v>0.2857142857142857</v>
      </c>
      <c r="Y28" s="16">
        <f>1/AC24</f>
        <v>1.5</v>
      </c>
      <c r="Z28" s="16">
        <f>1/AC25</f>
        <v>1.5</v>
      </c>
      <c r="AA28" s="16">
        <f>1/AC26</f>
        <v>0.5</v>
      </c>
      <c r="AB28" s="16">
        <f>1/AC27</f>
        <v>0.5</v>
      </c>
      <c r="AC28" s="16">
        <v>1</v>
      </c>
      <c r="AD28" s="16">
        <v>1.5</v>
      </c>
      <c r="AE28" s="16">
        <v>0.4</v>
      </c>
      <c r="AF28" s="16">
        <v>0.4</v>
      </c>
      <c r="AG28" s="16">
        <v>0.4</v>
      </c>
      <c r="AH28" s="16">
        <v>0.4</v>
      </c>
      <c r="AI28" s="16">
        <v>0.4</v>
      </c>
      <c r="AJ28" s="16">
        <v>0.4</v>
      </c>
      <c r="AK28" s="16">
        <v>0.4</v>
      </c>
      <c r="AL28" s="16">
        <v>0.4</v>
      </c>
      <c r="AM28" s="16">
        <v>0.4</v>
      </c>
      <c r="AN28" s="16">
        <v>0.4</v>
      </c>
      <c r="AO28" s="16">
        <v>0.5</v>
      </c>
      <c r="AP28" s="16">
        <v>0.5</v>
      </c>
      <c r="AQ28" s="16">
        <v>0.5</v>
      </c>
      <c r="AR28" s="16">
        <v>0.5</v>
      </c>
      <c r="AS28" s="16">
        <v>0.4</v>
      </c>
      <c r="AT28" s="16">
        <v>0.4</v>
      </c>
      <c r="AU28" s="16">
        <v>0.8</v>
      </c>
      <c r="AV28" s="16">
        <v>0.42857142857142855</v>
      </c>
      <c r="AW28" s="16">
        <v>0.66666666666666663</v>
      </c>
    </row>
    <row r="29" spans="1:49" ht="15" customHeight="1">
      <c r="A29" s="9" t="s">
        <v>28</v>
      </c>
      <c r="B29" s="11" t="s">
        <v>77</v>
      </c>
      <c r="C29" s="16">
        <f>1/AD2</f>
        <v>0.2857142857142857</v>
      </c>
      <c r="D29" s="16">
        <f>1/AD3</f>
        <v>0.22222222222222221</v>
      </c>
      <c r="E29" s="16">
        <f>1/AD4</f>
        <v>0.66666666666666663</v>
      </c>
      <c r="F29" s="16">
        <f>1/AD5</f>
        <v>0.2857142857142857</v>
      </c>
      <c r="G29" s="16">
        <f>1/AD6</f>
        <v>0.33333333333333331</v>
      </c>
      <c r="H29" s="16">
        <f>1/AD7</f>
        <v>0.22222222222222221</v>
      </c>
      <c r="I29" s="16">
        <f>1/AD8</f>
        <v>0.33333333333333331</v>
      </c>
      <c r="J29" s="16">
        <f>1/AD9</f>
        <v>0.33333333333333331</v>
      </c>
      <c r="K29" s="16">
        <f>1/AD10</f>
        <v>0.22222222222222221</v>
      </c>
      <c r="L29" s="16">
        <f>1/AD11</f>
        <v>0.33333333333333331</v>
      </c>
      <c r="M29" s="16">
        <f>1/AD12</f>
        <v>0.22222222222222221</v>
      </c>
      <c r="N29" s="16">
        <f>1/AD13</f>
        <v>0.33333333333333331</v>
      </c>
      <c r="O29" s="16">
        <f>1/AD14</f>
        <v>0.33333333333333331</v>
      </c>
      <c r="P29" s="16">
        <f>1/AD15</f>
        <v>0.33333333333333331</v>
      </c>
      <c r="Q29" s="16">
        <f>1/AD16</f>
        <v>0.33333333333333331</v>
      </c>
      <c r="R29" s="16">
        <f>1/AD17</f>
        <v>0.33333333333333331</v>
      </c>
      <c r="S29" s="16">
        <f>1/AD18</f>
        <v>2</v>
      </c>
      <c r="T29" s="16">
        <f>1/AD19</f>
        <v>0.66666666666666663</v>
      </c>
      <c r="U29" s="16">
        <f>1/AD20</f>
        <v>0.6</v>
      </c>
      <c r="V29" s="16">
        <f>1/AD21</f>
        <v>0.2857142857142857</v>
      </c>
      <c r="W29" s="16">
        <f>1/AD22</f>
        <v>2</v>
      </c>
      <c r="X29" s="16">
        <f>1/AD23</f>
        <v>0.2857142857142857</v>
      </c>
      <c r="Y29" s="16">
        <f>1/AD24</f>
        <v>2</v>
      </c>
      <c r="Z29" s="16">
        <f>1/AD25</f>
        <v>2</v>
      </c>
      <c r="AA29" s="16">
        <f>1/AD26</f>
        <v>0.33333333333333331</v>
      </c>
      <c r="AB29" s="16">
        <f>1/AD27</f>
        <v>0.33333333333333331</v>
      </c>
      <c r="AC29" s="16">
        <f>1/AD28</f>
        <v>0.66666666666666663</v>
      </c>
      <c r="AD29" s="16">
        <v>1</v>
      </c>
      <c r="AE29" s="16">
        <v>0.4</v>
      </c>
      <c r="AF29" s="16">
        <v>0.4</v>
      </c>
      <c r="AG29" s="16">
        <v>0.4</v>
      </c>
      <c r="AH29" s="16">
        <v>0.4</v>
      </c>
      <c r="AI29" s="16">
        <v>0.4</v>
      </c>
      <c r="AJ29" s="16">
        <v>0.4</v>
      </c>
      <c r="AK29" s="16">
        <v>0.5</v>
      </c>
      <c r="AL29" s="16">
        <v>0.33333333333333331</v>
      </c>
      <c r="AM29" s="16">
        <v>0.33333333333333331</v>
      </c>
      <c r="AN29" s="16">
        <v>0.33333333333333331</v>
      </c>
      <c r="AO29" s="16">
        <v>0.4</v>
      </c>
      <c r="AP29" s="16">
        <v>0.4</v>
      </c>
      <c r="AQ29" s="16">
        <v>0.4</v>
      </c>
      <c r="AR29" s="16">
        <v>0.4</v>
      </c>
      <c r="AS29" s="16">
        <v>0.5</v>
      </c>
      <c r="AT29" s="16">
        <v>0.5</v>
      </c>
      <c r="AU29" s="16">
        <v>0.4</v>
      </c>
      <c r="AV29" s="16">
        <v>0.2857142857142857</v>
      </c>
      <c r="AW29" s="16">
        <v>0.66666666666666663</v>
      </c>
    </row>
    <row r="30" spans="1:49" ht="15" customHeight="1">
      <c r="A30" s="9" t="s">
        <v>29</v>
      </c>
      <c r="B30" s="11" t="s">
        <v>78</v>
      </c>
      <c r="C30" s="16">
        <f>1/AE2</f>
        <v>0.8</v>
      </c>
      <c r="D30" s="16">
        <f>1/AE3</f>
        <v>0.55555555555555558</v>
      </c>
      <c r="E30" s="16">
        <f>1/AE4</f>
        <v>3.5</v>
      </c>
      <c r="F30" s="16">
        <f>1/AE5</f>
        <v>1.25</v>
      </c>
      <c r="G30" s="16">
        <f>1/AE6</f>
        <v>1.25</v>
      </c>
      <c r="H30" s="16">
        <f>1/AE7</f>
        <v>0.55555555555555558</v>
      </c>
      <c r="I30" s="16">
        <f>1/AE8</f>
        <v>1.25</v>
      </c>
      <c r="J30" s="16">
        <f>1/AE9</f>
        <v>1.25</v>
      </c>
      <c r="K30" s="16">
        <f>1/AE10</f>
        <v>0.55555555555555558</v>
      </c>
      <c r="L30" s="16">
        <f>1/AE11</f>
        <v>1.25</v>
      </c>
      <c r="M30" s="16">
        <f>1/AE12</f>
        <v>0.55555555555555558</v>
      </c>
      <c r="N30" s="16">
        <f>1/AE13</f>
        <v>1.25</v>
      </c>
      <c r="O30" s="16">
        <f>1/AE14</f>
        <v>1.25</v>
      </c>
      <c r="P30" s="16">
        <f>1/AE15</f>
        <v>1.25</v>
      </c>
      <c r="Q30" s="16">
        <f>1/AE16</f>
        <v>1.25</v>
      </c>
      <c r="R30" s="16">
        <f>1/AE17</f>
        <v>1.25</v>
      </c>
      <c r="S30" s="16">
        <f>1/AE18</f>
        <v>5</v>
      </c>
      <c r="T30" s="16">
        <f>1/AE19</f>
        <v>2</v>
      </c>
      <c r="U30" s="16">
        <f>1/AE20</f>
        <v>2.3333333333333335</v>
      </c>
      <c r="V30" s="16">
        <f>1/AE21</f>
        <v>0.875</v>
      </c>
      <c r="W30" s="16">
        <f>1/AE22</f>
        <v>5</v>
      </c>
      <c r="X30" s="16">
        <f>1/AE23</f>
        <v>1.6666666666666667</v>
      </c>
      <c r="Y30" s="16">
        <f>1/AE24</f>
        <v>5</v>
      </c>
      <c r="Z30" s="16">
        <f>1/AE25</f>
        <v>5</v>
      </c>
      <c r="AA30" s="16">
        <f>1/AE26</f>
        <v>1.6666666666666667</v>
      </c>
      <c r="AB30" s="16">
        <f>1/AE27</f>
        <v>1.6666666666666667</v>
      </c>
      <c r="AC30" s="16">
        <f>1/AE28</f>
        <v>2.5</v>
      </c>
      <c r="AD30" s="16">
        <f>1/AE29</f>
        <v>2.5</v>
      </c>
      <c r="AE30" s="16">
        <v>1</v>
      </c>
      <c r="AF30" s="16">
        <v>1</v>
      </c>
      <c r="AG30" s="16">
        <v>1</v>
      </c>
      <c r="AH30" s="16">
        <v>1.1428571428571428</v>
      </c>
      <c r="AI30" s="16">
        <v>1.1428571428571428</v>
      </c>
      <c r="AJ30" s="16">
        <v>1.1428571428571428</v>
      </c>
      <c r="AK30" s="16">
        <v>1.3333333333333333</v>
      </c>
      <c r="AL30" s="16">
        <v>1.3333333333333333</v>
      </c>
      <c r="AM30" s="16">
        <v>1.3333333333333333</v>
      </c>
      <c r="AN30" s="16">
        <v>1.3333333333333333</v>
      </c>
      <c r="AO30" s="16">
        <v>1.4</v>
      </c>
      <c r="AP30" s="16">
        <v>1.4</v>
      </c>
      <c r="AQ30" s="16">
        <v>1.4</v>
      </c>
      <c r="AR30" s="16">
        <v>1.4</v>
      </c>
      <c r="AS30" s="16">
        <v>2.6666666666666665</v>
      </c>
      <c r="AT30" s="16">
        <v>4</v>
      </c>
      <c r="AU30" s="16">
        <v>3</v>
      </c>
      <c r="AV30" s="16">
        <v>1.4</v>
      </c>
      <c r="AW30" s="16">
        <v>4.5</v>
      </c>
    </row>
    <row r="31" spans="1:49" ht="15" customHeight="1">
      <c r="A31" s="9" t="s">
        <v>30</v>
      </c>
      <c r="B31" s="11" t="s">
        <v>79</v>
      </c>
      <c r="C31" s="16">
        <f>1/AF2</f>
        <v>1.4</v>
      </c>
      <c r="D31" s="16">
        <f>1/AF3</f>
        <v>0.55555555555555558</v>
      </c>
      <c r="E31" s="16">
        <f>1/AF4</f>
        <v>3.5</v>
      </c>
      <c r="F31" s="16">
        <f>1/AF5</f>
        <v>0.83333333333333337</v>
      </c>
      <c r="G31" s="16">
        <f>1/AF6</f>
        <v>1.25</v>
      </c>
      <c r="H31" s="16">
        <f>1/AF7</f>
        <v>0.55555555555555558</v>
      </c>
      <c r="I31" s="16">
        <f>1/AF8</f>
        <v>1.25</v>
      </c>
      <c r="J31" s="16">
        <f>1/AF9</f>
        <v>1.25</v>
      </c>
      <c r="K31" s="16">
        <f>1/AF10</f>
        <v>0.55555555555555558</v>
      </c>
      <c r="L31" s="16">
        <f>1/AF11</f>
        <v>1.25</v>
      </c>
      <c r="M31" s="16">
        <f>1/AF12</f>
        <v>0.55555555555555558</v>
      </c>
      <c r="N31" s="16">
        <f>1/AF13</f>
        <v>1.25</v>
      </c>
      <c r="O31" s="16">
        <f>1/AF14</f>
        <v>1.25</v>
      </c>
      <c r="P31" s="16">
        <f>1/AF15</f>
        <v>1.25</v>
      </c>
      <c r="Q31" s="16">
        <f>1/AF16</f>
        <v>1.25</v>
      </c>
      <c r="R31" s="16">
        <f>1/AF17</f>
        <v>1.25</v>
      </c>
      <c r="S31" s="16">
        <f>1/AF18</f>
        <v>5</v>
      </c>
      <c r="T31" s="16">
        <f>1/AF19</f>
        <v>2</v>
      </c>
      <c r="U31" s="16">
        <f>1/AF20</f>
        <v>2.3333333333333335</v>
      </c>
      <c r="V31" s="16">
        <f>1/AF21</f>
        <v>0.875</v>
      </c>
      <c r="W31" s="16">
        <f>1/AF22</f>
        <v>5</v>
      </c>
      <c r="X31" s="16">
        <f>1/AF23</f>
        <v>2.5</v>
      </c>
      <c r="Y31" s="16">
        <f>1/AF24</f>
        <v>5</v>
      </c>
      <c r="Z31" s="16">
        <f>1/AF25</f>
        <v>5</v>
      </c>
      <c r="AA31" s="16">
        <f>1/AF26</f>
        <v>1.6666666666666667</v>
      </c>
      <c r="AB31" s="16">
        <f>1/AF27</f>
        <v>1.6666666666666667</v>
      </c>
      <c r="AC31" s="16">
        <f>1/AF28</f>
        <v>2.5</v>
      </c>
      <c r="AD31" s="16">
        <f>1/AF29</f>
        <v>2.5</v>
      </c>
      <c r="AE31" s="16">
        <f>1/AF30</f>
        <v>1</v>
      </c>
      <c r="AF31" s="16">
        <v>1</v>
      </c>
      <c r="AG31" s="16">
        <v>1</v>
      </c>
      <c r="AH31" s="16">
        <v>1.1428571428571428</v>
      </c>
      <c r="AI31" s="16">
        <v>1.1428571428571428</v>
      </c>
      <c r="AJ31" s="16">
        <v>1.1428571428571428</v>
      </c>
      <c r="AK31" s="16">
        <v>1.3333333333333333</v>
      </c>
      <c r="AL31" s="16">
        <v>1.3333333333333333</v>
      </c>
      <c r="AM31" s="16">
        <v>1.3333333333333333</v>
      </c>
      <c r="AN31" s="16">
        <v>1.3333333333333333</v>
      </c>
      <c r="AO31" s="16">
        <v>1.4</v>
      </c>
      <c r="AP31" s="16">
        <v>1.4</v>
      </c>
      <c r="AQ31" s="16">
        <v>1.4</v>
      </c>
      <c r="AR31" s="16">
        <v>1.4</v>
      </c>
      <c r="AS31" s="16">
        <v>2.6666666666666665</v>
      </c>
      <c r="AT31" s="16">
        <v>4</v>
      </c>
      <c r="AU31" s="16">
        <v>3</v>
      </c>
      <c r="AV31" s="16">
        <v>1.4</v>
      </c>
      <c r="AW31" s="16">
        <v>4.5</v>
      </c>
    </row>
    <row r="32" spans="1:49" ht="15" customHeight="1">
      <c r="A32" s="9" t="s">
        <v>31</v>
      </c>
      <c r="B32" s="11" t="s">
        <v>80</v>
      </c>
      <c r="C32" s="16">
        <f>1/AG2</f>
        <v>1.4</v>
      </c>
      <c r="D32" s="16">
        <f>1/AG3</f>
        <v>0.55555555555555558</v>
      </c>
      <c r="E32" s="16">
        <f>1/AG4</f>
        <v>3.5</v>
      </c>
      <c r="F32" s="16">
        <f>1/AG5</f>
        <v>0.83333333333333337</v>
      </c>
      <c r="G32" s="16">
        <f>1/AG6</f>
        <v>1.25</v>
      </c>
      <c r="H32" s="16">
        <f>1/AG7</f>
        <v>0.55555555555555558</v>
      </c>
      <c r="I32" s="16">
        <f>1/AG8</f>
        <v>1.25</v>
      </c>
      <c r="J32" s="16">
        <f>1/AG9</f>
        <v>1.25</v>
      </c>
      <c r="K32" s="16">
        <f>1/AG10</f>
        <v>0.55555555555555558</v>
      </c>
      <c r="L32" s="16">
        <f>1/AG11</f>
        <v>1.25</v>
      </c>
      <c r="M32" s="16">
        <f>1/AG12</f>
        <v>0.55555555555555558</v>
      </c>
      <c r="N32" s="16">
        <f>1/AG13</f>
        <v>1.25</v>
      </c>
      <c r="O32" s="16">
        <f>1/AG14</f>
        <v>1.25</v>
      </c>
      <c r="P32" s="16">
        <f>1/AG15</f>
        <v>1.25</v>
      </c>
      <c r="Q32" s="16">
        <f>1/AG16</f>
        <v>1.25</v>
      </c>
      <c r="R32" s="16">
        <f>1/AG17</f>
        <v>1.25</v>
      </c>
      <c r="S32" s="16">
        <f>1/AG18</f>
        <v>5</v>
      </c>
      <c r="T32" s="16">
        <f>1/AG19</f>
        <v>2</v>
      </c>
      <c r="U32" s="16">
        <f>1/AG20</f>
        <v>2.3333333333333335</v>
      </c>
      <c r="V32" s="16">
        <f>1/AG21</f>
        <v>0.875</v>
      </c>
      <c r="W32" s="16">
        <f>1/AG22</f>
        <v>5</v>
      </c>
      <c r="X32" s="16">
        <f>1/AG23</f>
        <v>2.5</v>
      </c>
      <c r="Y32" s="16">
        <f>1/AG24</f>
        <v>5</v>
      </c>
      <c r="Z32" s="16">
        <f>1/AG25</f>
        <v>5</v>
      </c>
      <c r="AA32" s="16">
        <f>1/AG26</f>
        <v>1.6666666666666667</v>
      </c>
      <c r="AB32" s="16">
        <f>1/AG27</f>
        <v>1.6666666666666667</v>
      </c>
      <c r="AC32" s="16">
        <f>1/AG28</f>
        <v>2.5</v>
      </c>
      <c r="AD32" s="16">
        <f>1/AG29</f>
        <v>2.5</v>
      </c>
      <c r="AE32" s="16">
        <f>1/AG30</f>
        <v>1</v>
      </c>
      <c r="AF32" s="16">
        <f>1/AG31</f>
        <v>1</v>
      </c>
      <c r="AG32" s="16">
        <v>1</v>
      </c>
      <c r="AH32" s="16">
        <v>1.1428571428571428</v>
      </c>
      <c r="AI32" s="16">
        <v>1.1428571428571428</v>
      </c>
      <c r="AJ32" s="16">
        <v>1.1428571428571428</v>
      </c>
      <c r="AK32" s="16">
        <v>1.3333333333333333</v>
      </c>
      <c r="AL32" s="16">
        <v>1.3333333333333333</v>
      </c>
      <c r="AM32" s="16">
        <v>1.3333333333333333</v>
      </c>
      <c r="AN32" s="16">
        <v>1.3333333333333333</v>
      </c>
      <c r="AO32" s="16">
        <v>1.4</v>
      </c>
      <c r="AP32" s="16">
        <v>1.4</v>
      </c>
      <c r="AQ32" s="16">
        <v>1.4</v>
      </c>
      <c r="AR32" s="16">
        <v>1.4</v>
      </c>
      <c r="AS32" s="16">
        <v>2.6666666666666665</v>
      </c>
      <c r="AT32" s="16">
        <v>4</v>
      </c>
      <c r="AU32" s="16">
        <v>3</v>
      </c>
      <c r="AV32" s="16">
        <v>1.4</v>
      </c>
      <c r="AW32" s="16">
        <v>4.5</v>
      </c>
    </row>
    <row r="33" spans="1:49" ht="15" customHeight="1">
      <c r="A33" s="9" t="s">
        <v>32</v>
      </c>
      <c r="B33" s="11" t="s">
        <v>81</v>
      </c>
      <c r="C33" s="16">
        <f>1/0.2</f>
        <v>5</v>
      </c>
      <c r="D33" s="16">
        <f>1/1.2</f>
        <v>0.83333333333333337</v>
      </c>
      <c r="E33" s="16">
        <f>1/0.6</f>
        <v>1.6666666666666667</v>
      </c>
      <c r="F33" s="16">
        <f>1/0.2</f>
        <v>5</v>
      </c>
      <c r="G33" s="16">
        <f t="shared" ref="G33:H39" si="0">1/1.2</f>
        <v>0.83333333333333337</v>
      </c>
      <c r="H33" s="16">
        <f t="shared" si="0"/>
        <v>0.83333333333333337</v>
      </c>
      <c r="I33" s="16">
        <f>1/0.6</f>
        <v>1.6666666666666667</v>
      </c>
      <c r="J33" s="16">
        <f>1/1.5</f>
        <v>0.66666666666666663</v>
      </c>
      <c r="K33" s="16">
        <f>1/2.3333</f>
        <v>0.42857755110787299</v>
      </c>
      <c r="L33" s="16">
        <f>1/1.5</f>
        <v>0.66666666666666663</v>
      </c>
      <c r="M33" s="16">
        <f>1/2.3333</f>
        <v>0.42857755110787299</v>
      </c>
      <c r="N33" s="16">
        <f>1/3</f>
        <v>0.33333333333333331</v>
      </c>
      <c r="O33" s="16">
        <f>1/2</f>
        <v>0.5</v>
      </c>
      <c r="P33" s="16">
        <f t="shared" ref="P33:P39" si="1">1/0.5</f>
        <v>2</v>
      </c>
      <c r="Q33" s="16">
        <f>1/0.1667</f>
        <v>5.9988002399520104</v>
      </c>
      <c r="R33" s="16">
        <f>1/0.1667</f>
        <v>5.9988002399520104</v>
      </c>
      <c r="S33" s="16">
        <f>1/0.1667</f>
        <v>5.9988002399520104</v>
      </c>
      <c r="T33" s="16">
        <f>1/1.25</f>
        <v>0.8</v>
      </c>
      <c r="U33" s="16">
        <f>1/1.3333</f>
        <v>0.75001875046876176</v>
      </c>
      <c r="V33" s="16">
        <f>1/1.25</f>
        <v>0.8</v>
      </c>
      <c r="W33" s="16">
        <f>1/1.2</f>
        <v>0.83333333333333337</v>
      </c>
      <c r="X33" s="16">
        <f>1/1.1429</f>
        <v>0.87496718873042256</v>
      </c>
      <c r="Y33" s="16">
        <f>1/1.2</f>
        <v>0.83333333333333337</v>
      </c>
      <c r="Z33" s="16">
        <f t="shared" ref="Z33:Z46" si="2">1/9</f>
        <v>0.1111111111111111</v>
      </c>
      <c r="AA33" s="16">
        <f t="shared" ref="AA33:AD35" si="3">1/0.4</f>
        <v>2.5</v>
      </c>
      <c r="AB33" s="16">
        <f t="shared" si="3"/>
        <v>2.5</v>
      </c>
      <c r="AC33" s="16">
        <f t="shared" si="3"/>
        <v>2.5</v>
      </c>
      <c r="AD33" s="16">
        <f t="shared" si="3"/>
        <v>2.5</v>
      </c>
      <c r="AE33" s="16">
        <f t="shared" ref="AE33:AG35" si="4">1/1.1429</f>
        <v>0.87496718873042256</v>
      </c>
      <c r="AF33" s="16">
        <f t="shared" si="4"/>
        <v>0.87496718873042256</v>
      </c>
      <c r="AG33" s="16">
        <f t="shared" si="4"/>
        <v>0.87496718873042256</v>
      </c>
      <c r="AH33" s="16">
        <v>1</v>
      </c>
      <c r="AI33" s="16">
        <v>1.1428571428571428</v>
      </c>
      <c r="AJ33" s="16">
        <v>1.1428571428571428</v>
      </c>
      <c r="AK33" s="16">
        <v>1.3333333333333333</v>
      </c>
      <c r="AL33" s="16">
        <v>1.3333333333333333</v>
      </c>
      <c r="AM33" s="16">
        <v>1.3333333333333333</v>
      </c>
      <c r="AN33" s="16">
        <v>1.3333333333333333</v>
      </c>
      <c r="AO33" s="16">
        <v>1.4</v>
      </c>
      <c r="AP33" s="16">
        <v>1.4</v>
      </c>
      <c r="AQ33" s="16">
        <v>1.4</v>
      </c>
      <c r="AR33" s="16">
        <v>1.4</v>
      </c>
      <c r="AS33" s="16">
        <v>2.6666666666666665</v>
      </c>
      <c r="AT33" s="16">
        <v>4</v>
      </c>
      <c r="AU33" s="16">
        <v>3</v>
      </c>
      <c r="AV33" s="16">
        <v>1.4</v>
      </c>
      <c r="AW33" s="16">
        <v>4.5</v>
      </c>
    </row>
    <row r="34" spans="1:49" ht="15" customHeight="1">
      <c r="A34" s="9" t="s">
        <v>33</v>
      </c>
      <c r="B34" s="11" t="s">
        <v>82</v>
      </c>
      <c r="C34" s="16">
        <f>1/0.2</f>
        <v>5</v>
      </c>
      <c r="D34" s="16">
        <f>1/1.2</f>
        <v>0.83333333333333337</v>
      </c>
      <c r="E34" s="16">
        <f>1/0.6</f>
        <v>1.6666666666666667</v>
      </c>
      <c r="F34" s="16">
        <f>1/0.2</f>
        <v>5</v>
      </c>
      <c r="G34" s="16">
        <f t="shared" si="0"/>
        <v>0.83333333333333337</v>
      </c>
      <c r="H34" s="16">
        <f t="shared" si="0"/>
        <v>0.83333333333333337</v>
      </c>
      <c r="I34" s="16">
        <f>1/0.6</f>
        <v>1.6666666666666667</v>
      </c>
      <c r="J34" s="16">
        <f>1/1.5</f>
        <v>0.66666666666666663</v>
      </c>
      <c r="K34" s="16">
        <f>1/2.3333</f>
        <v>0.42857755110787299</v>
      </c>
      <c r="L34" s="16">
        <f>1/1.5</f>
        <v>0.66666666666666663</v>
      </c>
      <c r="M34" s="16">
        <f>1/2.3333</f>
        <v>0.42857755110787299</v>
      </c>
      <c r="N34" s="16">
        <f>1/3</f>
        <v>0.33333333333333331</v>
      </c>
      <c r="O34" s="16">
        <f>1/1.5</f>
        <v>0.66666666666666663</v>
      </c>
      <c r="P34" s="16">
        <f t="shared" si="1"/>
        <v>2</v>
      </c>
      <c r="Q34" s="16">
        <f>1/0.1429</f>
        <v>6.9979006298110571</v>
      </c>
      <c r="R34" s="16">
        <f>1/0.1429</f>
        <v>6.9979006298110571</v>
      </c>
      <c r="S34" s="16">
        <f>1/0.1429</f>
        <v>6.9979006298110571</v>
      </c>
      <c r="T34" s="16">
        <f>1/1.25</f>
        <v>0.8</v>
      </c>
      <c r="U34" s="16">
        <f>1/1.3333</f>
        <v>0.75001875046876176</v>
      </c>
      <c r="V34" s="16">
        <f>1/1.25</f>
        <v>0.8</v>
      </c>
      <c r="W34" s="16">
        <f>1/1.2</f>
        <v>0.83333333333333337</v>
      </c>
      <c r="X34" s="16">
        <f>1/1.1429</f>
        <v>0.87496718873042256</v>
      </c>
      <c r="Y34" s="16">
        <f>1/1.2</f>
        <v>0.83333333333333337</v>
      </c>
      <c r="Z34" s="16">
        <f t="shared" si="2"/>
        <v>0.1111111111111111</v>
      </c>
      <c r="AA34" s="16">
        <f t="shared" si="3"/>
        <v>2.5</v>
      </c>
      <c r="AB34" s="16">
        <f t="shared" si="3"/>
        <v>2.5</v>
      </c>
      <c r="AC34" s="16">
        <f t="shared" si="3"/>
        <v>2.5</v>
      </c>
      <c r="AD34" s="16">
        <f t="shared" si="3"/>
        <v>2.5</v>
      </c>
      <c r="AE34" s="16">
        <f t="shared" si="4"/>
        <v>0.87496718873042256</v>
      </c>
      <c r="AF34" s="16">
        <f t="shared" si="4"/>
        <v>0.87496718873042256</v>
      </c>
      <c r="AG34" s="16">
        <f t="shared" si="4"/>
        <v>0.87496718873042256</v>
      </c>
      <c r="AH34" s="16">
        <f>1/1.1429</f>
        <v>0.87496718873042256</v>
      </c>
      <c r="AI34" s="16">
        <v>1</v>
      </c>
      <c r="AJ34" s="16">
        <v>1.1428571428571428</v>
      </c>
      <c r="AK34" s="16">
        <v>1.3333333333333333</v>
      </c>
      <c r="AL34" s="16">
        <v>1.3333333333333333</v>
      </c>
      <c r="AM34" s="16">
        <v>1.3333333333333333</v>
      </c>
      <c r="AN34" s="16">
        <v>1.3333333333333333</v>
      </c>
      <c r="AO34" s="16">
        <v>1.4</v>
      </c>
      <c r="AP34" s="16">
        <v>1.4</v>
      </c>
      <c r="AQ34" s="16">
        <v>1.4</v>
      </c>
      <c r="AR34" s="16">
        <v>1.4</v>
      </c>
      <c r="AS34" s="16">
        <v>2.6666666666666665</v>
      </c>
      <c r="AT34" s="16">
        <v>4</v>
      </c>
      <c r="AU34" s="16">
        <v>3</v>
      </c>
      <c r="AV34" s="16">
        <v>1.4</v>
      </c>
      <c r="AW34" s="16">
        <v>4.5</v>
      </c>
    </row>
    <row r="35" spans="1:49" ht="15" customHeight="1">
      <c r="A35" s="9" t="s">
        <v>34</v>
      </c>
      <c r="B35" s="11" t="s">
        <v>83</v>
      </c>
      <c r="C35" s="16">
        <f>1/0.2</f>
        <v>5</v>
      </c>
      <c r="D35" s="16">
        <f>1/1.2</f>
        <v>0.83333333333333337</v>
      </c>
      <c r="E35" s="16">
        <f>1/0.6</f>
        <v>1.6666666666666667</v>
      </c>
      <c r="F35" s="16">
        <f>1/0.2</f>
        <v>5</v>
      </c>
      <c r="G35" s="16">
        <f t="shared" si="0"/>
        <v>0.83333333333333337</v>
      </c>
      <c r="H35" s="16">
        <f t="shared" si="0"/>
        <v>0.83333333333333337</v>
      </c>
      <c r="I35" s="16">
        <f>1/0.75</f>
        <v>1.3333333333333333</v>
      </c>
      <c r="J35" s="16">
        <f>1/1.5</f>
        <v>0.66666666666666663</v>
      </c>
      <c r="K35" s="16">
        <f>1/2.3333</f>
        <v>0.42857755110787299</v>
      </c>
      <c r="L35" s="16">
        <f>1/1.5</f>
        <v>0.66666666666666663</v>
      </c>
      <c r="M35" s="16">
        <f>1/2.3333</f>
        <v>0.42857755110787299</v>
      </c>
      <c r="N35" s="16">
        <f>1/3</f>
        <v>0.33333333333333331</v>
      </c>
      <c r="O35" s="16">
        <f>1/2</f>
        <v>0.5</v>
      </c>
      <c r="P35" s="16">
        <f t="shared" si="1"/>
        <v>2</v>
      </c>
      <c r="Q35" s="16">
        <f t="shared" ref="Q35:S39" si="5">1/0.1667</f>
        <v>5.9988002399520104</v>
      </c>
      <c r="R35" s="16">
        <f t="shared" si="5"/>
        <v>5.9988002399520104</v>
      </c>
      <c r="S35" s="16">
        <f t="shared" si="5"/>
        <v>5.9988002399520104</v>
      </c>
      <c r="T35" s="16">
        <f>1/1.25</f>
        <v>0.8</v>
      </c>
      <c r="U35" s="16">
        <f>1/1.3333</f>
        <v>0.75001875046876176</v>
      </c>
      <c r="V35" s="16">
        <f>1/1.25</f>
        <v>0.8</v>
      </c>
      <c r="W35" s="16">
        <f>1/1.2</f>
        <v>0.83333333333333337</v>
      </c>
      <c r="X35" s="16">
        <f>1/1.1429</f>
        <v>0.87496718873042256</v>
      </c>
      <c r="Y35" s="16">
        <f>1/1.2</f>
        <v>0.83333333333333337</v>
      </c>
      <c r="Z35" s="16">
        <f t="shared" si="2"/>
        <v>0.1111111111111111</v>
      </c>
      <c r="AA35" s="16">
        <f t="shared" si="3"/>
        <v>2.5</v>
      </c>
      <c r="AB35" s="16">
        <f t="shared" si="3"/>
        <v>2.5</v>
      </c>
      <c r="AC35" s="16">
        <f t="shared" si="3"/>
        <v>2.5</v>
      </c>
      <c r="AD35" s="16">
        <f t="shared" si="3"/>
        <v>2.5</v>
      </c>
      <c r="AE35" s="16">
        <f t="shared" si="4"/>
        <v>0.87496718873042256</v>
      </c>
      <c r="AF35" s="16">
        <f t="shared" si="4"/>
        <v>0.87496718873042256</v>
      </c>
      <c r="AG35" s="16">
        <f t="shared" si="4"/>
        <v>0.87496718873042256</v>
      </c>
      <c r="AH35" s="16">
        <f>1/1.1429</f>
        <v>0.87496718873042256</v>
      </c>
      <c r="AI35" s="16">
        <f>1/1.1429</f>
        <v>0.87496718873042256</v>
      </c>
      <c r="AJ35" s="16">
        <v>1</v>
      </c>
      <c r="AK35" s="16">
        <v>1.3333333333333333</v>
      </c>
      <c r="AL35" s="16">
        <v>1.3333333333333333</v>
      </c>
      <c r="AM35" s="16">
        <v>1.3333333333333333</v>
      </c>
      <c r="AN35" s="16">
        <v>1.3333333333333333</v>
      </c>
      <c r="AO35" s="16">
        <v>1.4</v>
      </c>
      <c r="AP35" s="16">
        <v>1.4</v>
      </c>
      <c r="AQ35" s="16">
        <v>1.4</v>
      </c>
      <c r="AR35" s="16">
        <v>1.4</v>
      </c>
      <c r="AS35" s="16">
        <v>2.6666666666666665</v>
      </c>
      <c r="AT35" s="16">
        <v>4</v>
      </c>
      <c r="AU35" s="16">
        <v>3</v>
      </c>
      <c r="AV35" s="16">
        <v>1.4</v>
      </c>
      <c r="AW35" s="16">
        <v>4.5</v>
      </c>
    </row>
    <row r="36" spans="1:49" ht="15" customHeight="1">
      <c r="A36" s="9" t="s">
        <v>35</v>
      </c>
      <c r="B36" s="11" t="s">
        <v>84</v>
      </c>
      <c r="C36" s="16">
        <f>1/0.25</f>
        <v>4</v>
      </c>
      <c r="D36" s="16">
        <f>1/1.25</f>
        <v>0.8</v>
      </c>
      <c r="E36" s="16">
        <f>1/0.75</f>
        <v>1.3333333333333333</v>
      </c>
      <c r="F36" s="16">
        <f>1/0.25</f>
        <v>4</v>
      </c>
      <c r="G36" s="16">
        <f t="shared" si="0"/>
        <v>0.83333333333333337</v>
      </c>
      <c r="H36" s="16">
        <f t="shared" si="0"/>
        <v>0.83333333333333337</v>
      </c>
      <c r="I36" s="16">
        <f>1/0.5</f>
        <v>2</v>
      </c>
      <c r="J36" s="16">
        <f>1/1.5</f>
        <v>0.66666666666666663</v>
      </c>
      <c r="K36" s="16">
        <f>1/2.3333</f>
        <v>0.42857755110787299</v>
      </c>
      <c r="L36" s="16">
        <f>1/1.5</f>
        <v>0.66666666666666663</v>
      </c>
      <c r="M36" s="16">
        <f>1/2.3333</f>
        <v>0.42857755110787299</v>
      </c>
      <c r="N36" s="16">
        <f t="shared" ref="N36:N43" si="6">1/6</f>
        <v>0.16666666666666666</v>
      </c>
      <c r="O36" s="16">
        <f>1/0.8</f>
        <v>1.25</v>
      </c>
      <c r="P36" s="16">
        <f t="shared" si="1"/>
        <v>2</v>
      </c>
      <c r="Q36" s="16">
        <f t="shared" si="5"/>
        <v>5.9988002399520104</v>
      </c>
      <c r="R36" s="16">
        <f t="shared" si="5"/>
        <v>5.9988002399520104</v>
      </c>
      <c r="S36" s="16">
        <f t="shared" si="5"/>
        <v>5.9988002399520104</v>
      </c>
      <c r="T36" s="16">
        <f>1/1.3333</f>
        <v>0.75001875046876176</v>
      </c>
      <c r="U36" s="16">
        <f>1/0.8</f>
        <v>1.25</v>
      </c>
      <c r="V36" s="16">
        <f>1/1.3333</f>
        <v>0.75001875046876176</v>
      </c>
      <c r="W36" s="16">
        <f>1/1.1667</f>
        <v>0.85711836804662722</v>
      </c>
      <c r="X36" s="16">
        <f>1/1.6</f>
        <v>0.625</v>
      </c>
      <c r="Y36" s="16">
        <f>1/1.1667</f>
        <v>0.85711836804662722</v>
      </c>
      <c r="Z36" s="16">
        <f t="shared" si="2"/>
        <v>0.1111111111111111</v>
      </c>
      <c r="AA36" s="16">
        <f t="shared" ref="AA36:AC39" si="7">1/0.4</f>
        <v>2.5</v>
      </c>
      <c r="AB36" s="16">
        <f t="shared" si="7"/>
        <v>2.5</v>
      </c>
      <c r="AC36" s="16">
        <f t="shared" si="7"/>
        <v>2.5</v>
      </c>
      <c r="AD36" s="16">
        <f>1/0.5</f>
        <v>2</v>
      </c>
      <c r="AE36" s="16">
        <f t="shared" ref="AE36:AJ39" si="8">1/1.3333</f>
        <v>0.75001875046876176</v>
      </c>
      <c r="AF36" s="16">
        <f t="shared" si="8"/>
        <v>0.75001875046876176</v>
      </c>
      <c r="AG36" s="16">
        <f t="shared" si="8"/>
        <v>0.75001875046876176</v>
      </c>
      <c r="AH36" s="16">
        <f t="shared" si="8"/>
        <v>0.75001875046876176</v>
      </c>
      <c r="AI36" s="16">
        <f t="shared" si="8"/>
        <v>0.75001875046876176</v>
      </c>
      <c r="AJ36" s="16">
        <f t="shared" si="8"/>
        <v>0.75001875046876176</v>
      </c>
      <c r="AK36" s="16">
        <v>1</v>
      </c>
      <c r="AL36" s="16">
        <v>1.3333333333333333</v>
      </c>
      <c r="AM36" s="16">
        <v>1.3333333333333333</v>
      </c>
      <c r="AN36" s="16">
        <v>1.3333333333333333</v>
      </c>
      <c r="AO36" s="16">
        <v>1.25</v>
      </c>
      <c r="AP36" s="16">
        <v>1.25</v>
      </c>
      <c r="AQ36" s="16">
        <v>1.25</v>
      </c>
      <c r="AR36" s="16">
        <v>1.25</v>
      </c>
      <c r="AS36" s="16">
        <v>1.25</v>
      </c>
      <c r="AT36" s="16">
        <v>2</v>
      </c>
      <c r="AU36" s="16">
        <v>1.25</v>
      </c>
      <c r="AV36" s="16">
        <v>0.14285714285714285</v>
      </c>
      <c r="AW36" s="16">
        <v>1.3333333333333333</v>
      </c>
    </row>
    <row r="37" spans="1:49" ht="15" customHeight="1">
      <c r="A37" s="9" t="s">
        <v>36</v>
      </c>
      <c r="B37" s="11" t="s">
        <v>85</v>
      </c>
      <c r="C37" s="16">
        <f>1/0.25</f>
        <v>4</v>
      </c>
      <c r="D37" s="16">
        <f>1/1.25</f>
        <v>0.8</v>
      </c>
      <c r="E37" s="16">
        <f>1/0.75</f>
        <v>1.3333333333333333</v>
      </c>
      <c r="F37" s="16">
        <f>1/0.25</f>
        <v>4</v>
      </c>
      <c r="G37" s="16">
        <f t="shared" si="0"/>
        <v>0.83333333333333337</v>
      </c>
      <c r="H37" s="16">
        <f t="shared" si="0"/>
        <v>0.83333333333333337</v>
      </c>
      <c r="I37" s="16">
        <f>1/0.6</f>
        <v>1.6666666666666667</v>
      </c>
      <c r="J37" s="16">
        <f>1/2</f>
        <v>0.5</v>
      </c>
      <c r="K37" s="16">
        <f>1/3.5</f>
        <v>0.2857142857142857</v>
      </c>
      <c r="L37" s="16">
        <f>1/2</f>
        <v>0.5</v>
      </c>
      <c r="M37" s="16">
        <f>1/3.5</f>
        <v>0.2857142857142857</v>
      </c>
      <c r="N37" s="16">
        <f t="shared" si="6"/>
        <v>0.16666666666666666</v>
      </c>
      <c r="O37" s="16">
        <f>1/0.8</f>
        <v>1.25</v>
      </c>
      <c r="P37" s="16">
        <f t="shared" si="1"/>
        <v>2</v>
      </c>
      <c r="Q37" s="16">
        <f t="shared" si="5"/>
        <v>5.9988002399520104</v>
      </c>
      <c r="R37" s="16">
        <f t="shared" si="5"/>
        <v>5.9988002399520104</v>
      </c>
      <c r="S37" s="16">
        <f t="shared" si="5"/>
        <v>5.9988002399520104</v>
      </c>
      <c r="T37" s="16">
        <f>1/1.3333</f>
        <v>0.75001875046876176</v>
      </c>
      <c r="U37" s="16">
        <f>1/0.8</f>
        <v>1.25</v>
      </c>
      <c r="V37" s="16">
        <f>1/1.3333</f>
        <v>0.75001875046876176</v>
      </c>
      <c r="W37" s="16">
        <f>1/1.1667</f>
        <v>0.85711836804662722</v>
      </c>
      <c r="X37" s="16">
        <f>1/1.6</f>
        <v>0.625</v>
      </c>
      <c r="Y37" s="16">
        <f>1/1.1667</f>
        <v>0.85711836804662722</v>
      </c>
      <c r="Z37" s="16">
        <f t="shared" si="2"/>
        <v>0.1111111111111111</v>
      </c>
      <c r="AA37" s="16">
        <f t="shared" si="7"/>
        <v>2.5</v>
      </c>
      <c r="AB37" s="16">
        <f t="shared" si="7"/>
        <v>2.5</v>
      </c>
      <c r="AC37" s="16">
        <f t="shared" si="7"/>
        <v>2.5</v>
      </c>
      <c r="AD37" s="16">
        <f>1/0.3333</f>
        <v>3.0003000300030003</v>
      </c>
      <c r="AE37" s="16">
        <f t="shared" si="8"/>
        <v>0.75001875046876176</v>
      </c>
      <c r="AF37" s="16">
        <f t="shared" si="8"/>
        <v>0.75001875046876176</v>
      </c>
      <c r="AG37" s="16">
        <f t="shared" si="8"/>
        <v>0.75001875046876176</v>
      </c>
      <c r="AH37" s="16">
        <f t="shared" si="8"/>
        <v>0.75001875046876176</v>
      </c>
      <c r="AI37" s="16">
        <f t="shared" si="8"/>
        <v>0.75001875046876176</v>
      </c>
      <c r="AJ37" s="16">
        <f t="shared" si="8"/>
        <v>0.75001875046876176</v>
      </c>
      <c r="AK37" s="16">
        <f>1/1.3333</f>
        <v>0.75001875046876176</v>
      </c>
      <c r="AL37" s="16">
        <v>1</v>
      </c>
      <c r="AM37" s="16">
        <v>1.3333333333333333</v>
      </c>
      <c r="AN37" s="16">
        <v>1.3333333333333333</v>
      </c>
      <c r="AO37" s="16">
        <v>1.25</v>
      </c>
      <c r="AP37" s="16">
        <v>1.25</v>
      </c>
      <c r="AQ37" s="16">
        <v>1.25</v>
      </c>
      <c r="AR37" s="16">
        <v>1.25</v>
      </c>
      <c r="AS37" s="16">
        <v>1.25</v>
      </c>
      <c r="AT37" s="16">
        <v>2</v>
      </c>
      <c r="AU37" s="16">
        <v>1.25</v>
      </c>
      <c r="AV37" s="16">
        <v>0.14285714285714285</v>
      </c>
      <c r="AW37" s="16">
        <v>1.3333333333333333</v>
      </c>
    </row>
    <row r="38" spans="1:49" ht="15" customHeight="1">
      <c r="A38" s="9" t="s">
        <v>37</v>
      </c>
      <c r="B38" s="11" t="s">
        <v>86</v>
      </c>
      <c r="C38" s="16">
        <f>1/0.25</f>
        <v>4</v>
      </c>
      <c r="D38" s="16">
        <f>1/1.25</f>
        <v>0.8</v>
      </c>
      <c r="E38" s="16">
        <f>1/0.75</f>
        <v>1.3333333333333333</v>
      </c>
      <c r="F38" s="16">
        <f>1/0.25</f>
        <v>4</v>
      </c>
      <c r="G38" s="16">
        <f t="shared" si="0"/>
        <v>0.83333333333333337</v>
      </c>
      <c r="H38" s="16">
        <f t="shared" si="0"/>
        <v>0.83333333333333337</v>
      </c>
      <c r="I38" s="16">
        <f>1/0.6</f>
        <v>1.6666666666666667</v>
      </c>
      <c r="J38" s="16">
        <f>1/2</f>
        <v>0.5</v>
      </c>
      <c r="K38" s="16">
        <f>1/3.5</f>
        <v>0.2857142857142857</v>
      </c>
      <c r="L38" s="16">
        <f>1/2</f>
        <v>0.5</v>
      </c>
      <c r="M38" s="16">
        <f>1/3.5</f>
        <v>0.2857142857142857</v>
      </c>
      <c r="N38" s="16">
        <f t="shared" si="6"/>
        <v>0.16666666666666666</v>
      </c>
      <c r="O38" s="16">
        <f>1/0.8</f>
        <v>1.25</v>
      </c>
      <c r="P38" s="16">
        <f t="shared" si="1"/>
        <v>2</v>
      </c>
      <c r="Q38" s="16">
        <f t="shared" si="5"/>
        <v>5.9988002399520104</v>
      </c>
      <c r="R38" s="16">
        <f t="shared" si="5"/>
        <v>5.9988002399520104</v>
      </c>
      <c r="S38" s="16">
        <f t="shared" si="5"/>
        <v>5.9988002399520104</v>
      </c>
      <c r="T38" s="16">
        <f>1/1.3333</f>
        <v>0.75001875046876176</v>
      </c>
      <c r="U38" s="16">
        <f>1/0.8</f>
        <v>1.25</v>
      </c>
      <c r="V38" s="16">
        <f>1/1.3333</f>
        <v>0.75001875046876176</v>
      </c>
      <c r="W38" s="16">
        <f>1/1.1667</f>
        <v>0.85711836804662722</v>
      </c>
      <c r="X38" s="16">
        <f>1/1.6</f>
        <v>0.625</v>
      </c>
      <c r="Y38" s="16">
        <f>1/1.1667</f>
        <v>0.85711836804662722</v>
      </c>
      <c r="Z38" s="16">
        <f t="shared" si="2"/>
        <v>0.1111111111111111</v>
      </c>
      <c r="AA38" s="16">
        <f t="shared" si="7"/>
        <v>2.5</v>
      </c>
      <c r="AB38" s="16">
        <f t="shared" si="7"/>
        <v>2.5</v>
      </c>
      <c r="AC38" s="16">
        <f t="shared" si="7"/>
        <v>2.5</v>
      </c>
      <c r="AD38" s="16">
        <f>1/0.3333</f>
        <v>3.0003000300030003</v>
      </c>
      <c r="AE38" s="16">
        <f t="shared" si="8"/>
        <v>0.75001875046876176</v>
      </c>
      <c r="AF38" s="16">
        <f t="shared" si="8"/>
        <v>0.75001875046876176</v>
      </c>
      <c r="AG38" s="16">
        <f t="shared" si="8"/>
        <v>0.75001875046876176</v>
      </c>
      <c r="AH38" s="16">
        <f t="shared" si="8"/>
        <v>0.75001875046876176</v>
      </c>
      <c r="AI38" s="16">
        <f t="shared" si="8"/>
        <v>0.75001875046876176</v>
      </c>
      <c r="AJ38" s="16">
        <f t="shared" si="8"/>
        <v>0.75001875046876176</v>
      </c>
      <c r="AK38" s="16">
        <f>1/1.3333</f>
        <v>0.75001875046876176</v>
      </c>
      <c r="AL38" s="16">
        <f>1/1.3333</f>
        <v>0.75001875046876176</v>
      </c>
      <c r="AM38" s="16">
        <v>1</v>
      </c>
      <c r="AN38" s="16">
        <v>1.3333333333333333</v>
      </c>
      <c r="AO38" s="16">
        <v>1.25</v>
      </c>
      <c r="AP38" s="16">
        <v>1.25</v>
      </c>
      <c r="AQ38" s="16">
        <v>1.25</v>
      </c>
      <c r="AR38" s="16">
        <v>1.25</v>
      </c>
      <c r="AS38" s="16">
        <v>1.25</v>
      </c>
      <c r="AT38" s="16">
        <v>2</v>
      </c>
      <c r="AU38" s="16">
        <v>1.25</v>
      </c>
      <c r="AV38" s="16">
        <v>0.14285714285714285</v>
      </c>
      <c r="AW38" s="16">
        <v>1.3333333333333333</v>
      </c>
    </row>
    <row r="39" spans="1:49" ht="15" customHeight="1">
      <c r="A39" s="9" t="s">
        <v>38</v>
      </c>
      <c r="B39" s="11" t="s">
        <v>87</v>
      </c>
      <c r="C39" s="16">
        <f>1/0.4</f>
        <v>2.5</v>
      </c>
      <c r="D39" s="16">
        <f>1/1.25</f>
        <v>0.8</v>
      </c>
      <c r="E39" s="16">
        <f>1/1.3333</f>
        <v>0.75001875046876176</v>
      </c>
      <c r="F39" s="16">
        <f>1/0.4</f>
        <v>2.5</v>
      </c>
      <c r="G39" s="16">
        <f t="shared" si="0"/>
        <v>0.83333333333333337</v>
      </c>
      <c r="H39" s="16">
        <f t="shared" si="0"/>
        <v>0.83333333333333337</v>
      </c>
      <c r="I39" s="16">
        <f>1/0.5</f>
        <v>2</v>
      </c>
      <c r="J39" s="16">
        <f>1/2</f>
        <v>0.5</v>
      </c>
      <c r="K39" s="16">
        <f>1/3.5</f>
        <v>0.2857142857142857</v>
      </c>
      <c r="L39" s="16">
        <f>1/2</f>
        <v>0.5</v>
      </c>
      <c r="M39" s="16">
        <f>1/3.5</f>
        <v>0.2857142857142857</v>
      </c>
      <c r="N39" s="16">
        <f t="shared" si="6"/>
        <v>0.16666666666666666</v>
      </c>
      <c r="O39" s="16">
        <f>1/0.8</f>
        <v>1.25</v>
      </c>
      <c r="P39" s="16">
        <f t="shared" si="1"/>
        <v>2</v>
      </c>
      <c r="Q39" s="16">
        <f t="shared" si="5"/>
        <v>5.9988002399520104</v>
      </c>
      <c r="R39" s="16">
        <f t="shared" si="5"/>
        <v>5.9988002399520104</v>
      </c>
      <c r="S39" s="16">
        <f t="shared" si="5"/>
        <v>5.9988002399520104</v>
      </c>
      <c r="T39" s="16">
        <f>1/1.3333</f>
        <v>0.75001875046876176</v>
      </c>
      <c r="U39" s="16">
        <f>1/0.8</f>
        <v>1.25</v>
      </c>
      <c r="V39" s="16">
        <f>1/1.3333</f>
        <v>0.75001875046876176</v>
      </c>
      <c r="W39" s="16">
        <f>1/1.1667</f>
        <v>0.85711836804662722</v>
      </c>
      <c r="X39" s="16">
        <f>1/1.6</f>
        <v>0.625</v>
      </c>
      <c r="Y39" s="16">
        <f>1/1.1667</f>
        <v>0.85711836804662722</v>
      </c>
      <c r="Z39" s="16">
        <f t="shared" si="2"/>
        <v>0.1111111111111111</v>
      </c>
      <c r="AA39" s="16">
        <f t="shared" si="7"/>
        <v>2.5</v>
      </c>
      <c r="AB39" s="16">
        <f t="shared" si="7"/>
        <v>2.5</v>
      </c>
      <c r="AC39" s="16">
        <f t="shared" si="7"/>
        <v>2.5</v>
      </c>
      <c r="AD39" s="16">
        <f>1/0.3333</f>
        <v>3.0003000300030003</v>
      </c>
      <c r="AE39" s="16">
        <f t="shared" si="8"/>
        <v>0.75001875046876176</v>
      </c>
      <c r="AF39" s="16">
        <f t="shared" si="8"/>
        <v>0.75001875046876176</v>
      </c>
      <c r="AG39" s="16">
        <f t="shared" si="8"/>
        <v>0.75001875046876176</v>
      </c>
      <c r="AH39" s="16">
        <f t="shared" si="8"/>
        <v>0.75001875046876176</v>
      </c>
      <c r="AI39" s="16">
        <f t="shared" si="8"/>
        <v>0.75001875046876176</v>
      </c>
      <c r="AJ39" s="16">
        <f t="shared" si="8"/>
        <v>0.75001875046876176</v>
      </c>
      <c r="AK39" s="16">
        <f>1/1.3333</f>
        <v>0.75001875046876176</v>
      </c>
      <c r="AL39" s="16">
        <f>1/1.3333</f>
        <v>0.75001875046876176</v>
      </c>
      <c r="AM39" s="16">
        <f>1/1.3333</f>
        <v>0.75001875046876176</v>
      </c>
      <c r="AN39" s="16">
        <v>1</v>
      </c>
      <c r="AO39" s="16">
        <v>1.25</v>
      </c>
      <c r="AP39" s="16">
        <v>1.25</v>
      </c>
      <c r="AQ39" s="16">
        <v>1.25</v>
      </c>
      <c r="AR39" s="16">
        <v>1.25</v>
      </c>
      <c r="AS39" s="16">
        <v>1.25</v>
      </c>
      <c r="AT39" s="16">
        <v>2</v>
      </c>
      <c r="AU39" s="16">
        <v>1.25</v>
      </c>
      <c r="AV39" s="16">
        <v>0.14285714285714285</v>
      </c>
      <c r="AW39" s="16">
        <v>1.3333333333333333</v>
      </c>
    </row>
    <row r="40" spans="1:49" ht="15" customHeight="1">
      <c r="A40" s="9" t="s">
        <v>39</v>
      </c>
      <c r="B40" s="11" t="s">
        <v>88</v>
      </c>
      <c r="C40" s="16">
        <f>1/0.4</f>
        <v>2.5</v>
      </c>
      <c r="D40" s="16">
        <f>1/1.2</f>
        <v>0.83333333333333337</v>
      </c>
      <c r="E40" s="16">
        <f>1/2</f>
        <v>0.5</v>
      </c>
      <c r="F40" s="16">
        <f>1/0.4</f>
        <v>2.5</v>
      </c>
      <c r="G40" s="16">
        <f>1/1.25</f>
        <v>0.8</v>
      </c>
      <c r="H40" s="16">
        <f>1/1.5</f>
        <v>0.66666666666666663</v>
      </c>
      <c r="I40" s="16">
        <f>1/0.5</f>
        <v>2</v>
      </c>
      <c r="J40" s="16">
        <f>1/1.6667</f>
        <v>0.59998800023999521</v>
      </c>
      <c r="K40" s="16">
        <f>1/1.75</f>
        <v>0.5714285714285714</v>
      </c>
      <c r="L40" s="16">
        <f>1/1.6667</f>
        <v>0.59998800023999521</v>
      </c>
      <c r="M40" s="16">
        <f>1/3.5</f>
        <v>0.2857142857142857</v>
      </c>
      <c r="N40" s="16">
        <f t="shared" si="6"/>
        <v>0.16666666666666666</v>
      </c>
      <c r="O40" s="16">
        <f>1/1.6667</f>
        <v>0.59998800023999521</v>
      </c>
      <c r="P40" s="16">
        <f>1/0.6667</f>
        <v>1.4999250037498126</v>
      </c>
      <c r="Q40" s="16">
        <f t="shared" ref="Q40:S43" si="9">1/0.2</f>
        <v>5</v>
      </c>
      <c r="R40" s="16">
        <f t="shared" si="9"/>
        <v>5</v>
      </c>
      <c r="S40" s="16">
        <f t="shared" si="9"/>
        <v>5</v>
      </c>
      <c r="T40" s="16">
        <f>1/0.8</f>
        <v>1.25</v>
      </c>
      <c r="U40" s="16">
        <f t="shared" ref="U40:V44" si="10">1/0.75</f>
        <v>1.3333333333333333</v>
      </c>
      <c r="V40" s="16">
        <f t="shared" si="10"/>
        <v>1.3333333333333333</v>
      </c>
      <c r="W40" s="16">
        <f>1/1.4</f>
        <v>0.7142857142857143</v>
      </c>
      <c r="X40" s="16">
        <f>1/2.6667</f>
        <v>0.37499531255859303</v>
      </c>
      <c r="Y40" s="16">
        <f>1/1.4</f>
        <v>0.7142857142857143</v>
      </c>
      <c r="Z40" s="16">
        <f t="shared" si="2"/>
        <v>0.1111111111111111</v>
      </c>
      <c r="AA40" s="16">
        <f t="shared" ref="AA40:AC43" si="11">1/0.5</f>
        <v>2</v>
      </c>
      <c r="AB40" s="16">
        <f t="shared" si="11"/>
        <v>2</v>
      </c>
      <c r="AC40" s="16">
        <f t="shared" si="11"/>
        <v>2</v>
      </c>
      <c r="AD40" s="16">
        <f>1/0.4</f>
        <v>2.5</v>
      </c>
      <c r="AE40" s="16">
        <f t="shared" ref="AE40:AJ43" si="12">1/1.4</f>
        <v>0.7142857142857143</v>
      </c>
      <c r="AF40" s="16">
        <f t="shared" si="12"/>
        <v>0.7142857142857143</v>
      </c>
      <c r="AG40" s="16">
        <f t="shared" si="12"/>
        <v>0.7142857142857143</v>
      </c>
      <c r="AH40" s="16">
        <f t="shared" si="12"/>
        <v>0.7142857142857143</v>
      </c>
      <c r="AI40" s="16">
        <f t="shared" si="12"/>
        <v>0.7142857142857143</v>
      </c>
      <c r="AJ40" s="16">
        <f t="shared" si="12"/>
        <v>0.7142857142857143</v>
      </c>
      <c r="AK40" s="16">
        <f t="shared" ref="AK40:AN44" si="13">1/1.25</f>
        <v>0.8</v>
      </c>
      <c r="AL40" s="16">
        <f t="shared" si="13"/>
        <v>0.8</v>
      </c>
      <c r="AM40" s="16">
        <f t="shared" si="13"/>
        <v>0.8</v>
      </c>
      <c r="AN40" s="16">
        <f t="shared" si="13"/>
        <v>0.8</v>
      </c>
      <c r="AO40" s="16">
        <v>1</v>
      </c>
      <c r="AP40" s="16">
        <v>1</v>
      </c>
      <c r="AQ40" s="16">
        <v>1</v>
      </c>
      <c r="AR40" s="16">
        <v>1</v>
      </c>
      <c r="AS40" s="16">
        <v>0.5</v>
      </c>
      <c r="AT40" s="16">
        <v>1</v>
      </c>
      <c r="AU40" s="16">
        <v>1.5</v>
      </c>
      <c r="AV40" s="16">
        <v>0.125</v>
      </c>
      <c r="AW40" s="16">
        <v>1</v>
      </c>
    </row>
    <row r="41" spans="1:49" ht="15" customHeight="1">
      <c r="A41" s="9" t="s">
        <v>40</v>
      </c>
      <c r="B41" s="11" t="s">
        <v>102</v>
      </c>
      <c r="C41" s="16">
        <f>1/0.4</f>
        <v>2.5</v>
      </c>
      <c r="D41" s="16">
        <f>1/1.2</f>
        <v>0.83333333333333337</v>
      </c>
      <c r="E41" s="16">
        <f>1/2</f>
        <v>0.5</v>
      </c>
      <c r="F41" s="16">
        <f>1/0.4</f>
        <v>2.5</v>
      </c>
      <c r="G41" s="16">
        <f>1/1.25</f>
        <v>0.8</v>
      </c>
      <c r="H41" s="16">
        <f>1/1.5</f>
        <v>0.66666666666666663</v>
      </c>
      <c r="I41" s="16">
        <f>1/0.5</f>
        <v>2</v>
      </c>
      <c r="J41" s="16">
        <f>1/1.6667</f>
        <v>0.59998800023999521</v>
      </c>
      <c r="K41" s="16">
        <f>1/1.75</f>
        <v>0.5714285714285714</v>
      </c>
      <c r="L41" s="16">
        <f>1/1.6667</f>
        <v>0.59998800023999521</v>
      </c>
      <c r="M41" s="16">
        <f>1/7</f>
        <v>0.14285714285714285</v>
      </c>
      <c r="N41" s="16">
        <f t="shared" si="6"/>
        <v>0.16666666666666666</v>
      </c>
      <c r="O41" s="16">
        <f>1/1.6667</f>
        <v>0.59998800023999521</v>
      </c>
      <c r="P41" s="16">
        <f>1/0.6667</f>
        <v>1.4999250037498126</v>
      </c>
      <c r="Q41" s="16">
        <f t="shared" si="9"/>
        <v>5</v>
      </c>
      <c r="R41" s="16">
        <f t="shared" si="9"/>
        <v>5</v>
      </c>
      <c r="S41" s="16">
        <f t="shared" si="9"/>
        <v>5</v>
      </c>
      <c r="T41" s="16">
        <f>1/0.8</f>
        <v>1.25</v>
      </c>
      <c r="U41" s="16">
        <f t="shared" si="10"/>
        <v>1.3333333333333333</v>
      </c>
      <c r="V41" s="16">
        <f t="shared" si="10"/>
        <v>1.3333333333333333</v>
      </c>
      <c r="W41" s="16">
        <f>1/1.4</f>
        <v>0.7142857142857143</v>
      </c>
      <c r="X41" s="16">
        <f>1/2.6667</f>
        <v>0.37499531255859303</v>
      </c>
      <c r="Y41" s="16">
        <f>1/1.4</f>
        <v>0.7142857142857143</v>
      </c>
      <c r="Z41" s="16">
        <f t="shared" si="2"/>
        <v>0.1111111111111111</v>
      </c>
      <c r="AA41" s="16">
        <f t="shared" si="11"/>
        <v>2</v>
      </c>
      <c r="AB41" s="16">
        <f t="shared" si="11"/>
        <v>2</v>
      </c>
      <c r="AC41" s="16">
        <f t="shared" si="11"/>
        <v>2</v>
      </c>
      <c r="AD41" s="16">
        <f>1/0.4</f>
        <v>2.5</v>
      </c>
      <c r="AE41" s="16">
        <f t="shared" si="12"/>
        <v>0.7142857142857143</v>
      </c>
      <c r="AF41" s="16">
        <f t="shared" si="12"/>
        <v>0.7142857142857143</v>
      </c>
      <c r="AG41" s="16">
        <f t="shared" si="12"/>
        <v>0.7142857142857143</v>
      </c>
      <c r="AH41" s="16">
        <f t="shared" si="12"/>
        <v>0.7142857142857143</v>
      </c>
      <c r="AI41" s="16">
        <f t="shared" si="12"/>
        <v>0.7142857142857143</v>
      </c>
      <c r="AJ41" s="16">
        <f t="shared" si="12"/>
        <v>0.7142857142857143</v>
      </c>
      <c r="AK41" s="16">
        <f t="shared" si="13"/>
        <v>0.8</v>
      </c>
      <c r="AL41" s="16">
        <f t="shared" si="13"/>
        <v>0.8</v>
      </c>
      <c r="AM41" s="16">
        <f t="shared" si="13"/>
        <v>0.8</v>
      </c>
      <c r="AN41" s="16">
        <f t="shared" si="13"/>
        <v>0.8</v>
      </c>
      <c r="AO41" s="16">
        <f>1/1</f>
        <v>1</v>
      </c>
      <c r="AP41" s="16">
        <v>1</v>
      </c>
      <c r="AQ41" s="16">
        <v>1</v>
      </c>
      <c r="AR41" s="16">
        <v>1</v>
      </c>
      <c r="AS41" s="16">
        <v>0.5</v>
      </c>
      <c r="AT41" s="16">
        <v>1</v>
      </c>
      <c r="AU41" s="16">
        <v>1.5</v>
      </c>
      <c r="AV41" s="16">
        <v>0.125</v>
      </c>
      <c r="AW41" s="16">
        <v>1</v>
      </c>
    </row>
    <row r="42" spans="1:49" ht="15" customHeight="1">
      <c r="A42" s="9" t="s">
        <v>41</v>
      </c>
      <c r="B42" s="11" t="s">
        <v>90</v>
      </c>
      <c r="C42" s="16">
        <f>1/0.4</f>
        <v>2.5</v>
      </c>
      <c r="D42" s="16">
        <f>1/1.2</f>
        <v>0.83333333333333337</v>
      </c>
      <c r="E42" s="16">
        <f>1/2</f>
        <v>0.5</v>
      </c>
      <c r="F42" s="16">
        <f>1/0.4</f>
        <v>2.5</v>
      </c>
      <c r="G42" s="16">
        <f>1/1.25</f>
        <v>0.8</v>
      </c>
      <c r="H42" s="16">
        <f>1/1.5</f>
        <v>0.66666666666666663</v>
      </c>
      <c r="I42" s="16">
        <f>1/0.5</f>
        <v>2</v>
      </c>
      <c r="J42" s="16">
        <f>1/1.3333</f>
        <v>0.75001875046876176</v>
      </c>
      <c r="K42" s="16">
        <f>1/1.75</f>
        <v>0.5714285714285714</v>
      </c>
      <c r="L42" s="16">
        <f>1/1.3333</f>
        <v>0.75001875046876176</v>
      </c>
      <c r="M42" s="16">
        <f>1/7</f>
        <v>0.14285714285714285</v>
      </c>
      <c r="N42" s="16">
        <f t="shared" si="6"/>
        <v>0.16666666666666666</v>
      </c>
      <c r="O42" s="16">
        <f>1/1.6667</f>
        <v>0.59998800023999521</v>
      </c>
      <c r="P42" s="16">
        <f>1/0.6667</f>
        <v>1.4999250037498126</v>
      </c>
      <c r="Q42" s="16">
        <f t="shared" si="9"/>
        <v>5</v>
      </c>
      <c r="R42" s="16">
        <f t="shared" si="9"/>
        <v>5</v>
      </c>
      <c r="S42" s="16">
        <f t="shared" si="9"/>
        <v>5</v>
      </c>
      <c r="T42" s="16">
        <f>1/0.8</f>
        <v>1.25</v>
      </c>
      <c r="U42" s="16">
        <f t="shared" si="10"/>
        <v>1.3333333333333333</v>
      </c>
      <c r="V42" s="16">
        <f t="shared" si="10"/>
        <v>1.3333333333333333</v>
      </c>
      <c r="W42" s="16">
        <f>1/1.4</f>
        <v>0.7142857142857143</v>
      </c>
      <c r="X42" s="16">
        <f>1/2.6667</f>
        <v>0.37499531255859303</v>
      </c>
      <c r="Y42" s="16">
        <f>1/1.4</f>
        <v>0.7142857142857143</v>
      </c>
      <c r="Z42" s="16">
        <f t="shared" si="2"/>
        <v>0.1111111111111111</v>
      </c>
      <c r="AA42" s="16">
        <f t="shared" si="11"/>
        <v>2</v>
      </c>
      <c r="AB42" s="16">
        <f t="shared" si="11"/>
        <v>2</v>
      </c>
      <c r="AC42" s="16">
        <f t="shared" si="11"/>
        <v>2</v>
      </c>
      <c r="AD42" s="16">
        <f>1/0.4</f>
        <v>2.5</v>
      </c>
      <c r="AE42" s="16">
        <f t="shared" si="12"/>
        <v>0.7142857142857143</v>
      </c>
      <c r="AF42" s="16">
        <f t="shared" si="12"/>
        <v>0.7142857142857143</v>
      </c>
      <c r="AG42" s="16">
        <f t="shared" si="12"/>
        <v>0.7142857142857143</v>
      </c>
      <c r="AH42" s="16">
        <f t="shared" si="12"/>
        <v>0.7142857142857143</v>
      </c>
      <c r="AI42" s="16">
        <f t="shared" si="12"/>
        <v>0.7142857142857143</v>
      </c>
      <c r="AJ42" s="16">
        <f t="shared" si="12"/>
        <v>0.7142857142857143</v>
      </c>
      <c r="AK42" s="16">
        <f t="shared" si="13"/>
        <v>0.8</v>
      </c>
      <c r="AL42" s="16">
        <f t="shared" si="13"/>
        <v>0.8</v>
      </c>
      <c r="AM42" s="16">
        <f t="shared" si="13"/>
        <v>0.8</v>
      </c>
      <c r="AN42" s="16">
        <f t="shared" si="13"/>
        <v>0.8</v>
      </c>
      <c r="AO42" s="16">
        <f>1/1</f>
        <v>1</v>
      </c>
      <c r="AP42" s="16">
        <f>1/1</f>
        <v>1</v>
      </c>
      <c r="AQ42" s="16">
        <v>1</v>
      </c>
      <c r="AR42" s="16">
        <v>1</v>
      </c>
      <c r="AS42" s="16">
        <v>0.5</v>
      </c>
      <c r="AT42" s="16">
        <v>1</v>
      </c>
      <c r="AU42" s="16">
        <v>1.5</v>
      </c>
      <c r="AV42" s="16">
        <v>0.125</v>
      </c>
      <c r="AW42" s="16">
        <v>1</v>
      </c>
    </row>
    <row r="43" spans="1:49" ht="15" customHeight="1">
      <c r="A43" s="9" t="s">
        <v>42</v>
      </c>
      <c r="B43" s="11" t="s">
        <v>91</v>
      </c>
      <c r="C43" s="16">
        <f>1/0.4</f>
        <v>2.5</v>
      </c>
      <c r="D43" s="16">
        <f>1/1.2</f>
        <v>0.83333333333333337</v>
      </c>
      <c r="E43" s="16">
        <f>1/2</f>
        <v>0.5</v>
      </c>
      <c r="F43" s="16">
        <f>1/0.4</f>
        <v>2.5</v>
      </c>
      <c r="G43" s="16">
        <f>1/1.25</f>
        <v>0.8</v>
      </c>
      <c r="H43" s="16">
        <f>1/1.5</f>
        <v>0.66666666666666663</v>
      </c>
      <c r="I43" s="16">
        <f>1/0.75</f>
        <v>1.3333333333333333</v>
      </c>
      <c r="J43" s="16">
        <f>1/1.3333</f>
        <v>0.75001875046876176</v>
      </c>
      <c r="K43" s="16">
        <f>1/1.75</f>
        <v>0.5714285714285714</v>
      </c>
      <c r="L43" s="16">
        <f>1/1.3333</f>
        <v>0.75001875046876176</v>
      </c>
      <c r="M43" s="16">
        <f>1/7</f>
        <v>0.14285714285714285</v>
      </c>
      <c r="N43" s="16">
        <f t="shared" si="6"/>
        <v>0.16666666666666666</v>
      </c>
      <c r="O43" s="16">
        <f>1/1.6667</f>
        <v>0.59998800023999521</v>
      </c>
      <c r="P43" s="16">
        <f>1/0.6667</f>
        <v>1.4999250037498126</v>
      </c>
      <c r="Q43" s="16">
        <f t="shared" si="9"/>
        <v>5</v>
      </c>
      <c r="R43" s="16">
        <f t="shared" si="9"/>
        <v>5</v>
      </c>
      <c r="S43" s="16">
        <f t="shared" si="9"/>
        <v>5</v>
      </c>
      <c r="T43" s="16">
        <f>1/0.8</f>
        <v>1.25</v>
      </c>
      <c r="U43" s="16">
        <f t="shared" si="10"/>
        <v>1.3333333333333333</v>
      </c>
      <c r="V43" s="16">
        <f t="shared" si="10"/>
        <v>1.3333333333333333</v>
      </c>
      <c r="W43" s="16">
        <f>1/1.4</f>
        <v>0.7142857142857143</v>
      </c>
      <c r="X43" s="16">
        <f>1/2.6667</f>
        <v>0.37499531255859303</v>
      </c>
      <c r="Y43" s="16">
        <f>1/1.4</f>
        <v>0.7142857142857143</v>
      </c>
      <c r="Z43" s="16">
        <f t="shared" si="2"/>
        <v>0.1111111111111111</v>
      </c>
      <c r="AA43" s="16">
        <f t="shared" si="11"/>
        <v>2</v>
      </c>
      <c r="AB43" s="16">
        <f t="shared" si="11"/>
        <v>2</v>
      </c>
      <c r="AC43" s="16">
        <f t="shared" si="11"/>
        <v>2</v>
      </c>
      <c r="AD43" s="16">
        <f>1/0.4</f>
        <v>2.5</v>
      </c>
      <c r="AE43" s="16">
        <f t="shared" si="12"/>
        <v>0.7142857142857143</v>
      </c>
      <c r="AF43" s="16">
        <f t="shared" si="12"/>
        <v>0.7142857142857143</v>
      </c>
      <c r="AG43" s="16">
        <f t="shared" si="12"/>
        <v>0.7142857142857143</v>
      </c>
      <c r="AH43" s="16">
        <f t="shared" si="12"/>
        <v>0.7142857142857143</v>
      </c>
      <c r="AI43" s="16">
        <f t="shared" si="12"/>
        <v>0.7142857142857143</v>
      </c>
      <c r="AJ43" s="16">
        <f t="shared" si="12"/>
        <v>0.7142857142857143</v>
      </c>
      <c r="AK43" s="16">
        <f t="shared" si="13"/>
        <v>0.8</v>
      </c>
      <c r="AL43" s="16">
        <f t="shared" si="13"/>
        <v>0.8</v>
      </c>
      <c r="AM43" s="16">
        <f t="shared" si="13"/>
        <v>0.8</v>
      </c>
      <c r="AN43" s="16">
        <f t="shared" si="13"/>
        <v>0.8</v>
      </c>
      <c r="AO43" s="16">
        <f>1/1</f>
        <v>1</v>
      </c>
      <c r="AP43" s="16">
        <f>1/1</f>
        <v>1</v>
      </c>
      <c r="AQ43" s="16">
        <f>1/1</f>
        <v>1</v>
      </c>
      <c r="AR43" s="16">
        <v>1</v>
      </c>
      <c r="AS43" s="16">
        <v>0.5</v>
      </c>
      <c r="AT43" s="16">
        <v>1</v>
      </c>
      <c r="AU43" s="16">
        <v>1.5</v>
      </c>
      <c r="AV43" s="16">
        <v>0.125</v>
      </c>
      <c r="AW43" s="16">
        <v>1</v>
      </c>
    </row>
    <row r="44" spans="1:49" ht="15" customHeight="1">
      <c r="A44" s="9" t="s">
        <v>43</v>
      </c>
      <c r="B44" s="11" t="s">
        <v>92</v>
      </c>
      <c r="C44" s="16">
        <f>1/0.6</f>
        <v>1.6666666666666667</v>
      </c>
      <c r="D44" s="16">
        <f>1/2</f>
        <v>0.5</v>
      </c>
      <c r="E44" s="16">
        <f>1/0.75</f>
        <v>1.3333333333333333</v>
      </c>
      <c r="F44" s="16">
        <f>1/0.6</f>
        <v>1.6666666666666667</v>
      </c>
      <c r="G44" s="16">
        <f>1/0.8</f>
        <v>1.25</v>
      </c>
      <c r="H44" s="16">
        <f>1/1.6667</f>
        <v>0.59998800023999521</v>
      </c>
      <c r="I44" s="16">
        <f>1/0.6667</f>
        <v>1.4999250037498126</v>
      </c>
      <c r="J44" s="16">
        <f>1/0.5</f>
        <v>2</v>
      </c>
      <c r="K44" s="16">
        <f>1/2.3333</f>
        <v>0.42857755110787299</v>
      </c>
      <c r="L44" s="16">
        <f>1/0.5</f>
        <v>2</v>
      </c>
      <c r="M44" s="16">
        <f>1/3.5</f>
        <v>0.2857142857142857</v>
      </c>
      <c r="N44" s="16">
        <f>1/1.5</f>
        <v>0.66666666666666663</v>
      </c>
      <c r="O44" s="16">
        <f>1/2</f>
        <v>0.5</v>
      </c>
      <c r="P44" s="16">
        <f>1/0.8</f>
        <v>1.25</v>
      </c>
      <c r="Q44" s="16">
        <f t="shared" ref="Q44:S46" si="14">1/0.25</f>
        <v>4</v>
      </c>
      <c r="R44" s="16">
        <f t="shared" si="14"/>
        <v>4</v>
      </c>
      <c r="S44" s="16">
        <f t="shared" si="14"/>
        <v>4</v>
      </c>
      <c r="T44" s="16">
        <f>1/0.75</f>
        <v>1.3333333333333333</v>
      </c>
      <c r="U44" s="16">
        <f t="shared" si="10"/>
        <v>1.3333333333333333</v>
      </c>
      <c r="V44" s="16">
        <f t="shared" si="10"/>
        <v>1.3333333333333333</v>
      </c>
      <c r="W44" s="16">
        <f>1/0.8571</f>
        <v>1.1667250029168126</v>
      </c>
      <c r="X44" s="16">
        <f>1/1.6</f>
        <v>0.625</v>
      </c>
      <c r="Y44" s="16">
        <f>1/0.8571</f>
        <v>1.1667250029168126</v>
      </c>
      <c r="Z44" s="16">
        <f t="shared" si="2"/>
        <v>0.1111111111111111</v>
      </c>
      <c r="AA44" s="16">
        <f t="shared" ref="AA44:AC45" si="15">1/0.4</f>
        <v>2.5</v>
      </c>
      <c r="AB44" s="16">
        <f t="shared" si="15"/>
        <v>2.5</v>
      </c>
      <c r="AC44" s="16">
        <f t="shared" si="15"/>
        <v>2.5</v>
      </c>
      <c r="AD44" s="16">
        <f>1/0.5</f>
        <v>2</v>
      </c>
      <c r="AE44" s="16">
        <f t="shared" ref="AE44:AJ44" si="16">1/2.6667</f>
        <v>0.37499531255859303</v>
      </c>
      <c r="AF44" s="16">
        <f t="shared" si="16"/>
        <v>0.37499531255859303</v>
      </c>
      <c r="AG44" s="16">
        <f t="shared" si="16"/>
        <v>0.37499531255859303</v>
      </c>
      <c r="AH44" s="16">
        <f t="shared" si="16"/>
        <v>0.37499531255859303</v>
      </c>
      <c r="AI44" s="16">
        <f t="shared" si="16"/>
        <v>0.37499531255859303</v>
      </c>
      <c r="AJ44" s="16">
        <f t="shared" si="16"/>
        <v>0.37499531255859303</v>
      </c>
      <c r="AK44" s="16">
        <f t="shared" si="13"/>
        <v>0.8</v>
      </c>
      <c r="AL44" s="16">
        <f t="shared" si="13"/>
        <v>0.8</v>
      </c>
      <c r="AM44" s="16">
        <f t="shared" si="13"/>
        <v>0.8</v>
      </c>
      <c r="AN44" s="16">
        <f t="shared" si="13"/>
        <v>0.8</v>
      </c>
      <c r="AO44" s="16">
        <f>1/0.5</f>
        <v>2</v>
      </c>
      <c r="AP44" s="16">
        <f>1/0.5</f>
        <v>2</v>
      </c>
      <c r="AQ44" s="16">
        <f>1/0.5</f>
        <v>2</v>
      </c>
      <c r="AR44" s="16">
        <f>1/0.5</f>
        <v>2</v>
      </c>
      <c r="AS44" s="16">
        <v>1</v>
      </c>
      <c r="AT44" s="16">
        <v>0.83333333333333337</v>
      </c>
      <c r="AU44" s="16">
        <v>0.66666666666666663</v>
      </c>
      <c r="AV44" s="16">
        <v>0.375</v>
      </c>
      <c r="AW44" s="16">
        <v>0.5</v>
      </c>
    </row>
    <row r="45" spans="1:49" ht="15" customHeight="1">
      <c r="A45" s="9" t="s">
        <v>44</v>
      </c>
      <c r="B45" s="11" t="s">
        <v>93</v>
      </c>
      <c r="C45" s="16">
        <f>1/0.6</f>
        <v>1.6666666666666667</v>
      </c>
      <c r="D45" s="16">
        <f>1/1.5</f>
        <v>0.66666666666666663</v>
      </c>
      <c r="E45" s="16">
        <f>1/1.5</f>
        <v>0.66666666666666663</v>
      </c>
      <c r="F45" s="16">
        <f>1/0.6</f>
        <v>1.6666666666666667</v>
      </c>
      <c r="G45" s="16">
        <f>1/1</f>
        <v>1</v>
      </c>
      <c r="H45" s="16">
        <f>1/1.6667</f>
        <v>0.59998800023999521</v>
      </c>
      <c r="I45" s="16">
        <f>1/0.8333</f>
        <v>1.2000480019200768</v>
      </c>
      <c r="J45" s="16">
        <f>1/0.5714</f>
        <v>1.7500875043752186</v>
      </c>
      <c r="K45" s="16">
        <f>1/3.5</f>
        <v>0.2857142857142857</v>
      </c>
      <c r="L45" s="16">
        <f>1/0.5714</f>
        <v>1.7500875043752186</v>
      </c>
      <c r="M45" s="16">
        <f>1/7</f>
        <v>0.14285714285714285</v>
      </c>
      <c r="N45" s="16">
        <f>1/2</f>
        <v>0.5</v>
      </c>
      <c r="O45" s="16">
        <f>1/4</f>
        <v>0.25</v>
      </c>
      <c r="P45" s="16">
        <f>1/3</f>
        <v>0.33333333333333331</v>
      </c>
      <c r="Q45" s="16">
        <f t="shared" si="14"/>
        <v>4</v>
      </c>
      <c r="R45" s="16">
        <f t="shared" si="14"/>
        <v>4</v>
      </c>
      <c r="S45" s="16">
        <f t="shared" si="14"/>
        <v>4</v>
      </c>
      <c r="T45" s="16">
        <f>1/1</f>
        <v>1</v>
      </c>
      <c r="U45" s="16">
        <f>1/1</f>
        <v>1</v>
      </c>
      <c r="V45" s="16">
        <f>1/1</f>
        <v>1</v>
      </c>
      <c r="W45" s="16">
        <f>1/1</f>
        <v>1</v>
      </c>
      <c r="X45" s="16">
        <f>1/2</f>
        <v>0.5</v>
      </c>
      <c r="Y45" s="16">
        <f>1/1</f>
        <v>1</v>
      </c>
      <c r="Z45" s="16">
        <f t="shared" si="2"/>
        <v>0.1111111111111111</v>
      </c>
      <c r="AA45" s="16">
        <f t="shared" si="15"/>
        <v>2.5</v>
      </c>
      <c r="AB45" s="16">
        <f t="shared" si="15"/>
        <v>2.5</v>
      </c>
      <c r="AC45" s="16">
        <f t="shared" si="15"/>
        <v>2.5</v>
      </c>
      <c r="AD45" s="16">
        <f>1/0.5</f>
        <v>2</v>
      </c>
      <c r="AE45" s="16">
        <f t="shared" ref="AE45:AJ45" si="17">1/4</f>
        <v>0.25</v>
      </c>
      <c r="AF45" s="16">
        <f t="shared" si="17"/>
        <v>0.25</v>
      </c>
      <c r="AG45" s="16">
        <f t="shared" si="17"/>
        <v>0.25</v>
      </c>
      <c r="AH45" s="16">
        <f t="shared" si="17"/>
        <v>0.25</v>
      </c>
      <c r="AI45" s="16">
        <f t="shared" si="17"/>
        <v>0.25</v>
      </c>
      <c r="AJ45" s="16">
        <f t="shared" si="17"/>
        <v>0.25</v>
      </c>
      <c r="AK45" s="16">
        <f>1/2</f>
        <v>0.5</v>
      </c>
      <c r="AL45" s="16">
        <f>1/2</f>
        <v>0.5</v>
      </c>
      <c r="AM45" s="16">
        <f>1/2</f>
        <v>0.5</v>
      </c>
      <c r="AN45" s="16">
        <f>1/2</f>
        <v>0.5</v>
      </c>
      <c r="AO45" s="16">
        <f>1/1</f>
        <v>1</v>
      </c>
      <c r="AP45" s="16">
        <f>1/1</f>
        <v>1</v>
      </c>
      <c r="AQ45" s="16">
        <f>1/1</f>
        <v>1</v>
      </c>
      <c r="AR45" s="16">
        <f>1/1</f>
        <v>1</v>
      </c>
      <c r="AS45" s="16">
        <f>1/0.8333</f>
        <v>1.2000480019200768</v>
      </c>
      <c r="AT45" s="16">
        <v>1</v>
      </c>
      <c r="AU45" s="16">
        <v>0.33333333333333331</v>
      </c>
      <c r="AV45" s="16">
        <v>0.125</v>
      </c>
      <c r="AW45" s="16">
        <v>2</v>
      </c>
    </row>
    <row r="46" spans="1:49" ht="15" customHeight="1">
      <c r="A46" s="9" t="s">
        <v>45</v>
      </c>
      <c r="B46" s="11" t="s">
        <v>94</v>
      </c>
      <c r="C46" s="16">
        <f>1/0.3333</f>
        <v>3.0003000300030003</v>
      </c>
      <c r="D46" s="16">
        <f>1/1.2</f>
        <v>0.83333333333333337</v>
      </c>
      <c r="E46" s="16">
        <f>1/0.5</f>
        <v>2</v>
      </c>
      <c r="F46" s="16">
        <f>1/0.3333</f>
        <v>3.0003000300030003</v>
      </c>
      <c r="G46" s="16">
        <f>1/0.5714</f>
        <v>1.7500875043752186</v>
      </c>
      <c r="H46" s="16">
        <f>1/1.1667</f>
        <v>0.85711836804662722</v>
      </c>
      <c r="I46" s="16">
        <f>1/0.4286</f>
        <v>2.3331777881474571</v>
      </c>
      <c r="J46" s="16">
        <f>1/1</f>
        <v>1</v>
      </c>
      <c r="K46" s="16">
        <f>1/3.5</f>
        <v>0.2857142857142857</v>
      </c>
      <c r="L46" s="16">
        <f>1/1</f>
        <v>1</v>
      </c>
      <c r="M46" s="16">
        <f>1/2.3333</f>
        <v>0.42857755110787299</v>
      </c>
      <c r="N46" s="16">
        <f>1/1.25</f>
        <v>0.8</v>
      </c>
      <c r="O46" s="16">
        <f>1/1.5</f>
        <v>0.66666666666666663</v>
      </c>
      <c r="P46" s="16">
        <f>1/0.5</f>
        <v>2</v>
      </c>
      <c r="Q46" s="16">
        <f t="shared" si="14"/>
        <v>4</v>
      </c>
      <c r="R46" s="16">
        <f t="shared" si="14"/>
        <v>4</v>
      </c>
      <c r="S46" s="16">
        <f t="shared" si="14"/>
        <v>4</v>
      </c>
      <c r="T46" s="16">
        <f>1/0.6</f>
        <v>1.6666666666666667</v>
      </c>
      <c r="U46" s="16">
        <f>1/0.6</f>
        <v>1.6666666666666667</v>
      </c>
      <c r="V46" s="16">
        <f>1/0.6</f>
        <v>1.6666666666666667</v>
      </c>
      <c r="W46" s="16">
        <f>1/1</f>
        <v>1</v>
      </c>
      <c r="X46" s="16">
        <f>1/2.6667</f>
        <v>0.37499531255859303</v>
      </c>
      <c r="Y46" s="16">
        <f>1/1</f>
        <v>1</v>
      </c>
      <c r="Z46" s="16">
        <f t="shared" si="2"/>
        <v>0.1111111111111111</v>
      </c>
      <c r="AA46" s="16">
        <f>1/0.8</f>
        <v>1.25</v>
      </c>
      <c r="AB46" s="16">
        <f>1/0.8</f>
        <v>1.25</v>
      </c>
      <c r="AC46" s="16">
        <f>1/0.8</f>
        <v>1.25</v>
      </c>
      <c r="AD46" s="16">
        <f>1/0.4</f>
        <v>2.5</v>
      </c>
      <c r="AE46" s="16">
        <f t="shared" ref="AE46:AJ46" si="18">1/3</f>
        <v>0.33333333333333331</v>
      </c>
      <c r="AF46" s="16">
        <f t="shared" si="18"/>
        <v>0.33333333333333331</v>
      </c>
      <c r="AG46" s="16">
        <f t="shared" si="18"/>
        <v>0.33333333333333331</v>
      </c>
      <c r="AH46" s="16">
        <f t="shared" si="18"/>
        <v>0.33333333333333331</v>
      </c>
      <c r="AI46" s="16">
        <f t="shared" si="18"/>
        <v>0.33333333333333331</v>
      </c>
      <c r="AJ46" s="16">
        <f t="shared" si="18"/>
        <v>0.33333333333333331</v>
      </c>
      <c r="AK46" s="16">
        <f>1/1.25</f>
        <v>0.8</v>
      </c>
      <c r="AL46" s="16">
        <f>1/1.25</f>
        <v>0.8</v>
      </c>
      <c r="AM46" s="16">
        <f>1/1.25</f>
        <v>0.8</v>
      </c>
      <c r="AN46" s="16">
        <f>1/1.25</f>
        <v>0.8</v>
      </c>
      <c r="AO46" s="16">
        <f>1/1.5</f>
        <v>0.66666666666666663</v>
      </c>
      <c r="AP46" s="16">
        <f>1/1.5</f>
        <v>0.66666666666666663</v>
      </c>
      <c r="AQ46" s="16">
        <f>1/1.5</f>
        <v>0.66666666666666663</v>
      </c>
      <c r="AR46" s="16">
        <f>1/1.5</f>
        <v>0.66666666666666663</v>
      </c>
      <c r="AS46" s="16">
        <f>1/0.6667</f>
        <v>1.4999250037498126</v>
      </c>
      <c r="AT46" s="16">
        <f>1/0.3333</f>
        <v>3.0003000300030003</v>
      </c>
      <c r="AU46" s="16">
        <v>1</v>
      </c>
      <c r="AV46" s="16">
        <v>0.25</v>
      </c>
      <c r="AW46" s="16">
        <v>0.8</v>
      </c>
    </row>
    <row r="47" spans="1:49" ht="15" customHeight="1">
      <c r="A47" s="9" t="s">
        <v>46</v>
      </c>
      <c r="B47" s="11" t="s">
        <v>103</v>
      </c>
      <c r="C47" s="16">
        <f>1/0.3333</f>
        <v>3.0003000300030003</v>
      </c>
      <c r="D47" s="16">
        <f>1/2</f>
        <v>0.5</v>
      </c>
      <c r="E47" s="16">
        <f>1/0.5</f>
        <v>2</v>
      </c>
      <c r="F47" s="16">
        <f>1/0.3333</f>
        <v>3.0003000300030003</v>
      </c>
      <c r="G47" s="16">
        <f>1/0.6667</f>
        <v>1.4999250037498126</v>
      </c>
      <c r="H47" s="16">
        <f>1/1.4</f>
        <v>0.7142857142857143</v>
      </c>
      <c r="I47" s="16">
        <f>1/0.4286</f>
        <v>2.3331777881474571</v>
      </c>
      <c r="J47" s="16">
        <f>1/0.5714</f>
        <v>1.7500875043752186</v>
      </c>
      <c r="K47" s="16">
        <f>1/1.1667</f>
        <v>0.85711836804662722</v>
      </c>
      <c r="L47" s="16">
        <f>1/0.5714</f>
        <v>1.7500875043752186</v>
      </c>
      <c r="M47" s="16">
        <f>1/1.4</f>
        <v>0.7142857142857143</v>
      </c>
      <c r="N47" s="16">
        <f>1/0.8</f>
        <v>1.25</v>
      </c>
      <c r="O47" s="16">
        <f>1/0.7143</f>
        <v>1.3999720005599887</v>
      </c>
      <c r="P47" s="16">
        <f>1/0.625</f>
        <v>1.6</v>
      </c>
      <c r="Q47" s="16">
        <f>1/0.125</f>
        <v>8</v>
      </c>
      <c r="R47" s="16">
        <f>1/0.125</f>
        <v>8</v>
      </c>
      <c r="S47" s="16">
        <f>1/0.125</f>
        <v>8</v>
      </c>
      <c r="T47" s="16">
        <f>1/0.5</f>
        <v>2</v>
      </c>
      <c r="U47" s="16">
        <f>1/0.5</f>
        <v>2</v>
      </c>
      <c r="V47" s="16">
        <f>1/0.5</f>
        <v>2</v>
      </c>
      <c r="W47" s="16">
        <f>1/0.1667</f>
        <v>5.9988002399520104</v>
      </c>
      <c r="X47" s="16">
        <f>1/1.1429</f>
        <v>0.87496718873042256</v>
      </c>
      <c r="Y47" s="16">
        <f>1/0.1667</f>
        <v>5.9988002399520104</v>
      </c>
      <c r="Z47" s="16">
        <f>1/2.25</f>
        <v>0.44444444444444442</v>
      </c>
      <c r="AA47" s="16">
        <f>1/0.4286</f>
        <v>2.3331777881474571</v>
      </c>
      <c r="AB47" s="16">
        <f>1/0.4286</f>
        <v>2.3331777881474571</v>
      </c>
      <c r="AC47" s="16">
        <f>1/0.4286</f>
        <v>2.3331777881474571</v>
      </c>
      <c r="AD47" s="16">
        <f>1/0.2857</f>
        <v>3.5001750087504373</v>
      </c>
      <c r="AE47" s="16">
        <f t="shared" ref="AE47:AJ47" si="19">1/1.4</f>
        <v>0.7142857142857143</v>
      </c>
      <c r="AF47" s="16">
        <f t="shared" si="19"/>
        <v>0.7142857142857143</v>
      </c>
      <c r="AG47" s="16">
        <f t="shared" si="19"/>
        <v>0.7142857142857143</v>
      </c>
      <c r="AH47" s="16">
        <f t="shared" si="19"/>
        <v>0.7142857142857143</v>
      </c>
      <c r="AI47" s="16">
        <f t="shared" si="19"/>
        <v>0.7142857142857143</v>
      </c>
      <c r="AJ47" s="16">
        <f t="shared" si="19"/>
        <v>0.7142857142857143</v>
      </c>
      <c r="AK47" s="16">
        <f>1/0.1429</f>
        <v>6.9979006298110571</v>
      </c>
      <c r="AL47" s="16">
        <f>1/0.1429</f>
        <v>6.9979006298110571</v>
      </c>
      <c r="AM47" s="16">
        <f>1/0.1429</f>
        <v>6.9979006298110571</v>
      </c>
      <c r="AN47" s="16">
        <f>1/0.1429</f>
        <v>6.9979006298110571</v>
      </c>
      <c r="AO47" s="16">
        <f>1/0.125</f>
        <v>8</v>
      </c>
      <c r="AP47" s="16">
        <f>1/0.125</f>
        <v>8</v>
      </c>
      <c r="AQ47" s="16">
        <f>1/0.125</f>
        <v>8</v>
      </c>
      <c r="AR47" s="16">
        <f>1/0.125</f>
        <v>8</v>
      </c>
      <c r="AS47" s="16">
        <f>1/0.375</f>
        <v>2.6666666666666665</v>
      </c>
      <c r="AT47" s="16">
        <f>1/0.125</f>
        <v>8</v>
      </c>
      <c r="AU47" s="16">
        <f>1/0.25</f>
        <v>4</v>
      </c>
      <c r="AV47" s="16">
        <v>1</v>
      </c>
      <c r="AW47" s="16">
        <v>4.5</v>
      </c>
    </row>
    <row r="48" spans="1:49" ht="15" customHeight="1">
      <c r="A48" s="9" t="s">
        <v>47</v>
      </c>
      <c r="B48" s="11" t="s">
        <v>49</v>
      </c>
      <c r="C48" s="16">
        <f>1/0.4</f>
        <v>2.5</v>
      </c>
      <c r="D48" s="16">
        <f>1/1.6667</f>
        <v>0.59998800023999521</v>
      </c>
      <c r="E48" s="16">
        <f>1/0.5</f>
        <v>2</v>
      </c>
      <c r="F48" s="16">
        <f>1/0.4</f>
        <v>2.5</v>
      </c>
      <c r="G48" s="16">
        <f>1/1.25</f>
        <v>0.8</v>
      </c>
      <c r="H48" s="16">
        <f>1/2</f>
        <v>0.5</v>
      </c>
      <c r="I48" s="16">
        <f>1/0.8333</f>
        <v>1.2000480019200768</v>
      </c>
      <c r="J48" s="16">
        <f>1/2</f>
        <v>0.5</v>
      </c>
      <c r="K48" s="16">
        <f>1/2.3333</f>
        <v>0.42857755110787299</v>
      </c>
      <c r="L48" s="16">
        <f>1/2</f>
        <v>0.5</v>
      </c>
      <c r="M48" s="16">
        <f>1/3.5</f>
        <v>0.2857142857142857</v>
      </c>
      <c r="N48" s="16">
        <f>1/1</f>
        <v>1</v>
      </c>
      <c r="O48" s="16">
        <f>1/1.6667</f>
        <v>0.59998800023999521</v>
      </c>
      <c r="P48" s="16">
        <f>1/3</f>
        <v>0.33333333333333331</v>
      </c>
      <c r="Q48" s="16">
        <f>1/0.2</f>
        <v>5</v>
      </c>
      <c r="R48" s="16">
        <f>1/0.2</f>
        <v>5</v>
      </c>
      <c r="S48" s="16">
        <f>1/0.2</f>
        <v>5</v>
      </c>
      <c r="T48" s="16">
        <f>1/0.6</f>
        <v>1.6666666666666667</v>
      </c>
      <c r="U48" s="16">
        <f>1/0.6</f>
        <v>1.6666666666666667</v>
      </c>
      <c r="V48" s="16">
        <f>1/0.6</f>
        <v>1.6666666666666667</v>
      </c>
      <c r="W48" s="16">
        <f>1/0.4</f>
        <v>2.5</v>
      </c>
      <c r="X48" s="16">
        <f>1/1.6</f>
        <v>0.625</v>
      </c>
      <c r="Y48" s="16">
        <f>1/0.4</f>
        <v>2.5</v>
      </c>
      <c r="Z48" s="16">
        <f>1/9</f>
        <v>0.1111111111111111</v>
      </c>
      <c r="AA48" s="16">
        <f>1/0.6667</f>
        <v>1.4999250037498126</v>
      </c>
      <c r="AB48" s="16">
        <f>1/0.6667</f>
        <v>1.4999250037498126</v>
      </c>
      <c r="AC48" s="16">
        <f>1/0.6667</f>
        <v>1.4999250037498126</v>
      </c>
      <c r="AD48" s="16">
        <f>1/0.6667</f>
        <v>1.4999250037498126</v>
      </c>
      <c r="AE48" s="16">
        <f t="shared" ref="AE48:AJ48" si="20">1/4.5</f>
        <v>0.22222222222222221</v>
      </c>
      <c r="AF48" s="16">
        <f t="shared" si="20"/>
        <v>0.22222222222222221</v>
      </c>
      <c r="AG48" s="16">
        <f t="shared" si="20"/>
        <v>0.22222222222222221</v>
      </c>
      <c r="AH48" s="16">
        <f t="shared" si="20"/>
        <v>0.22222222222222221</v>
      </c>
      <c r="AI48" s="16">
        <f t="shared" si="20"/>
        <v>0.22222222222222221</v>
      </c>
      <c r="AJ48" s="16">
        <f t="shared" si="20"/>
        <v>0.22222222222222221</v>
      </c>
      <c r="AK48" s="16">
        <f>1/1.3333</f>
        <v>0.75001875046876176</v>
      </c>
      <c r="AL48" s="16">
        <f>1/1.3333</f>
        <v>0.75001875046876176</v>
      </c>
      <c r="AM48" s="16">
        <f>1/1.3333</f>
        <v>0.75001875046876176</v>
      </c>
      <c r="AN48" s="16">
        <f>1/1.3333</f>
        <v>0.75001875046876176</v>
      </c>
      <c r="AO48" s="16">
        <f>1/1</f>
        <v>1</v>
      </c>
      <c r="AP48" s="16">
        <f>1/1</f>
        <v>1</v>
      </c>
      <c r="AQ48" s="16">
        <f>1/1</f>
        <v>1</v>
      </c>
      <c r="AR48" s="16">
        <f>1/1</f>
        <v>1</v>
      </c>
      <c r="AS48" s="16">
        <f>1/0.5</f>
        <v>2</v>
      </c>
      <c r="AT48" s="16">
        <f>1/2</f>
        <v>0.5</v>
      </c>
      <c r="AU48" s="16">
        <f>1/0.8</f>
        <v>1.25</v>
      </c>
      <c r="AV48" s="16">
        <f>1/4.5</f>
        <v>0.22222222222222221</v>
      </c>
      <c r="AW48" s="16">
        <v>1</v>
      </c>
    </row>
    <row r="49" spans="1:49" ht="15" customHeight="1">
      <c r="A49" s="10"/>
      <c r="B49" s="12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</row>
    <row r="50" spans="1:49" ht="15" customHeight="1">
      <c r="A50" s="10"/>
      <c r="B50" s="13" t="s">
        <v>98</v>
      </c>
      <c r="C50" s="16">
        <f>SUM(C2:C48)</f>
        <v>121.52837783778381</v>
      </c>
      <c r="D50" s="16">
        <f t="shared" ref="D50:AW50" si="21">SUM(D2:D48)</f>
        <v>36.461099111351118</v>
      </c>
      <c r="E50" s="16">
        <f t="shared" si="21"/>
        <v>62.683352083802099</v>
      </c>
      <c r="F50" s="16">
        <f t="shared" si="21"/>
        <v>93.596234980640943</v>
      </c>
      <c r="G50" s="16">
        <f t="shared" si="21"/>
        <v>44.856758539871059</v>
      </c>
      <c r="H50" s="16">
        <f t="shared" si="21"/>
        <v>29.007491193923446</v>
      </c>
      <c r="I50" s="16">
        <f t="shared" si="21"/>
        <v>54.461217853726154</v>
      </c>
      <c r="J50" s="16">
        <f t="shared" si="21"/>
        <v>45.64542660540603</v>
      </c>
      <c r="K50" s="16">
        <f t="shared" si="21"/>
        <v>24.581361452471658</v>
      </c>
      <c r="L50" s="16">
        <f t="shared" si="21"/>
        <v>44.307331367310802</v>
      </c>
      <c r="M50" s="16">
        <f t="shared" si="21"/>
        <v>22.396856009507626</v>
      </c>
      <c r="N50" s="16">
        <f t="shared" si="21"/>
        <v>33.869444444444454</v>
      </c>
      <c r="O50" s="16">
        <f t="shared" si="21"/>
        <v>40.690388192236163</v>
      </c>
      <c r="P50" s="16">
        <f t="shared" si="21"/>
        <v>54.821525411824659</v>
      </c>
      <c r="Q50" s="16">
        <f t="shared" si="21"/>
        <v>127.07324175206278</v>
      </c>
      <c r="R50" s="16">
        <f t="shared" si="21"/>
        <v>133.17443222825327</v>
      </c>
      <c r="S50" s="16">
        <f t="shared" si="21"/>
        <v>144.87403540285641</v>
      </c>
      <c r="T50" s="16">
        <f t="shared" si="21"/>
        <v>67.350075001875041</v>
      </c>
      <c r="U50" s="16">
        <f t="shared" si="21"/>
        <v>71.083389584739649</v>
      </c>
      <c r="V50" s="16">
        <f t="shared" si="21"/>
        <v>40.713170239970282</v>
      </c>
      <c r="W50" s="16">
        <f t="shared" si="21"/>
        <v>85.534474905531468</v>
      </c>
      <c r="X50" s="16">
        <f t="shared" si="21"/>
        <v>31.847067539936884</v>
      </c>
      <c r="Y50" s="16">
        <f t="shared" si="21"/>
        <v>91.384474905531476</v>
      </c>
      <c r="Z50" s="16">
        <f t="shared" si="21"/>
        <v>97.320634920634973</v>
      </c>
      <c r="AA50" s="16">
        <f t="shared" si="21"/>
        <v>83.433102791897255</v>
      </c>
      <c r="AB50" s="16">
        <f t="shared" si="21"/>
        <v>80.883102791897272</v>
      </c>
      <c r="AC50" s="16">
        <f t="shared" si="21"/>
        <v>109.58310279189728</v>
      </c>
      <c r="AD50" s="16">
        <f t="shared" si="21"/>
        <v>121.66766676917591</v>
      </c>
      <c r="AE50" s="16">
        <f t="shared" si="21"/>
        <v>35.584098864751901</v>
      </c>
      <c r="AF50" s="16">
        <f t="shared" si="21"/>
        <v>35.248384579037612</v>
      </c>
      <c r="AG50" s="16">
        <f t="shared" si="21"/>
        <v>35.248384579037612</v>
      </c>
      <c r="AH50" s="16">
        <f t="shared" si="21"/>
        <v>50.773417390307202</v>
      </c>
      <c r="AI50" s="16">
        <f t="shared" si="21"/>
        <v>50.469878773005341</v>
      </c>
      <c r="AJ50" s="16">
        <f t="shared" si="21"/>
        <v>51.459197298560639</v>
      </c>
      <c r="AK50" s="16">
        <f t="shared" si="21"/>
        <v>63.264642298352776</v>
      </c>
      <c r="AL50" s="16">
        <f t="shared" si="21"/>
        <v>67.114623547884023</v>
      </c>
      <c r="AM50" s="16">
        <f t="shared" si="21"/>
        <v>67.697938130748597</v>
      </c>
      <c r="AN50" s="16">
        <f t="shared" si="21"/>
        <v>69.064586046946502</v>
      </c>
      <c r="AO50" s="16">
        <f t="shared" si="21"/>
        <v>73.499999999999986</v>
      </c>
      <c r="AP50" s="16">
        <f t="shared" si="21"/>
        <v>76.999999999999986</v>
      </c>
      <c r="AQ50" s="16">
        <f t="shared" si="21"/>
        <v>76.333333333333329</v>
      </c>
      <c r="AR50" s="16">
        <f t="shared" si="21"/>
        <v>76.583333333333329</v>
      </c>
      <c r="AS50" s="16">
        <f t="shared" si="21"/>
        <v>66.597592053288921</v>
      </c>
      <c r="AT50" s="16">
        <f t="shared" si="21"/>
        <v>96.126490506193477</v>
      </c>
      <c r="AU50" s="16">
        <f t="shared" si="21"/>
        <v>70.883333333333326</v>
      </c>
      <c r="AV50" s="16">
        <f t="shared" si="21"/>
        <v>30.126984126984109</v>
      </c>
      <c r="AW50" s="16">
        <f t="shared" si="21"/>
        <v>84.149999999999963</v>
      </c>
    </row>
    <row r="51" spans="1:49" ht="15" customHeight="1"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</row>
    <row r="52" spans="1:49" ht="15" customHeight="1"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</row>
    <row r="53" spans="1:49" ht="15" customHeight="1">
      <c r="A53" s="15" t="s">
        <v>96</v>
      </c>
      <c r="B53" s="15" t="s">
        <v>97</v>
      </c>
      <c r="C53" s="8" t="s">
        <v>1</v>
      </c>
      <c r="D53" s="8" t="s">
        <v>2</v>
      </c>
      <c r="E53" s="8" t="s">
        <v>3</v>
      </c>
      <c r="F53" s="8" t="s">
        <v>4</v>
      </c>
      <c r="G53" s="8" t="s">
        <v>5</v>
      </c>
      <c r="H53" s="8" t="s">
        <v>6</v>
      </c>
      <c r="I53" s="8" t="s">
        <v>7</v>
      </c>
      <c r="J53" s="8" t="s">
        <v>8</v>
      </c>
      <c r="K53" s="8" t="s">
        <v>9</v>
      </c>
      <c r="L53" s="8" t="s">
        <v>10</v>
      </c>
      <c r="M53" s="8" t="s">
        <v>11</v>
      </c>
      <c r="N53" s="8" t="s">
        <v>12</v>
      </c>
      <c r="O53" s="8" t="s">
        <v>13</v>
      </c>
      <c r="P53" s="8" t="s">
        <v>14</v>
      </c>
      <c r="Q53" s="8" t="s">
        <v>15</v>
      </c>
      <c r="R53" s="8" t="s">
        <v>16</v>
      </c>
      <c r="S53" s="8" t="s">
        <v>17</v>
      </c>
      <c r="T53" s="8" t="s">
        <v>18</v>
      </c>
      <c r="U53" s="8" t="s">
        <v>19</v>
      </c>
      <c r="V53" s="8" t="s">
        <v>20</v>
      </c>
      <c r="W53" s="8" t="s">
        <v>21</v>
      </c>
      <c r="X53" s="8" t="s">
        <v>22</v>
      </c>
      <c r="Y53" s="8" t="s">
        <v>23</v>
      </c>
      <c r="Z53" s="8" t="s">
        <v>24</v>
      </c>
      <c r="AA53" s="8" t="s">
        <v>25</v>
      </c>
      <c r="AB53" s="8" t="s">
        <v>26</v>
      </c>
      <c r="AC53" s="8" t="s">
        <v>27</v>
      </c>
      <c r="AD53" s="8" t="s">
        <v>28</v>
      </c>
      <c r="AE53" s="8" t="s">
        <v>29</v>
      </c>
      <c r="AF53" s="8" t="s">
        <v>30</v>
      </c>
      <c r="AG53" s="8" t="s">
        <v>31</v>
      </c>
      <c r="AH53" s="8" t="s">
        <v>32</v>
      </c>
      <c r="AI53" s="8" t="s">
        <v>33</v>
      </c>
      <c r="AJ53" s="8" t="s">
        <v>34</v>
      </c>
      <c r="AK53" s="8" t="s">
        <v>35</v>
      </c>
      <c r="AL53" s="8" t="s">
        <v>36</v>
      </c>
      <c r="AM53" s="8" t="s">
        <v>37</v>
      </c>
      <c r="AN53" s="8" t="s">
        <v>38</v>
      </c>
      <c r="AO53" s="8" t="s">
        <v>39</v>
      </c>
      <c r="AP53" s="8" t="s">
        <v>40</v>
      </c>
      <c r="AQ53" s="8" t="s">
        <v>41</v>
      </c>
      <c r="AR53" s="8" t="s">
        <v>42</v>
      </c>
      <c r="AS53" s="8" t="s">
        <v>43</v>
      </c>
      <c r="AT53" s="8" t="s">
        <v>44</v>
      </c>
      <c r="AU53" s="8" t="s">
        <v>45</v>
      </c>
      <c r="AV53" s="8" t="s">
        <v>46</v>
      </c>
      <c r="AW53" s="8" t="s">
        <v>47</v>
      </c>
    </row>
    <row r="54" spans="1:49" ht="15" customHeight="1">
      <c r="A54" s="9" t="s">
        <v>1</v>
      </c>
      <c r="B54" s="11" t="s">
        <v>50</v>
      </c>
      <c r="C54" s="19">
        <f>+C2/$C$50</f>
        <v>8.2285307990764174E-3</v>
      </c>
      <c r="D54" s="19">
        <f>+D2/$D$50</f>
        <v>4.571081803038125E-3</v>
      </c>
      <c r="E54" s="19">
        <f>+E2/$E$50</f>
        <v>3.9882997907605853E-3</v>
      </c>
      <c r="F54" s="19">
        <f>+F2/$F$50</f>
        <v>1.6026285676023759E-2</v>
      </c>
      <c r="G54" s="19">
        <f>+G2/$G$50</f>
        <v>3.7155307715452624E-3</v>
      </c>
      <c r="H54" s="19">
        <f>+H2/$H$50</f>
        <v>4.9248362053133671E-3</v>
      </c>
      <c r="I54" s="19">
        <f>+I2/$I$50</f>
        <v>7.3446760054895217E-3</v>
      </c>
      <c r="J54" s="19">
        <f>+J2/$J$50</f>
        <v>7.3026666223304591E-3</v>
      </c>
      <c r="K54" s="19">
        <f>+K2/$K$50</f>
        <v>1.1623208351039365E-2</v>
      </c>
      <c r="L54" s="19">
        <f>+L2/$L$50</f>
        <v>1.1284814150844832E-2</v>
      </c>
      <c r="M54" s="19">
        <f>+M2/$M$50</f>
        <v>6.3784462781963222E-3</v>
      </c>
      <c r="N54" s="19">
        <f>+N2/$N$50</f>
        <v>1.1810054949561222E-2</v>
      </c>
      <c r="O54" s="19">
        <f>+O2/$O$50</f>
        <v>3.5108326364996531E-3</v>
      </c>
      <c r="P54" s="19">
        <f>+P2/$P$50</f>
        <v>1.3680757592312996E-2</v>
      </c>
      <c r="Q54" s="19">
        <f>+Q2/$Q$50</f>
        <v>1.0492636490181374E-2</v>
      </c>
      <c r="R54" s="19">
        <f>+R2/$R$50</f>
        <v>1.7520880654735102E-2</v>
      </c>
      <c r="S54" s="19">
        <f>+S2/$S$50</f>
        <v>9.2033974868283713E-3</v>
      </c>
      <c r="T54" s="19">
        <f>+T2/$T$50</f>
        <v>9.8985289422187945E-3</v>
      </c>
      <c r="U54" s="19">
        <f>+U2/$U$50</f>
        <v>7.0339920890230201E-3</v>
      </c>
      <c r="V54" s="19">
        <f>+V2/$V$50</f>
        <v>8.1873588170267887E-3</v>
      </c>
      <c r="W54" s="19">
        <f>+W2/$W$50</f>
        <v>1.8705907784751351E-2</v>
      </c>
      <c r="X54" s="19">
        <f>+X2/$X$50</f>
        <v>2.4422273002135231E-2</v>
      </c>
      <c r="Y54" s="19">
        <f>+Y2/$Y$50</f>
        <v>3.8299722175108172E-2</v>
      </c>
      <c r="Z54" s="19">
        <f>+Z2/$Z$50</f>
        <v>2.3119454592901868E-2</v>
      </c>
      <c r="AA54" s="19">
        <f>+AA2/$AA$50</f>
        <v>1.9177040604504363E-2</v>
      </c>
      <c r="AB54" s="19">
        <f>+AB2/$AB$50</f>
        <v>1.73089304400455E-2</v>
      </c>
      <c r="AC54" s="19">
        <f>+AC2/$AC$50</f>
        <v>2.2813736208470031E-2</v>
      </c>
      <c r="AD54" s="19">
        <f>+AD2/$AD$50</f>
        <v>2.8766886823268261E-2</v>
      </c>
      <c r="AE54" s="19">
        <f>+AE2/$AE$50</f>
        <v>3.5128049884050792E-2</v>
      </c>
      <c r="AF54" s="19">
        <f>+AF2/$AF$50</f>
        <v>2.0264353184301771E-2</v>
      </c>
      <c r="AG54" s="19">
        <f>+AG2/$AG$50</f>
        <v>2.0264353184301771E-2</v>
      </c>
      <c r="AH54" s="19">
        <f>+AH2/$AH$50</f>
        <v>3.9390691089897095E-3</v>
      </c>
      <c r="AI54" s="19">
        <f>+AI2/$AI$50</f>
        <v>3.9627596669991084E-3</v>
      </c>
      <c r="AJ54" s="19">
        <f>+AJ2/$AJ$50</f>
        <v>3.8865744220536879E-3</v>
      </c>
      <c r="AK54" s="19">
        <f>+AK2/$AK$50</f>
        <v>3.9516543667632376E-3</v>
      </c>
      <c r="AL54" s="19">
        <f>+AL2/$AL$50</f>
        <v>3.7249706067655052E-3</v>
      </c>
      <c r="AM54" s="19">
        <f>+AM2/$AM$50</f>
        <v>3.6928746561994521E-3</v>
      </c>
      <c r="AN54" s="19">
        <f>+AN2/$AN$50</f>
        <v>5.7916802647322158E-3</v>
      </c>
      <c r="AO54" s="19">
        <f>+AO2/$AO$50</f>
        <v>5.4421768707483007E-3</v>
      </c>
      <c r="AP54" s="19">
        <f>+AP2/$AP$50</f>
        <v>5.1948051948051957E-3</v>
      </c>
      <c r="AQ54" s="19">
        <f>+AQ2/$AQ$50</f>
        <v>5.2401746724890837E-3</v>
      </c>
      <c r="AR54" s="19">
        <f>+AR2/$AR$50</f>
        <v>5.2230685527747556E-3</v>
      </c>
      <c r="AS54" s="19">
        <f>+AS2/$AS$50</f>
        <v>9.0093347447142268E-3</v>
      </c>
      <c r="AT54" s="19">
        <f>+AT2/$AT$50</f>
        <v>6.2417757773164688E-3</v>
      </c>
      <c r="AU54" s="19">
        <f>+AU2/$AU$50</f>
        <v>4.7025628967787446E-3</v>
      </c>
      <c r="AV54" s="19">
        <f>+AV2/$AV$50</f>
        <v>1.1064278187565864E-2</v>
      </c>
      <c r="AW54" s="19">
        <f>+AW2/$AW$50</f>
        <v>4.7534165181224025E-3</v>
      </c>
    </row>
    <row r="55" spans="1:49" ht="15" customHeight="1">
      <c r="A55" s="9" t="s">
        <v>2</v>
      </c>
      <c r="B55" s="11" t="s">
        <v>51</v>
      </c>
      <c r="C55" s="19">
        <f t="shared" ref="C55:C100" si="22">+C3/$C$50</f>
        <v>4.9371184794458504E-2</v>
      </c>
      <c r="D55" s="19">
        <f t="shared" ref="D55:D100" si="23">+D3/$D$50</f>
        <v>2.7426490818228753E-2</v>
      </c>
      <c r="E55" s="19">
        <f t="shared" ref="E55:E100" si="24">+E3/$E$50</f>
        <v>2.2334478828259275E-2</v>
      </c>
      <c r="F55" s="19">
        <f t="shared" ref="F55:F100" si="25">+F3/$F$50</f>
        <v>3.7394666577388776E-2</v>
      </c>
      <c r="G55" s="19">
        <f t="shared" ref="G55:G100" si="26">+G3/$G$50</f>
        <v>4.4586369258543153E-2</v>
      </c>
      <c r="H55" s="19">
        <f t="shared" ref="H55:H100" si="27">+H3/$H$50</f>
        <v>1.1491284479064523E-2</v>
      </c>
      <c r="I55" s="19">
        <f t="shared" ref="I55:I100" si="28">+I3/$I$50</f>
        <v>2.4482253351631737E-2</v>
      </c>
      <c r="J55" s="19">
        <f t="shared" ref="J55:J100" si="29">+J3/$J$50</f>
        <v>3.65133331116523E-2</v>
      </c>
      <c r="K55" s="19">
        <f t="shared" ref="K55:K100" si="30">+K3/$K$50</f>
        <v>1.3560409742879259E-2</v>
      </c>
      <c r="L55" s="19">
        <f t="shared" ref="L55:L100" si="31">+L3/$L$50</f>
        <v>3.7616047169482775E-2</v>
      </c>
      <c r="M55" s="19">
        <f t="shared" ref="M55:M100" si="32">+M3/$M$50</f>
        <v>1.9135338834588966E-2</v>
      </c>
      <c r="N55" s="19">
        <f t="shared" ref="N55:N100" si="33">+N3/$N$50</f>
        <v>4.9208562289838421E-2</v>
      </c>
      <c r="O55" s="19">
        <f t="shared" ref="O55:O100" si="34">+O3/$O$50</f>
        <v>1.7554163182498268E-2</v>
      </c>
      <c r="P55" s="19">
        <f t="shared" ref="P55:P100" si="35">+P3/$P$50</f>
        <v>2.4321346830778658E-2</v>
      </c>
      <c r="Q55" s="19">
        <f t="shared" ref="Q55:Q100" si="36">+Q3/$Q$50</f>
        <v>1.4165059261744856E-2</v>
      </c>
      <c r="R55" s="19">
        <f t="shared" ref="R55:R100" si="37">+R3/$R$50</f>
        <v>1.6895134917065988E-2</v>
      </c>
      <c r="S55" s="19">
        <f t="shared" ref="S55:S100" si="38">+S3/$S$50</f>
        <v>1.2424586607218303E-2</v>
      </c>
      <c r="T55" s="19">
        <f t="shared" ref="T55:T100" si="39">+T3/$T$50</f>
        <v>2.4746322355546989E-2</v>
      </c>
      <c r="U55" s="19">
        <f t="shared" ref="U55:U100" si="40">+U3/$U$50</f>
        <v>2.813596835609208E-2</v>
      </c>
      <c r="V55" s="19">
        <f t="shared" ref="V55:V100" si="41">+V3/$V$50</f>
        <v>3.6843114676620548E-2</v>
      </c>
      <c r="W55" s="19">
        <f t="shared" ref="W55:W100" si="42">+W3/$W$50</f>
        <v>2.1044146257845269E-2</v>
      </c>
      <c r="X55" s="19">
        <f t="shared" ref="X55:X100" si="43">+X3/$X$50</f>
        <v>3.5325073449517026E-2</v>
      </c>
      <c r="Y55" s="19">
        <f t="shared" ref="Y55:Y100" si="44">+Y3/$Y$50</f>
        <v>2.1885555528633239E-2</v>
      </c>
      <c r="Z55" s="19">
        <f t="shared" ref="Z55:Z100" si="45">+Z3/$Z$50</f>
        <v>3.0825939457202488E-2</v>
      </c>
      <c r="AA55" s="19">
        <f t="shared" ref="AA55:AA100" si="46">+AA3/$AA$50</f>
        <v>3.5956951133445679E-2</v>
      </c>
      <c r="AB55" s="19">
        <f t="shared" ref="AB55:AB100" si="47">+AB3/$AB$50</f>
        <v>2.2254339137201359E-2</v>
      </c>
      <c r="AC55" s="19">
        <f t="shared" ref="AC55:AC100" si="48">+AC3/$AC$50</f>
        <v>3.6501977933552046E-2</v>
      </c>
      <c r="AD55" s="19">
        <f t="shared" ref="AD55:AD100" si="49">+AD3/$AD$50</f>
        <v>3.6985997344202048E-2</v>
      </c>
      <c r="AE55" s="19">
        <f t="shared" ref="AE55:AE100" si="50">+AE3/$AE$50</f>
        <v>5.0584391833033142E-2</v>
      </c>
      <c r="AF55" s="19">
        <f t="shared" ref="AF55:AF100" si="51">+AF3/$AF$50</f>
        <v>5.1066170024440465E-2</v>
      </c>
      <c r="AG55" s="19">
        <f t="shared" ref="AG55:AG100" si="52">+AG3/$AG$50</f>
        <v>5.1066170024440465E-2</v>
      </c>
      <c r="AH55" s="19">
        <f t="shared" ref="AH55:AH100" si="53">+AH3/$AH$50</f>
        <v>2.3634414653938254E-2</v>
      </c>
      <c r="AI55" s="19">
        <f t="shared" ref="AI55:AI100" si="54">+AI3/$AI$50</f>
        <v>2.3776558001994647E-2</v>
      </c>
      <c r="AJ55" s="19">
        <f t="shared" ref="AJ55:AJ100" si="55">+AJ3/$AJ$50</f>
        <v>2.3319446532322124E-2</v>
      </c>
      <c r="AK55" s="19">
        <f t="shared" ref="AK55:AK100" si="56">+AK3/$AK$50</f>
        <v>1.9758271833816191E-2</v>
      </c>
      <c r="AL55" s="19">
        <f t="shared" ref="AL55:AL100" si="57">+AL3/$AL$50</f>
        <v>1.8624853033827524E-2</v>
      </c>
      <c r="AM55" s="19">
        <f t="shared" ref="AM55:AM100" si="58">+AM3/$AM$50</f>
        <v>1.8464373280997259E-2</v>
      </c>
      <c r="AN55" s="19">
        <f t="shared" ref="AN55:AN100" si="59">+AN3/$AN$50</f>
        <v>1.8099000827288172E-2</v>
      </c>
      <c r="AO55" s="19">
        <f t="shared" ref="AO55:AO100" si="60">+AO3/$AO$50</f>
        <v>1.6326530612244899E-2</v>
      </c>
      <c r="AP55" s="19">
        <f t="shared" ref="AP55:AP100" si="61">+AP3/$AP$50</f>
        <v>1.5584415584415586E-2</v>
      </c>
      <c r="AQ55" s="19">
        <f t="shared" ref="AQ55:AQ100" si="62">+AQ3/$AQ$50</f>
        <v>1.5720524017467249E-2</v>
      </c>
      <c r="AR55" s="19">
        <f t="shared" ref="AR55:AR100" si="63">+AR3/$AR$50</f>
        <v>1.5669205658324265E-2</v>
      </c>
      <c r="AS55" s="19">
        <f t="shared" ref="AS55:AS100" si="64">+AS3/$AS$50</f>
        <v>3.0031115815714091E-2</v>
      </c>
      <c r="AT55" s="19">
        <f t="shared" ref="AT55:AT100" si="65">+AT3/$AT$50</f>
        <v>1.5604439443291174E-2</v>
      </c>
      <c r="AU55" s="19">
        <f t="shared" ref="AU55:AU100" si="66">+AU3/$AU$50</f>
        <v>1.6929226428403481E-2</v>
      </c>
      <c r="AV55" s="19">
        <f t="shared" ref="AV55:AV100" si="67">+AV3/$AV$50</f>
        <v>6.6385669125395189E-2</v>
      </c>
      <c r="AW55" s="19">
        <f t="shared" ref="AW55:AW100" si="68">+AW3/$AW$50</f>
        <v>1.9805902158843345E-2</v>
      </c>
    </row>
    <row r="56" spans="1:49" ht="15" customHeight="1">
      <c r="A56" s="9" t="s">
        <v>3</v>
      </c>
      <c r="B56" s="11" t="s">
        <v>52</v>
      </c>
      <c r="C56" s="19">
        <f t="shared" si="22"/>
        <v>3.291412319630567E-2</v>
      </c>
      <c r="D56" s="19">
        <f t="shared" si="23"/>
        <v>1.959035058444911E-2</v>
      </c>
      <c r="E56" s="19">
        <f t="shared" si="24"/>
        <v>1.5953199163042341E-2</v>
      </c>
      <c r="F56" s="19">
        <f t="shared" si="25"/>
        <v>1.7806984084470845E-2</v>
      </c>
      <c r="G56" s="19">
        <f t="shared" si="26"/>
        <v>1.486212308618105E-2</v>
      </c>
      <c r="H56" s="19">
        <f t="shared" si="27"/>
        <v>1.7236926718596786E-2</v>
      </c>
      <c r="I56" s="19">
        <f t="shared" si="28"/>
        <v>9.1808450068619016E-3</v>
      </c>
      <c r="J56" s="19">
        <f t="shared" si="29"/>
        <v>3.65133331116523E-2</v>
      </c>
      <c r="K56" s="19">
        <f t="shared" si="30"/>
        <v>1.7434812526559047E-2</v>
      </c>
      <c r="L56" s="19">
        <f t="shared" si="31"/>
        <v>1.1284814150844832E-2</v>
      </c>
      <c r="M56" s="19">
        <f t="shared" si="32"/>
        <v>2.2324561973687127E-2</v>
      </c>
      <c r="N56" s="19">
        <f t="shared" si="33"/>
        <v>2.3620109899122443E-2</v>
      </c>
      <c r="O56" s="19">
        <f t="shared" si="34"/>
        <v>1.4745497073298544E-2</v>
      </c>
      <c r="P56" s="19">
        <f t="shared" si="35"/>
        <v>2.7361515184625991E-2</v>
      </c>
      <c r="Q56" s="19">
        <f t="shared" si="36"/>
        <v>1.3115795612726718E-2</v>
      </c>
      <c r="R56" s="19">
        <f t="shared" si="37"/>
        <v>1.2514914753382214E-2</v>
      </c>
      <c r="S56" s="19">
        <f t="shared" si="38"/>
        <v>1.1504246858535466E-2</v>
      </c>
      <c r="T56" s="19">
        <f t="shared" si="39"/>
        <v>3.711948353332048E-2</v>
      </c>
      <c r="U56" s="19">
        <f t="shared" si="40"/>
        <v>3.5169960445115098E-2</v>
      </c>
      <c r="V56" s="19">
        <f t="shared" si="41"/>
        <v>1.8421557338310274E-2</v>
      </c>
      <c r="W56" s="19">
        <f t="shared" si="42"/>
        <v>1.4613990456836992E-2</v>
      </c>
      <c r="X56" s="19">
        <f t="shared" si="43"/>
        <v>2.0933376858973052E-2</v>
      </c>
      <c r="Y56" s="19">
        <f t="shared" si="44"/>
        <v>7.2951851762110796E-3</v>
      </c>
      <c r="Z56" s="19">
        <f t="shared" si="45"/>
        <v>5.8716075156576165E-3</v>
      </c>
      <c r="AA56" s="19">
        <f t="shared" si="46"/>
        <v>9.9880419815126902E-3</v>
      </c>
      <c r="AB56" s="19">
        <f t="shared" si="47"/>
        <v>9.8908173943117166E-3</v>
      </c>
      <c r="AC56" s="19">
        <f t="shared" si="48"/>
        <v>1.3688241725082017E-2</v>
      </c>
      <c r="AD56" s="19">
        <f t="shared" si="49"/>
        <v>1.2328665781400683E-2</v>
      </c>
      <c r="AE56" s="19">
        <f t="shared" si="50"/>
        <v>8.0292685449258952E-3</v>
      </c>
      <c r="AF56" s="19">
        <f t="shared" si="51"/>
        <v>8.1057412737207072E-3</v>
      </c>
      <c r="AG56" s="19">
        <f t="shared" si="52"/>
        <v>8.1057412737207072E-3</v>
      </c>
      <c r="AH56" s="19">
        <f t="shared" si="53"/>
        <v>1.1817207326969127E-2</v>
      </c>
      <c r="AI56" s="19">
        <f t="shared" si="54"/>
        <v>1.1888279000997324E-2</v>
      </c>
      <c r="AJ56" s="19">
        <f t="shared" si="55"/>
        <v>1.1659723266161062E-2</v>
      </c>
      <c r="AK56" s="19">
        <f t="shared" si="56"/>
        <v>1.1854963100289714E-2</v>
      </c>
      <c r="AL56" s="19">
        <f t="shared" si="57"/>
        <v>1.1174911820296516E-2</v>
      </c>
      <c r="AM56" s="19">
        <f t="shared" si="58"/>
        <v>1.1078623968598357E-2</v>
      </c>
      <c r="AN56" s="19">
        <f t="shared" si="59"/>
        <v>1.9305600882440717E-2</v>
      </c>
      <c r="AO56" s="19">
        <f t="shared" si="60"/>
        <v>2.7210884353741503E-2</v>
      </c>
      <c r="AP56" s="19">
        <f t="shared" si="61"/>
        <v>2.5974025974025979E-2</v>
      </c>
      <c r="AQ56" s="19">
        <f t="shared" si="62"/>
        <v>2.6200873362445417E-2</v>
      </c>
      <c r="AR56" s="19">
        <f t="shared" si="63"/>
        <v>2.6115342763873776E-2</v>
      </c>
      <c r="AS56" s="19">
        <f t="shared" si="64"/>
        <v>1.1261668430892784E-2</v>
      </c>
      <c r="AT56" s="19">
        <f t="shared" si="65"/>
        <v>1.5604439443291174E-2</v>
      </c>
      <c r="AU56" s="19">
        <f t="shared" si="66"/>
        <v>7.0538443451681173E-3</v>
      </c>
      <c r="AV56" s="19">
        <f t="shared" si="67"/>
        <v>1.6596417281348797E-2</v>
      </c>
      <c r="AW56" s="19">
        <f t="shared" si="68"/>
        <v>5.9417706476530031E-3</v>
      </c>
    </row>
    <row r="57" spans="1:49" ht="15" customHeight="1">
      <c r="A57" s="9" t="s">
        <v>4</v>
      </c>
      <c r="B57" s="11" t="s">
        <v>101</v>
      </c>
      <c r="C57" s="19">
        <f t="shared" si="22"/>
        <v>5.4856871993842786E-3</v>
      </c>
      <c r="D57" s="19">
        <f t="shared" si="23"/>
        <v>7.8361402337796433E-3</v>
      </c>
      <c r="E57" s="19">
        <f t="shared" si="24"/>
        <v>7.9765995815211706E-3</v>
      </c>
      <c r="F57" s="19">
        <f t="shared" si="25"/>
        <v>1.0684190450682507E-2</v>
      </c>
      <c r="G57" s="19">
        <f t="shared" si="26"/>
        <v>1.3375910777562946E-2</v>
      </c>
      <c r="H57" s="19">
        <f t="shared" si="27"/>
        <v>1.47745086159401E-2</v>
      </c>
      <c r="I57" s="19">
        <f t="shared" si="28"/>
        <v>1.1017014008234282E-2</v>
      </c>
      <c r="J57" s="19">
        <f t="shared" si="29"/>
        <v>1.825666655582615E-2</v>
      </c>
      <c r="K57" s="19">
        <f t="shared" si="30"/>
        <v>2.0340614614318891E-2</v>
      </c>
      <c r="L57" s="19">
        <f t="shared" si="31"/>
        <v>1.1284814150844832E-2</v>
      </c>
      <c r="M57" s="19">
        <f t="shared" si="32"/>
        <v>1.6743421480265346E-2</v>
      </c>
      <c r="N57" s="19">
        <f t="shared" si="33"/>
        <v>1.2653630303101307E-2</v>
      </c>
      <c r="O57" s="19">
        <f t="shared" si="34"/>
        <v>1.0532497909498961E-2</v>
      </c>
      <c r="P57" s="19">
        <f t="shared" si="35"/>
        <v>1.0944606073850395E-2</v>
      </c>
      <c r="Q57" s="19">
        <f t="shared" si="36"/>
        <v>5.6210552625971652E-3</v>
      </c>
      <c r="R57" s="19">
        <f t="shared" si="37"/>
        <v>9.3861860650366613E-3</v>
      </c>
      <c r="S57" s="19">
        <f t="shared" si="38"/>
        <v>8.0529728009748267E-3</v>
      </c>
      <c r="T57" s="19">
        <f t="shared" si="39"/>
        <v>2.4746322355546989E-2</v>
      </c>
      <c r="U57" s="19">
        <f t="shared" si="40"/>
        <v>2.813596835609208E-2</v>
      </c>
      <c r="V57" s="19">
        <f t="shared" si="41"/>
        <v>1.2281038225540183E-2</v>
      </c>
      <c r="W57" s="19">
        <f t="shared" si="42"/>
        <v>1.8705907784751351E-2</v>
      </c>
      <c r="X57" s="19">
        <f t="shared" si="43"/>
        <v>1.7444480715810878E-2</v>
      </c>
      <c r="Y57" s="19">
        <f t="shared" si="44"/>
        <v>2.1885555528633239E-2</v>
      </c>
      <c r="Z57" s="19">
        <f t="shared" si="45"/>
        <v>2.3119454592901868E-2</v>
      </c>
      <c r="AA57" s="19">
        <f t="shared" si="46"/>
        <v>1.4382780453378272E-2</v>
      </c>
      <c r="AB57" s="19">
        <f t="shared" si="47"/>
        <v>1.4836226091467572E-2</v>
      </c>
      <c r="AC57" s="19">
        <f t="shared" si="48"/>
        <v>2.7376483450164035E-2</v>
      </c>
      <c r="AD57" s="19">
        <f t="shared" si="49"/>
        <v>2.8766886823268261E-2</v>
      </c>
      <c r="AE57" s="19">
        <f t="shared" si="50"/>
        <v>2.2481951925792509E-2</v>
      </c>
      <c r="AF57" s="19">
        <f t="shared" si="51"/>
        <v>3.4044113349626974E-2</v>
      </c>
      <c r="AG57" s="19">
        <f t="shared" si="52"/>
        <v>3.4044113349626974E-2</v>
      </c>
      <c r="AH57" s="19">
        <f t="shared" si="53"/>
        <v>3.9390691089897095E-3</v>
      </c>
      <c r="AI57" s="19">
        <f t="shared" si="54"/>
        <v>3.9627596669991084E-3</v>
      </c>
      <c r="AJ57" s="19">
        <f t="shared" si="55"/>
        <v>3.8865744220536879E-3</v>
      </c>
      <c r="AK57" s="19">
        <f t="shared" si="56"/>
        <v>3.9516543667632376E-3</v>
      </c>
      <c r="AL57" s="19">
        <f t="shared" si="57"/>
        <v>3.7249706067655052E-3</v>
      </c>
      <c r="AM57" s="19">
        <f t="shared" si="58"/>
        <v>3.6928746561994521E-3</v>
      </c>
      <c r="AN57" s="19">
        <f t="shared" si="59"/>
        <v>5.7916802647322158E-3</v>
      </c>
      <c r="AO57" s="19">
        <f t="shared" si="60"/>
        <v>5.4421768707483007E-3</v>
      </c>
      <c r="AP57" s="19">
        <f t="shared" si="61"/>
        <v>5.1948051948051957E-3</v>
      </c>
      <c r="AQ57" s="19">
        <f t="shared" si="62"/>
        <v>5.2401746724890837E-3</v>
      </c>
      <c r="AR57" s="19">
        <f t="shared" si="63"/>
        <v>5.2230685527747556E-3</v>
      </c>
      <c r="AS57" s="19">
        <f t="shared" si="64"/>
        <v>9.0093347447142268E-3</v>
      </c>
      <c r="AT57" s="19">
        <f t="shared" si="65"/>
        <v>6.2417757773164688E-3</v>
      </c>
      <c r="AU57" s="19">
        <f t="shared" si="66"/>
        <v>4.7025628967787446E-3</v>
      </c>
      <c r="AV57" s="19">
        <f t="shared" si="67"/>
        <v>1.1064278187565864E-2</v>
      </c>
      <c r="AW57" s="19">
        <f t="shared" si="68"/>
        <v>4.7534165181224025E-3</v>
      </c>
    </row>
    <row r="58" spans="1:49" ht="15" customHeight="1">
      <c r="A58" s="9" t="s">
        <v>5</v>
      </c>
      <c r="B58" s="11" t="s">
        <v>54</v>
      </c>
      <c r="C58" s="19">
        <f t="shared" si="22"/>
        <v>4.9371184794458504E-2</v>
      </c>
      <c r="D58" s="19">
        <f t="shared" si="23"/>
        <v>1.3713245409114377E-2</v>
      </c>
      <c r="E58" s="19">
        <f t="shared" si="24"/>
        <v>2.392979874456351E-2</v>
      </c>
      <c r="F58" s="19">
        <f t="shared" si="25"/>
        <v>1.7806984084470845E-2</v>
      </c>
      <c r="G58" s="19">
        <f t="shared" si="26"/>
        <v>2.2293184629271576E-2</v>
      </c>
      <c r="H58" s="19">
        <f t="shared" si="27"/>
        <v>2.1546158398245981E-2</v>
      </c>
      <c r="I58" s="19">
        <f t="shared" si="28"/>
        <v>1.6066478762008327E-2</v>
      </c>
      <c r="J58" s="19">
        <f t="shared" si="29"/>
        <v>2.1907999866991379E-2</v>
      </c>
      <c r="K58" s="19">
        <f t="shared" si="30"/>
        <v>3.5596075575058055E-2</v>
      </c>
      <c r="L58" s="19">
        <f t="shared" si="31"/>
        <v>2.2569628301689664E-2</v>
      </c>
      <c r="M58" s="19">
        <f t="shared" si="32"/>
        <v>3.4727096403513312E-2</v>
      </c>
      <c r="N58" s="19">
        <f t="shared" si="33"/>
        <v>3.3743014141603488E-2</v>
      </c>
      <c r="O58" s="19">
        <f t="shared" si="34"/>
        <v>3.2767771273996764E-2</v>
      </c>
      <c r="P58" s="19">
        <f t="shared" si="35"/>
        <v>1.3029292945059995E-2</v>
      </c>
      <c r="Q58" s="19">
        <f t="shared" si="36"/>
        <v>9.4433728411632365E-3</v>
      </c>
      <c r="R58" s="19">
        <f t="shared" si="37"/>
        <v>1.1263423278043994E-2</v>
      </c>
      <c r="S58" s="19">
        <f t="shared" si="38"/>
        <v>8.0529728009748267E-3</v>
      </c>
      <c r="T58" s="19">
        <f t="shared" si="39"/>
        <v>2.9695586826656385E-2</v>
      </c>
      <c r="U58" s="19">
        <f t="shared" si="40"/>
        <v>2.3446640296743398E-2</v>
      </c>
      <c r="V58" s="19">
        <f t="shared" si="41"/>
        <v>1.6374717634053577E-2</v>
      </c>
      <c r="W58" s="19">
        <f t="shared" si="42"/>
        <v>2.3382384730939187E-2</v>
      </c>
      <c r="X58" s="19">
        <f t="shared" si="43"/>
        <v>1.3955584572648701E-2</v>
      </c>
      <c r="Y58" s="19">
        <f t="shared" si="44"/>
        <v>1.641416664647493E-2</v>
      </c>
      <c r="Z58" s="19">
        <f t="shared" si="45"/>
        <v>1.8495563674321494E-2</v>
      </c>
      <c r="AA58" s="19">
        <f t="shared" si="46"/>
        <v>1.6779910528941316E-2</v>
      </c>
      <c r="AB58" s="19">
        <f t="shared" si="47"/>
        <v>1.4836226091467572E-2</v>
      </c>
      <c r="AC58" s="19">
        <f t="shared" si="48"/>
        <v>2.7376483450164035E-2</v>
      </c>
      <c r="AD58" s="19">
        <f t="shared" si="49"/>
        <v>2.4657331562801366E-2</v>
      </c>
      <c r="AE58" s="19">
        <f t="shared" si="50"/>
        <v>2.2481951925792509E-2</v>
      </c>
      <c r="AF58" s="19">
        <f t="shared" si="51"/>
        <v>2.2696075566417985E-2</v>
      </c>
      <c r="AG58" s="19">
        <f t="shared" si="52"/>
        <v>2.2696075566417985E-2</v>
      </c>
      <c r="AH58" s="19">
        <f t="shared" si="53"/>
        <v>2.3634414653938254E-2</v>
      </c>
      <c r="AI58" s="19">
        <f t="shared" si="54"/>
        <v>2.3776558001994647E-2</v>
      </c>
      <c r="AJ58" s="19">
        <f t="shared" si="55"/>
        <v>2.3319446532322124E-2</v>
      </c>
      <c r="AK58" s="19">
        <f t="shared" si="56"/>
        <v>1.8967940960463541E-2</v>
      </c>
      <c r="AL58" s="19">
        <f t="shared" si="57"/>
        <v>1.7879858912474424E-2</v>
      </c>
      <c r="AM58" s="19">
        <f t="shared" si="58"/>
        <v>1.772579834975737E-2</v>
      </c>
      <c r="AN58" s="19">
        <f t="shared" si="59"/>
        <v>1.7375040794196647E-2</v>
      </c>
      <c r="AO58" s="19">
        <f t="shared" si="60"/>
        <v>1.700680272108844E-2</v>
      </c>
      <c r="AP58" s="19">
        <f t="shared" si="61"/>
        <v>1.6233766233766236E-2</v>
      </c>
      <c r="AQ58" s="19">
        <f t="shared" si="62"/>
        <v>1.6375545851528384E-2</v>
      </c>
      <c r="AR58" s="19">
        <f t="shared" si="63"/>
        <v>1.6322089227421111E-2</v>
      </c>
      <c r="AS58" s="19">
        <f t="shared" si="64"/>
        <v>1.2012446326285637E-2</v>
      </c>
      <c r="AT58" s="19">
        <f t="shared" si="65"/>
        <v>1.0402959628860783E-2</v>
      </c>
      <c r="AU58" s="19">
        <f t="shared" si="66"/>
        <v>8.0615363944778473E-3</v>
      </c>
      <c r="AV58" s="19">
        <f t="shared" si="67"/>
        <v>2.2128556375131728E-2</v>
      </c>
      <c r="AW58" s="19">
        <f t="shared" si="68"/>
        <v>1.4854426619132508E-2</v>
      </c>
    </row>
    <row r="59" spans="1:49" ht="15" customHeight="1">
      <c r="A59" s="9" t="s">
        <v>6</v>
      </c>
      <c r="B59" s="11" t="s">
        <v>55</v>
      </c>
      <c r="C59" s="19">
        <f t="shared" si="22"/>
        <v>5.7599715593534925E-2</v>
      </c>
      <c r="D59" s="19">
        <f t="shared" si="23"/>
        <v>8.2279472454686267E-2</v>
      </c>
      <c r="E59" s="19">
        <f t="shared" si="24"/>
        <v>3.1906398326084683E-2</v>
      </c>
      <c r="F59" s="19">
        <f t="shared" si="25"/>
        <v>2.4929777718259185E-2</v>
      </c>
      <c r="G59" s="19">
        <f t="shared" si="26"/>
        <v>3.5669095406834522E-2</v>
      </c>
      <c r="H59" s="19">
        <f t="shared" si="27"/>
        <v>3.4473853437193572E-2</v>
      </c>
      <c r="I59" s="19">
        <f t="shared" si="28"/>
        <v>2.0984788587112915E-2</v>
      </c>
      <c r="J59" s="19">
        <f t="shared" si="29"/>
        <v>2.4646499850365301E-2</v>
      </c>
      <c r="K59" s="19">
        <f t="shared" si="30"/>
        <v>4.0681229228637782E-2</v>
      </c>
      <c r="L59" s="19">
        <f t="shared" si="31"/>
        <v>2.5390831839400871E-2</v>
      </c>
      <c r="M59" s="19">
        <f t="shared" si="32"/>
        <v>4.4649123947374254E-2</v>
      </c>
      <c r="N59" s="19">
        <f t="shared" si="33"/>
        <v>3.3215779545640929E-2</v>
      </c>
      <c r="O59" s="19">
        <f t="shared" si="34"/>
        <v>3.686374268324636E-2</v>
      </c>
      <c r="P59" s="19">
        <f t="shared" si="35"/>
        <v>2.7361515184625991E-2</v>
      </c>
      <c r="Q59" s="19">
        <f t="shared" si="36"/>
        <v>1.770632407718107E-2</v>
      </c>
      <c r="R59" s="19">
        <f t="shared" si="37"/>
        <v>2.2526846556087988E-2</v>
      </c>
      <c r="S59" s="19">
        <f t="shared" si="38"/>
        <v>1.2424586607218303E-2</v>
      </c>
      <c r="T59" s="19">
        <f t="shared" si="39"/>
        <v>5.1967276946648676E-2</v>
      </c>
      <c r="U59" s="19">
        <f t="shared" si="40"/>
        <v>3.2825296415440762E-2</v>
      </c>
      <c r="V59" s="19">
        <f t="shared" si="41"/>
        <v>3.4386907031512509E-2</v>
      </c>
      <c r="W59" s="19">
        <f t="shared" si="42"/>
        <v>3.5073577096408778E-2</v>
      </c>
      <c r="X59" s="19">
        <f t="shared" si="43"/>
        <v>2.7911169145297402E-2</v>
      </c>
      <c r="Y59" s="19">
        <f t="shared" si="44"/>
        <v>4.924249993942479E-2</v>
      </c>
      <c r="Z59" s="19">
        <f t="shared" si="45"/>
        <v>9.247781837160747E-2</v>
      </c>
      <c r="AA59" s="19">
        <f t="shared" si="46"/>
        <v>3.5956951133445679E-2</v>
      </c>
      <c r="AB59" s="19">
        <f t="shared" si="47"/>
        <v>3.709056522866893E-2</v>
      </c>
      <c r="AC59" s="19">
        <f t="shared" si="48"/>
        <v>4.106472517524605E-2</v>
      </c>
      <c r="AD59" s="19">
        <f t="shared" si="49"/>
        <v>3.6985997344202048E-2</v>
      </c>
      <c r="AE59" s="19">
        <f t="shared" si="50"/>
        <v>5.0584391833033142E-2</v>
      </c>
      <c r="AF59" s="19">
        <f t="shared" si="51"/>
        <v>5.1066170024440465E-2</v>
      </c>
      <c r="AG59" s="19">
        <f t="shared" si="52"/>
        <v>5.1066170024440465E-2</v>
      </c>
      <c r="AH59" s="19">
        <f t="shared" si="53"/>
        <v>2.3634414653938254E-2</v>
      </c>
      <c r="AI59" s="19">
        <f t="shared" si="54"/>
        <v>2.3776558001994647E-2</v>
      </c>
      <c r="AJ59" s="19">
        <f t="shared" si="55"/>
        <v>2.3319446532322124E-2</v>
      </c>
      <c r="AK59" s="19">
        <f t="shared" si="56"/>
        <v>1.8967940960463541E-2</v>
      </c>
      <c r="AL59" s="19">
        <f t="shared" si="57"/>
        <v>1.7879858912474424E-2</v>
      </c>
      <c r="AM59" s="19">
        <f t="shared" si="58"/>
        <v>1.772579834975737E-2</v>
      </c>
      <c r="AN59" s="19">
        <f t="shared" si="59"/>
        <v>1.7375040794196647E-2</v>
      </c>
      <c r="AO59" s="19">
        <f t="shared" si="60"/>
        <v>2.0408163265306128E-2</v>
      </c>
      <c r="AP59" s="19">
        <f t="shared" si="61"/>
        <v>1.9480519480519484E-2</v>
      </c>
      <c r="AQ59" s="19">
        <f t="shared" si="62"/>
        <v>1.9650655021834062E-2</v>
      </c>
      <c r="AR59" s="19">
        <f t="shared" si="63"/>
        <v>1.9586507072905334E-2</v>
      </c>
      <c r="AS59" s="19">
        <f t="shared" si="64"/>
        <v>2.5025929846428412E-2</v>
      </c>
      <c r="AT59" s="19">
        <f t="shared" si="65"/>
        <v>1.7338266048101306E-2</v>
      </c>
      <c r="AU59" s="19">
        <f t="shared" si="66"/>
        <v>1.6458970138725607E-2</v>
      </c>
      <c r="AV59" s="19">
        <f t="shared" si="67"/>
        <v>4.6469968387776631E-2</v>
      </c>
      <c r="AW59" s="19">
        <f t="shared" si="68"/>
        <v>2.3767082590612013E-2</v>
      </c>
    </row>
    <row r="60" spans="1:49" ht="15" customHeight="1">
      <c r="A60" s="9" t="s">
        <v>7</v>
      </c>
      <c r="B60" s="11" t="s">
        <v>56</v>
      </c>
      <c r="C60" s="19">
        <f t="shared" si="22"/>
        <v>2.0571326997691045E-2</v>
      </c>
      <c r="D60" s="19">
        <f t="shared" si="23"/>
        <v>2.0569868113671567E-2</v>
      </c>
      <c r="E60" s="19">
        <f t="shared" si="24"/>
        <v>3.1906398326084683E-2</v>
      </c>
      <c r="F60" s="19">
        <f t="shared" si="25"/>
        <v>1.7806984084470845E-2</v>
      </c>
      <c r="G60" s="19">
        <f t="shared" si="26"/>
        <v>2.5477925290596084E-2</v>
      </c>
      <c r="H60" s="19">
        <f t="shared" si="27"/>
        <v>3.0164621757544374E-2</v>
      </c>
      <c r="I60" s="19">
        <f t="shared" si="28"/>
        <v>1.8361690013723803E-2</v>
      </c>
      <c r="J60" s="19">
        <f t="shared" si="29"/>
        <v>2.5037714133704432E-2</v>
      </c>
      <c r="K60" s="19">
        <f t="shared" si="30"/>
        <v>3.6161092647678021E-2</v>
      </c>
      <c r="L60" s="19">
        <f t="shared" si="31"/>
        <v>2.5793860916216757E-2</v>
      </c>
      <c r="M60" s="19">
        <f t="shared" si="32"/>
        <v>3.9688110175443783E-2</v>
      </c>
      <c r="N60" s="19">
        <f t="shared" si="33"/>
        <v>2.9525137373903051E-2</v>
      </c>
      <c r="O60" s="19">
        <f t="shared" si="34"/>
        <v>3.2767771273996764E-2</v>
      </c>
      <c r="P60" s="19">
        <f t="shared" si="35"/>
        <v>1.5635151534071995E-2</v>
      </c>
      <c r="Q60" s="19">
        <f t="shared" si="36"/>
        <v>1.4165059261744856E-2</v>
      </c>
      <c r="R60" s="19">
        <f t="shared" si="37"/>
        <v>1.5017897704058657E-2</v>
      </c>
      <c r="S60" s="19">
        <f t="shared" si="38"/>
        <v>8.0529728009748267E-3</v>
      </c>
      <c r="T60" s="19">
        <f t="shared" si="39"/>
        <v>2.9695586826656385E-2</v>
      </c>
      <c r="U60" s="19">
        <f t="shared" si="40"/>
        <v>2.813596835609208E-2</v>
      </c>
      <c r="V60" s="19">
        <f t="shared" si="41"/>
        <v>1.6374717634053577E-2</v>
      </c>
      <c r="W60" s="19">
        <f t="shared" si="42"/>
        <v>2.3382384730939187E-2</v>
      </c>
      <c r="X60" s="19">
        <f t="shared" si="43"/>
        <v>1.3955584572648701E-2</v>
      </c>
      <c r="Y60" s="19">
        <f t="shared" si="44"/>
        <v>2.1885555528633239E-2</v>
      </c>
      <c r="Z60" s="19">
        <f t="shared" si="45"/>
        <v>2.3119454592901868E-2</v>
      </c>
      <c r="AA60" s="19">
        <f t="shared" si="46"/>
        <v>1.6779910528941316E-2</v>
      </c>
      <c r="AB60" s="19">
        <f t="shared" si="47"/>
        <v>2.2254339137201359E-2</v>
      </c>
      <c r="AC60" s="19">
        <f t="shared" si="48"/>
        <v>2.7376483450164035E-2</v>
      </c>
      <c r="AD60" s="19">
        <f t="shared" si="49"/>
        <v>2.4657331562801366E-2</v>
      </c>
      <c r="AE60" s="19">
        <f t="shared" si="50"/>
        <v>2.2481951925792509E-2</v>
      </c>
      <c r="AF60" s="19">
        <f t="shared" si="51"/>
        <v>2.2696075566417985E-2</v>
      </c>
      <c r="AG60" s="19">
        <f t="shared" si="52"/>
        <v>2.2696075566417985E-2</v>
      </c>
      <c r="AH60" s="19">
        <f t="shared" si="53"/>
        <v>1.1817207326969127E-2</v>
      </c>
      <c r="AI60" s="19">
        <f t="shared" si="54"/>
        <v>1.1888279000997324E-2</v>
      </c>
      <c r="AJ60" s="19">
        <f t="shared" si="55"/>
        <v>1.4574654082701328E-2</v>
      </c>
      <c r="AK60" s="19">
        <f t="shared" si="56"/>
        <v>7.9033087335264752E-3</v>
      </c>
      <c r="AL60" s="19">
        <f t="shared" si="57"/>
        <v>8.9399294562372122E-3</v>
      </c>
      <c r="AM60" s="19">
        <f t="shared" si="58"/>
        <v>8.8628991748786849E-3</v>
      </c>
      <c r="AN60" s="19">
        <f t="shared" si="59"/>
        <v>7.2396003309152697E-3</v>
      </c>
      <c r="AO60" s="19">
        <f t="shared" si="60"/>
        <v>6.8027210884353756E-3</v>
      </c>
      <c r="AP60" s="19">
        <f t="shared" si="61"/>
        <v>6.4935064935064948E-3</v>
      </c>
      <c r="AQ60" s="19">
        <f t="shared" si="62"/>
        <v>6.5502183406113542E-3</v>
      </c>
      <c r="AR60" s="19">
        <f t="shared" si="63"/>
        <v>9.793253536452667E-3</v>
      </c>
      <c r="AS60" s="19">
        <f t="shared" si="64"/>
        <v>1.0010371938571364E-2</v>
      </c>
      <c r="AT60" s="19">
        <f t="shared" si="65"/>
        <v>8.6691330240506528E-3</v>
      </c>
      <c r="AU60" s="19">
        <f t="shared" si="66"/>
        <v>6.0461522958583864E-3</v>
      </c>
      <c r="AV60" s="19">
        <f t="shared" si="67"/>
        <v>1.4225500526870398E-2</v>
      </c>
      <c r="AW60" s="19">
        <f t="shared" si="68"/>
        <v>9.9029510794216725E-3</v>
      </c>
    </row>
    <row r="61" spans="1:49" ht="15" customHeight="1">
      <c r="A61" s="9" t="s">
        <v>8</v>
      </c>
      <c r="B61" s="11" t="s">
        <v>57</v>
      </c>
      <c r="C61" s="19">
        <f t="shared" si="22"/>
        <v>2.4685592397229252E-2</v>
      </c>
      <c r="D61" s="19">
        <f t="shared" si="23"/>
        <v>1.6455894490937251E-2</v>
      </c>
      <c r="E61" s="19">
        <f t="shared" si="24"/>
        <v>9.5719194978254041E-3</v>
      </c>
      <c r="F61" s="19">
        <f t="shared" si="25"/>
        <v>1.2821028540819008E-2</v>
      </c>
      <c r="G61" s="19">
        <f t="shared" si="26"/>
        <v>2.2293184629271576E-2</v>
      </c>
      <c r="H61" s="19">
        <f t="shared" si="27"/>
        <v>3.0643425277505392E-2</v>
      </c>
      <c r="I61" s="19">
        <f t="shared" si="28"/>
        <v>1.6066478762008327E-2</v>
      </c>
      <c r="J61" s="19">
        <f t="shared" si="29"/>
        <v>2.1907999866991379E-2</v>
      </c>
      <c r="K61" s="19">
        <f t="shared" si="30"/>
        <v>3.5596075575058055E-2</v>
      </c>
      <c r="L61" s="19">
        <f t="shared" si="31"/>
        <v>2.2569628301689664E-2</v>
      </c>
      <c r="M61" s="19">
        <f t="shared" si="32"/>
        <v>3.4727096403513312E-2</v>
      </c>
      <c r="N61" s="19">
        <f t="shared" si="33"/>
        <v>2.624456655458049E-2</v>
      </c>
      <c r="O61" s="19">
        <f t="shared" si="34"/>
        <v>2.8671799864747171E-2</v>
      </c>
      <c r="P61" s="19">
        <f t="shared" si="35"/>
        <v>1.3680757592312996E-2</v>
      </c>
      <c r="Q61" s="19">
        <f t="shared" si="36"/>
        <v>1.1017268314690442E-2</v>
      </c>
      <c r="R61" s="19">
        <f t="shared" si="37"/>
        <v>1.3140660491051325E-2</v>
      </c>
      <c r="S61" s="19">
        <f t="shared" si="38"/>
        <v>8.2830577381455342E-3</v>
      </c>
      <c r="T61" s="19">
        <f t="shared" si="39"/>
        <v>1.1135845059996145E-2</v>
      </c>
      <c r="U61" s="19">
        <f t="shared" si="40"/>
        <v>1.055098813353453E-2</v>
      </c>
      <c r="V61" s="19">
        <f t="shared" si="41"/>
        <v>1.2281038225540183E-2</v>
      </c>
      <c r="W61" s="19">
        <f t="shared" si="42"/>
        <v>2.3382384730939187E-2</v>
      </c>
      <c r="X61" s="19">
        <f t="shared" si="43"/>
        <v>1.3955584572648701E-2</v>
      </c>
      <c r="Y61" s="19">
        <f t="shared" si="44"/>
        <v>1.8237962940527701E-2</v>
      </c>
      <c r="Z61" s="19">
        <f t="shared" si="45"/>
        <v>2.3119454592901868E-2</v>
      </c>
      <c r="AA61" s="19">
        <f t="shared" si="46"/>
        <v>1.6779910528941316E-2</v>
      </c>
      <c r="AB61" s="19">
        <f t="shared" si="47"/>
        <v>2.2254339137201359E-2</v>
      </c>
      <c r="AC61" s="19">
        <f t="shared" si="48"/>
        <v>2.7376483450164035E-2</v>
      </c>
      <c r="AD61" s="19">
        <f t="shared" si="49"/>
        <v>2.4657331562801366E-2</v>
      </c>
      <c r="AE61" s="19">
        <f t="shared" si="50"/>
        <v>2.2481951925792509E-2</v>
      </c>
      <c r="AF61" s="19">
        <f t="shared" si="51"/>
        <v>2.2696075566417985E-2</v>
      </c>
      <c r="AG61" s="19">
        <f t="shared" si="52"/>
        <v>2.2696075566417985E-2</v>
      </c>
      <c r="AH61" s="19">
        <f t="shared" si="53"/>
        <v>2.9543018317422818E-2</v>
      </c>
      <c r="AI61" s="19">
        <f t="shared" si="54"/>
        <v>2.9720697502493312E-2</v>
      </c>
      <c r="AJ61" s="19">
        <f t="shared" si="55"/>
        <v>2.9149308165402656E-2</v>
      </c>
      <c r="AK61" s="19">
        <f t="shared" si="56"/>
        <v>2.3709926200579427E-2</v>
      </c>
      <c r="AL61" s="19">
        <f t="shared" si="57"/>
        <v>2.9799764854124042E-2</v>
      </c>
      <c r="AM61" s="19">
        <f t="shared" si="58"/>
        <v>2.9542997249595616E-2</v>
      </c>
      <c r="AN61" s="19">
        <f t="shared" si="59"/>
        <v>2.8958401323661079E-2</v>
      </c>
      <c r="AO61" s="19">
        <f t="shared" si="60"/>
        <v>2.2675736961451254E-2</v>
      </c>
      <c r="AP61" s="19">
        <f t="shared" si="61"/>
        <v>2.1645021645021651E-2</v>
      </c>
      <c r="AQ61" s="19">
        <f t="shared" si="62"/>
        <v>1.7467248908296942E-2</v>
      </c>
      <c r="AR61" s="19">
        <f t="shared" si="63"/>
        <v>1.7410228509249184E-2</v>
      </c>
      <c r="AS61" s="19">
        <f t="shared" si="64"/>
        <v>7.5077789539285227E-3</v>
      </c>
      <c r="AT61" s="19">
        <f t="shared" si="65"/>
        <v>5.9445483593490184E-3</v>
      </c>
      <c r="AU61" s="19">
        <f t="shared" si="66"/>
        <v>1.4107688690336235E-2</v>
      </c>
      <c r="AV61" s="19">
        <f t="shared" si="67"/>
        <v>1.8967334035827198E-2</v>
      </c>
      <c r="AW61" s="19">
        <f t="shared" si="68"/>
        <v>2.3767082590612013E-2</v>
      </c>
    </row>
    <row r="62" spans="1:49" ht="15" customHeight="1">
      <c r="A62" s="9" t="s">
        <v>9</v>
      </c>
      <c r="B62" s="11" t="s">
        <v>58</v>
      </c>
      <c r="C62" s="19">
        <f t="shared" si="22"/>
        <v>2.8799857796767463E-2</v>
      </c>
      <c r="D62" s="19">
        <f t="shared" si="23"/>
        <v>8.2279472454686267E-2</v>
      </c>
      <c r="E62" s="19">
        <f t="shared" si="24"/>
        <v>3.7224131380432131E-2</v>
      </c>
      <c r="F62" s="19">
        <f t="shared" si="25"/>
        <v>2.1368380901365013E-2</v>
      </c>
      <c r="G62" s="19">
        <f t="shared" si="26"/>
        <v>2.5477925290596084E-2</v>
      </c>
      <c r="H62" s="19">
        <f t="shared" si="27"/>
        <v>3.4473853437193572E-2</v>
      </c>
      <c r="I62" s="19">
        <f t="shared" si="28"/>
        <v>2.0656901265439277E-2</v>
      </c>
      <c r="J62" s="19">
        <f t="shared" si="29"/>
        <v>2.5037714133704432E-2</v>
      </c>
      <c r="K62" s="19">
        <f t="shared" si="30"/>
        <v>4.0681229228637782E-2</v>
      </c>
      <c r="L62" s="19">
        <f t="shared" si="31"/>
        <v>2.9018093530743853E-2</v>
      </c>
      <c r="M62" s="19">
        <f t="shared" si="32"/>
        <v>4.4649123947374254E-2</v>
      </c>
      <c r="N62" s="19">
        <f t="shared" si="33"/>
        <v>3.7960890909303928E-2</v>
      </c>
      <c r="O62" s="19">
        <f t="shared" si="34"/>
        <v>3.686374268324636E-2</v>
      </c>
      <c r="P62" s="19">
        <f t="shared" si="35"/>
        <v>2.7361515184625991E-2</v>
      </c>
      <c r="Q62" s="19">
        <f t="shared" si="36"/>
        <v>1.770632407718107E-2</v>
      </c>
      <c r="R62" s="19">
        <f t="shared" si="37"/>
        <v>2.2526846556087988E-2</v>
      </c>
      <c r="S62" s="19">
        <f t="shared" si="38"/>
        <v>1.5530733259022879E-2</v>
      </c>
      <c r="T62" s="19">
        <f t="shared" si="39"/>
        <v>3.4644851297765789E-2</v>
      </c>
      <c r="U62" s="19">
        <f t="shared" si="40"/>
        <v>4.923794462316114E-2</v>
      </c>
      <c r="V62" s="19">
        <f t="shared" si="41"/>
        <v>2.8655755859593762E-2</v>
      </c>
      <c r="W62" s="19">
        <f t="shared" si="42"/>
        <v>3.5073577096408778E-2</v>
      </c>
      <c r="X62" s="19">
        <f t="shared" si="43"/>
        <v>2.7911169145297402E-2</v>
      </c>
      <c r="Y62" s="19">
        <f t="shared" si="44"/>
        <v>4.924249993942479E-2</v>
      </c>
      <c r="Z62" s="19">
        <f t="shared" si="45"/>
        <v>9.247781837160747E-2</v>
      </c>
      <c r="AA62" s="19">
        <f t="shared" si="46"/>
        <v>3.5956951133445679E-2</v>
      </c>
      <c r="AB62" s="19">
        <f t="shared" si="47"/>
        <v>3.709056522866893E-2</v>
      </c>
      <c r="AC62" s="19">
        <f t="shared" si="48"/>
        <v>4.106472517524605E-2</v>
      </c>
      <c r="AD62" s="19">
        <f t="shared" si="49"/>
        <v>3.6985997344202048E-2</v>
      </c>
      <c r="AE62" s="19">
        <f t="shared" si="50"/>
        <v>5.0584391833033142E-2</v>
      </c>
      <c r="AF62" s="19">
        <f t="shared" si="51"/>
        <v>5.1066170024440465E-2</v>
      </c>
      <c r="AG62" s="19">
        <f t="shared" si="52"/>
        <v>5.1066170024440465E-2</v>
      </c>
      <c r="AH62" s="19">
        <f t="shared" si="53"/>
        <v>4.5955806271546613E-2</v>
      </c>
      <c r="AI62" s="19">
        <f t="shared" si="54"/>
        <v>4.6232196114989597E-2</v>
      </c>
      <c r="AJ62" s="19">
        <f t="shared" si="55"/>
        <v>4.5343368257293022E-2</v>
      </c>
      <c r="AK62" s="19">
        <f t="shared" si="56"/>
        <v>3.6882107423123554E-2</v>
      </c>
      <c r="AL62" s="19">
        <f t="shared" si="57"/>
        <v>5.214958849471707E-2</v>
      </c>
      <c r="AM62" s="19">
        <f t="shared" si="58"/>
        <v>5.170024518679233E-2</v>
      </c>
      <c r="AN62" s="19">
        <f t="shared" si="59"/>
        <v>5.0677202316406884E-2</v>
      </c>
      <c r="AO62" s="19">
        <f t="shared" si="60"/>
        <v>2.3809523809523815E-2</v>
      </c>
      <c r="AP62" s="19">
        <f t="shared" si="61"/>
        <v>2.2727272727272731E-2</v>
      </c>
      <c r="AQ62" s="19">
        <f t="shared" si="62"/>
        <v>2.2925764192139739E-2</v>
      </c>
      <c r="AR62" s="19">
        <f t="shared" si="63"/>
        <v>2.2850924918389557E-2</v>
      </c>
      <c r="AS62" s="19">
        <f t="shared" si="64"/>
        <v>3.5036301784999772E-2</v>
      </c>
      <c r="AT62" s="19">
        <f t="shared" si="65"/>
        <v>3.6410358701012738E-2</v>
      </c>
      <c r="AU62" s="19">
        <f t="shared" si="66"/>
        <v>4.9376910416176818E-2</v>
      </c>
      <c r="AV62" s="19">
        <f t="shared" si="67"/>
        <v>3.8724973656480532E-2</v>
      </c>
      <c r="AW62" s="19">
        <f t="shared" si="68"/>
        <v>2.7728263022380684E-2</v>
      </c>
    </row>
    <row r="63" spans="1:49" ht="15" customHeight="1">
      <c r="A63" s="9" t="s">
        <v>10</v>
      </c>
      <c r="B63" s="11" t="s">
        <v>59</v>
      </c>
      <c r="C63" s="19">
        <f t="shared" si="22"/>
        <v>1.6457061598152835E-2</v>
      </c>
      <c r="D63" s="19">
        <f t="shared" si="23"/>
        <v>1.6455894490937251E-2</v>
      </c>
      <c r="E63" s="19">
        <f t="shared" si="24"/>
        <v>3.1906398326084683E-2</v>
      </c>
      <c r="F63" s="19">
        <f t="shared" si="25"/>
        <v>2.1368380901365013E-2</v>
      </c>
      <c r="G63" s="19">
        <f t="shared" si="26"/>
        <v>2.2293184629271576E-2</v>
      </c>
      <c r="H63" s="19">
        <f t="shared" si="27"/>
        <v>3.0643425277505392E-2</v>
      </c>
      <c r="I63" s="19">
        <f t="shared" si="28"/>
        <v>1.6066478762008327E-2</v>
      </c>
      <c r="J63" s="19">
        <f t="shared" si="29"/>
        <v>2.1907999866991379E-2</v>
      </c>
      <c r="K63" s="19">
        <f t="shared" si="30"/>
        <v>3.1640956066718268E-2</v>
      </c>
      <c r="L63" s="19">
        <f t="shared" si="31"/>
        <v>2.2569628301689664E-2</v>
      </c>
      <c r="M63" s="19">
        <f t="shared" si="32"/>
        <v>3.9688110175443783E-2</v>
      </c>
      <c r="N63" s="19">
        <f t="shared" si="33"/>
        <v>2.5834495202165169E-2</v>
      </c>
      <c r="O63" s="19">
        <f t="shared" si="34"/>
        <v>2.8671799864747171E-2</v>
      </c>
      <c r="P63" s="19">
        <f t="shared" si="35"/>
        <v>1.3680757592312996E-2</v>
      </c>
      <c r="Q63" s="19">
        <f t="shared" si="36"/>
        <v>1.1017268314690442E-2</v>
      </c>
      <c r="R63" s="19">
        <f t="shared" si="37"/>
        <v>1.2014318163246926E-2</v>
      </c>
      <c r="S63" s="19">
        <f t="shared" si="38"/>
        <v>9.2033974868283713E-3</v>
      </c>
      <c r="T63" s="19">
        <f t="shared" si="39"/>
        <v>1.1135845059996145E-2</v>
      </c>
      <c r="U63" s="19">
        <f t="shared" si="40"/>
        <v>1.055098813353453E-2</v>
      </c>
      <c r="V63" s="19">
        <f t="shared" si="41"/>
        <v>1.2281038225540183E-2</v>
      </c>
      <c r="W63" s="19">
        <f t="shared" si="42"/>
        <v>2.3382384730939187E-2</v>
      </c>
      <c r="X63" s="19">
        <f t="shared" si="43"/>
        <v>1.3955584572648701E-2</v>
      </c>
      <c r="Y63" s="19">
        <f t="shared" si="44"/>
        <v>1.7508444422906593E-2</v>
      </c>
      <c r="Z63" s="19">
        <f t="shared" si="45"/>
        <v>2.3119454592901868E-2</v>
      </c>
      <c r="AA63" s="19">
        <f t="shared" si="46"/>
        <v>1.6779910528941316E-2</v>
      </c>
      <c r="AB63" s="19">
        <f t="shared" si="47"/>
        <v>2.2254339137201359E-2</v>
      </c>
      <c r="AC63" s="19">
        <f t="shared" si="48"/>
        <v>2.7376483450164035E-2</v>
      </c>
      <c r="AD63" s="19">
        <f t="shared" si="49"/>
        <v>2.4657331562801366E-2</v>
      </c>
      <c r="AE63" s="19">
        <f t="shared" si="50"/>
        <v>2.2481951925792509E-2</v>
      </c>
      <c r="AF63" s="19">
        <f t="shared" si="51"/>
        <v>2.2696075566417985E-2</v>
      </c>
      <c r="AG63" s="19">
        <f t="shared" si="52"/>
        <v>2.2696075566417985E-2</v>
      </c>
      <c r="AH63" s="19">
        <f t="shared" si="53"/>
        <v>2.9543018317422818E-2</v>
      </c>
      <c r="AI63" s="19">
        <f t="shared" si="54"/>
        <v>2.9720697502493312E-2</v>
      </c>
      <c r="AJ63" s="19">
        <f t="shared" si="55"/>
        <v>2.9149308165402656E-2</v>
      </c>
      <c r="AK63" s="19">
        <f t="shared" si="56"/>
        <v>2.3709926200579427E-2</v>
      </c>
      <c r="AL63" s="19">
        <f t="shared" si="57"/>
        <v>2.9799764854124042E-2</v>
      </c>
      <c r="AM63" s="19">
        <f t="shared" si="58"/>
        <v>2.9542997249595616E-2</v>
      </c>
      <c r="AN63" s="19">
        <f t="shared" si="59"/>
        <v>2.8958401323661079E-2</v>
      </c>
      <c r="AO63" s="19">
        <f t="shared" si="60"/>
        <v>2.2675736961451254E-2</v>
      </c>
      <c r="AP63" s="19">
        <f t="shared" si="61"/>
        <v>2.1645021645021651E-2</v>
      </c>
      <c r="AQ63" s="19">
        <f t="shared" si="62"/>
        <v>1.7467248908296942E-2</v>
      </c>
      <c r="AR63" s="19">
        <f t="shared" si="63"/>
        <v>1.7410228509249184E-2</v>
      </c>
      <c r="AS63" s="19">
        <f t="shared" si="64"/>
        <v>7.5077789539285227E-3</v>
      </c>
      <c r="AT63" s="19">
        <f t="shared" si="65"/>
        <v>5.9445483593490184E-3</v>
      </c>
      <c r="AU63" s="19">
        <f t="shared" si="66"/>
        <v>1.4107688690336235E-2</v>
      </c>
      <c r="AV63" s="19">
        <f t="shared" si="67"/>
        <v>1.8967334035827198E-2</v>
      </c>
      <c r="AW63" s="19">
        <f t="shared" si="68"/>
        <v>2.3767082590612013E-2</v>
      </c>
    </row>
    <row r="64" spans="1:49" ht="15" customHeight="1">
      <c r="A64" s="9" t="s">
        <v>11</v>
      </c>
      <c r="B64" s="11" t="s">
        <v>60</v>
      </c>
      <c r="C64" s="19">
        <f t="shared" si="22"/>
        <v>5.7599715593534925E-2</v>
      </c>
      <c r="D64" s="19">
        <f t="shared" si="23"/>
        <v>6.399514524253376E-2</v>
      </c>
      <c r="E64" s="19">
        <f t="shared" si="24"/>
        <v>3.1906398326084683E-2</v>
      </c>
      <c r="F64" s="19">
        <f t="shared" si="25"/>
        <v>2.849117453515335E-2</v>
      </c>
      <c r="G64" s="19">
        <f t="shared" si="26"/>
        <v>2.8662665951920595E-2</v>
      </c>
      <c r="H64" s="19">
        <f t="shared" si="27"/>
        <v>3.4473853437193572E-2</v>
      </c>
      <c r="I64" s="19">
        <f t="shared" si="28"/>
        <v>2.0656901265439277E-2</v>
      </c>
      <c r="J64" s="19">
        <f t="shared" si="29"/>
        <v>2.8167428400417482E-2</v>
      </c>
      <c r="K64" s="19">
        <f t="shared" si="30"/>
        <v>4.0681229228637782E-2</v>
      </c>
      <c r="L64" s="19">
        <f t="shared" si="31"/>
        <v>2.5390831839400871E-2</v>
      </c>
      <c r="M64" s="19">
        <f t="shared" si="32"/>
        <v>4.4649123947374254E-2</v>
      </c>
      <c r="N64" s="19">
        <f t="shared" si="33"/>
        <v>3.7960890909303928E-2</v>
      </c>
      <c r="O64" s="19">
        <f t="shared" si="34"/>
        <v>3.686374268324636E-2</v>
      </c>
      <c r="P64" s="19">
        <f t="shared" si="35"/>
        <v>2.7361515184625991E-2</v>
      </c>
      <c r="Q64" s="19">
        <f t="shared" si="36"/>
        <v>1.770632407718107E-2</v>
      </c>
      <c r="R64" s="19">
        <f t="shared" si="37"/>
        <v>2.2526846556087988E-2</v>
      </c>
      <c r="S64" s="19">
        <f t="shared" si="38"/>
        <v>1.5530733259022879E-2</v>
      </c>
      <c r="T64" s="19">
        <f t="shared" si="39"/>
        <v>3.4644851297765789E-2</v>
      </c>
      <c r="U64" s="19">
        <f t="shared" si="40"/>
        <v>4.923794462316114E-2</v>
      </c>
      <c r="V64" s="19">
        <f t="shared" si="41"/>
        <v>2.8655755859593762E-2</v>
      </c>
      <c r="W64" s="19">
        <f t="shared" si="42"/>
        <v>3.5073577096408778E-2</v>
      </c>
      <c r="X64" s="19">
        <f t="shared" si="43"/>
        <v>2.7911169145297402E-2</v>
      </c>
      <c r="Y64" s="19">
        <f t="shared" si="44"/>
        <v>4.924249993942479E-2</v>
      </c>
      <c r="Z64" s="19">
        <f t="shared" si="45"/>
        <v>9.247781837160747E-2</v>
      </c>
      <c r="AA64" s="19">
        <f t="shared" si="46"/>
        <v>3.5956951133445679E-2</v>
      </c>
      <c r="AB64" s="19">
        <f t="shared" si="47"/>
        <v>3.709056522866893E-2</v>
      </c>
      <c r="AC64" s="19">
        <f t="shared" si="48"/>
        <v>4.106472517524605E-2</v>
      </c>
      <c r="AD64" s="19">
        <f t="shared" si="49"/>
        <v>3.6985997344202048E-2</v>
      </c>
      <c r="AE64" s="19">
        <f t="shared" si="50"/>
        <v>5.0584391833033142E-2</v>
      </c>
      <c r="AF64" s="19">
        <f t="shared" si="51"/>
        <v>5.1066170024440465E-2</v>
      </c>
      <c r="AG64" s="19">
        <f t="shared" si="52"/>
        <v>5.1066170024440465E-2</v>
      </c>
      <c r="AH64" s="19">
        <f t="shared" si="53"/>
        <v>4.5955806271546613E-2</v>
      </c>
      <c r="AI64" s="19">
        <f t="shared" si="54"/>
        <v>4.6232196114989597E-2</v>
      </c>
      <c r="AJ64" s="19">
        <f t="shared" si="55"/>
        <v>4.5343368257293022E-2</v>
      </c>
      <c r="AK64" s="19">
        <f t="shared" si="56"/>
        <v>3.6882107423123554E-2</v>
      </c>
      <c r="AL64" s="19">
        <f t="shared" si="57"/>
        <v>5.214958849471707E-2</v>
      </c>
      <c r="AM64" s="19">
        <f t="shared" si="58"/>
        <v>5.170024518679233E-2</v>
      </c>
      <c r="AN64" s="19">
        <f t="shared" si="59"/>
        <v>5.0677202316406884E-2</v>
      </c>
      <c r="AO64" s="19">
        <f t="shared" si="60"/>
        <v>4.761904761904763E-2</v>
      </c>
      <c r="AP64" s="19">
        <f t="shared" si="61"/>
        <v>9.0909090909090925E-2</v>
      </c>
      <c r="AQ64" s="19">
        <f t="shared" si="62"/>
        <v>9.1703056768558958E-2</v>
      </c>
      <c r="AR64" s="19">
        <f t="shared" si="63"/>
        <v>9.1403699673558228E-2</v>
      </c>
      <c r="AS64" s="19">
        <f t="shared" si="64"/>
        <v>5.2554452677499662E-2</v>
      </c>
      <c r="AT64" s="19">
        <f t="shared" si="65"/>
        <v>7.2820717402025475E-2</v>
      </c>
      <c r="AU64" s="19">
        <f t="shared" si="66"/>
        <v>3.2917940277451214E-2</v>
      </c>
      <c r="AV64" s="19">
        <f t="shared" si="67"/>
        <v>4.6469968387776631E-2</v>
      </c>
      <c r="AW64" s="19">
        <f t="shared" si="68"/>
        <v>4.1592394533571025E-2</v>
      </c>
    </row>
    <row r="65" spans="1:49" ht="15" customHeight="1">
      <c r="A65" s="9" t="s">
        <v>12</v>
      </c>
      <c r="B65" s="11" t="s">
        <v>61</v>
      </c>
      <c r="C65" s="19">
        <f t="shared" si="22"/>
        <v>2.0571326997691045E-2</v>
      </c>
      <c r="D65" s="19">
        <f t="shared" si="23"/>
        <v>1.6455894490937251E-2</v>
      </c>
      <c r="E65" s="19">
        <f t="shared" si="24"/>
        <v>1.9941498953802927E-2</v>
      </c>
      <c r="F65" s="19">
        <f t="shared" si="25"/>
        <v>2.4929777718259185E-2</v>
      </c>
      <c r="G65" s="19">
        <f t="shared" si="26"/>
        <v>1.950653655061263E-2</v>
      </c>
      <c r="H65" s="19">
        <f t="shared" si="27"/>
        <v>3.0643425277505392E-2</v>
      </c>
      <c r="I65" s="19">
        <f t="shared" si="28"/>
        <v>1.8361690013723803E-2</v>
      </c>
      <c r="J65" s="19">
        <f t="shared" si="29"/>
        <v>2.4646499850365301E-2</v>
      </c>
      <c r="K65" s="19">
        <f t="shared" si="30"/>
        <v>3.1640956066718268E-2</v>
      </c>
      <c r="L65" s="19">
        <f t="shared" si="31"/>
        <v>2.5793860916216757E-2</v>
      </c>
      <c r="M65" s="19">
        <f t="shared" si="32"/>
        <v>3.4727096403513305E-2</v>
      </c>
      <c r="N65" s="19">
        <f t="shared" si="33"/>
        <v>2.9525137373903051E-2</v>
      </c>
      <c r="O65" s="19">
        <f t="shared" si="34"/>
        <v>3.2767771273996764E-2</v>
      </c>
      <c r="P65" s="19">
        <f t="shared" si="35"/>
        <v>1.5960883857698494E-2</v>
      </c>
      <c r="Q65" s="19">
        <f t="shared" si="36"/>
        <v>1.4165059261744856E-2</v>
      </c>
      <c r="R65" s="19">
        <f t="shared" si="37"/>
        <v>1.5017897704058657E-2</v>
      </c>
      <c r="S65" s="19">
        <f t="shared" si="38"/>
        <v>9.2033974868283713E-3</v>
      </c>
      <c r="T65" s="19">
        <f t="shared" si="39"/>
        <v>2.2271690119992291E-2</v>
      </c>
      <c r="U65" s="19">
        <f t="shared" si="40"/>
        <v>2.3446640296743398E-2</v>
      </c>
      <c r="V65" s="19">
        <f t="shared" si="41"/>
        <v>2.0468397042566974E-2</v>
      </c>
      <c r="W65" s="19">
        <f t="shared" si="42"/>
        <v>3.1176512974585579E-2</v>
      </c>
      <c r="X65" s="19">
        <f t="shared" si="43"/>
        <v>1.3955584572648701E-2</v>
      </c>
      <c r="Y65" s="19">
        <f t="shared" si="44"/>
        <v>2.1885555528633239E-2</v>
      </c>
      <c r="Z65" s="19">
        <f t="shared" si="45"/>
        <v>2.3119454592901868E-2</v>
      </c>
      <c r="AA65" s="19">
        <f t="shared" si="46"/>
        <v>1.6779910528941316E-2</v>
      </c>
      <c r="AB65" s="19">
        <f t="shared" si="47"/>
        <v>2.2254339137201359E-2</v>
      </c>
      <c r="AC65" s="19">
        <f t="shared" si="48"/>
        <v>2.7376483450164035E-2</v>
      </c>
      <c r="AD65" s="19">
        <f t="shared" si="49"/>
        <v>2.4657331562801366E-2</v>
      </c>
      <c r="AE65" s="19">
        <f t="shared" si="50"/>
        <v>2.2481951925792509E-2</v>
      </c>
      <c r="AF65" s="19">
        <f t="shared" si="51"/>
        <v>2.2696075566417985E-2</v>
      </c>
      <c r="AG65" s="19">
        <f t="shared" si="52"/>
        <v>2.2696075566417985E-2</v>
      </c>
      <c r="AH65" s="19">
        <f t="shared" si="53"/>
        <v>5.9086036634845636E-2</v>
      </c>
      <c r="AI65" s="19">
        <f t="shared" si="54"/>
        <v>5.9441395004986623E-2</v>
      </c>
      <c r="AJ65" s="19">
        <f t="shared" si="55"/>
        <v>5.8298616330805311E-2</v>
      </c>
      <c r="AK65" s="19">
        <f t="shared" si="56"/>
        <v>9.4839704802317709E-2</v>
      </c>
      <c r="AL65" s="19">
        <f t="shared" si="57"/>
        <v>8.9399294562372125E-2</v>
      </c>
      <c r="AM65" s="19">
        <f t="shared" si="58"/>
        <v>8.8628991748786856E-2</v>
      </c>
      <c r="AN65" s="19">
        <f t="shared" si="59"/>
        <v>8.6875203970983236E-2</v>
      </c>
      <c r="AO65" s="19">
        <f t="shared" si="60"/>
        <v>8.1632653061224511E-2</v>
      </c>
      <c r="AP65" s="19">
        <f t="shared" si="61"/>
        <v>7.7922077922077934E-2</v>
      </c>
      <c r="AQ65" s="19">
        <f t="shared" si="62"/>
        <v>7.8602620087336247E-2</v>
      </c>
      <c r="AR65" s="19">
        <f t="shared" si="63"/>
        <v>7.8346028291621336E-2</v>
      </c>
      <c r="AS65" s="19">
        <f t="shared" si="64"/>
        <v>2.2523336861785568E-2</v>
      </c>
      <c r="AT65" s="19">
        <f t="shared" si="65"/>
        <v>2.0805919257721565E-2</v>
      </c>
      <c r="AU65" s="19">
        <f t="shared" si="66"/>
        <v>1.7634610862920293E-2</v>
      </c>
      <c r="AV65" s="19">
        <f t="shared" si="67"/>
        <v>2.655426765015808E-2</v>
      </c>
      <c r="AW65" s="19">
        <f t="shared" si="68"/>
        <v>1.1883541295306006E-2</v>
      </c>
    </row>
    <row r="66" spans="1:49" ht="15" customHeight="1">
      <c r="A66" s="9" t="s">
        <v>13</v>
      </c>
      <c r="B66" s="11" t="s">
        <v>62</v>
      </c>
      <c r="C66" s="19">
        <f t="shared" si="22"/>
        <v>5.7599715593534925E-2</v>
      </c>
      <c r="D66" s="19">
        <f t="shared" si="23"/>
        <v>3.8397087145520252E-2</v>
      </c>
      <c r="E66" s="19">
        <f t="shared" si="24"/>
        <v>2.6588665271737234E-2</v>
      </c>
      <c r="F66" s="19">
        <f t="shared" si="25"/>
        <v>2.4929777718259185E-2</v>
      </c>
      <c r="G66" s="19">
        <f t="shared" si="26"/>
        <v>1.6719888471953683E-2</v>
      </c>
      <c r="H66" s="19">
        <f t="shared" si="27"/>
        <v>2.2982568958129047E-2</v>
      </c>
      <c r="I66" s="19">
        <f t="shared" si="28"/>
        <v>1.3771267510292852E-2</v>
      </c>
      <c r="J66" s="19">
        <f t="shared" si="29"/>
        <v>1.8778285600278322E-2</v>
      </c>
      <c r="K66" s="19">
        <f t="shared" si="30"/>
        <v>2.7120819485758518E-2</v>
      </c>
      <c r="L66" s="19">
        <f t="shared" si="31"/>
        <v>1.9345395687162568E-2</v>
      </c>
      <c r="M66" s="19">
        <f t="shared" si="32"/>
        <v>2.9766082631582837E-2</v>
      </c>
      <c r="N66" s="19">
        <f t="shared" si="33"/>
        <v>2.2143853030427287E-2</v>
      </c>
      <c r="O66" s="19">
        <f t="shared" si="34"/>
        <v>2.4575828455497575E-2</v>
      </c>
      <c r="P66" s="19">
        <f t="shared" si="35"/>
        <v>1.3680757592312996E-2</v>
      </c>
      <c r="Q66" s="19">
        <f t="shared" si="36"/>
        <v>1.3771585393363053E-2</v>
      </c>
      <c r="R66" s="19">
        <f t="shared" si="37"/>
        <v>1.051252839284106E-2</v>
      </c>
      <c r="S66" s="19">
        <f t="shared" si="38"/>
        <v>1.1044076984194047E-2</v>
      </c>
      <c r="T66" s="19">
        <f t="shared" si="39"/>
        <v>1.4847793413328193E-2</v>
      </c>
      <c r="U66" s="19">
        <f t="shared" si="40"/>
        <v>2.1101976267069059E-2</v>
      </c>
      <c r="V66" s="19">
        <f t="shared" si="41"/>
        <v>1.4737245870648218E-2</v>
      </c>
      <c r="W66" s="19">
        <f t="shared" si="42"/>
        <v>3.1176512974585579E-2</v>
      </c>
      <c r="X66" s="19">
        <f t="shared" si="43"/>
        <v>2.4422273002135231E-2</v>
      </c>
      <c r="Y66" s="19">
        <f t="shared" si="44"/>
        <v>2.1885555528633239E-2</v>
      </c>
      <c r="Z66" s="19">
        <f t="shared" si="45"/>
        <v>4.6238909185803735E-2</v>
      </c>
      <c r="AA66" s="19">
        <f t="shared" si="46"/>
        <v>2.1574170680067409E-2</v>
      </c>
      <c r="AB66" s="19">
        <f t="shared" si="47"/>
        <v>2.2254339137201359E-2</v>
      </c>
      <c r="AC66" s="19">
        <f t="shared" si="48"/>
        <v>2.7376483450164035E-2</v>
      </c>
      <c r="AD66" s="19">
        <f t="shared" si="49"/>
        <v>2.4657331562801366E-2</v>
      </c>
      <c r="AE66" s="19">
        <f t="shared" si="50"/>
        <v>2.2481951925792509E-2</v>
      </c>
      <c r="AF66" s="19">
        <f t="shared" si="51"/>
        <v>2.2696075566417985E-2</v>
      </c>
      <c r="AG66" s="19">
        <f t="shared" si="52"/>
        <v>2.2696075566417985E-2</v>
      </c>
      <c r="AH66" s="19">
        <f t="shared" si="53"/>
        <v>3.9390691089897095E-2</v>
      </c>
      <c r="AI66" s="19">
        <f t="shared" si="54"/>
        <v>2.9720697502493312E-2</v>
      </c>
      <c r="AJ66" s="19">
        <f t="shared" si="55"/>
        <v>3.8865744220536874E-2</v>
      </c>
      <c r="AK66" s="19">
        <f t="shared" si="56"/>
        <v>1.2645293973642363E-2</v>
      </c>
      <c r="AL66" s="19">
        <f t="shared" si="57"/>
        <v>1.1919905941649617E-2</v>
      </c>
      <c r="AM66" s="19">
        <f t="shared" si="58"/>
        <v>1.1817198899838247E-2</v>
      </c>
      <c r="AN66" s="19">
        <f t="shared" si="59"/>
        <v>1.1583360529464432E-2</v>
      </c>
      <c r="AO66" s="19">
        <f t="shared" si="60"/>
        <v>2.2675736961451254E-2</v>
      </c>
      <c r="AP66" s="19">
        <f t="shared" si="61"/>
        <v>2.1645021645021651E-2</v>
      </c>
      <c r="AQ66" s="19">
        <f t="shared" si="62"/>
        <v>2.1834061135371181E-2</v>
      </c>
      <c r="AR66" s="19">
        <f t="shared" si="63"/>
        <v>2.1762785636561484E-2</v>
      </c>
      <c r="AS66" s="19">
        <f t="shared" si="64"/>
        <v>3.0031115815714091E-2</v>
      </c>
      <c r="AT66" s="19">
        <f t="shared" si="65"/>
        <v>4.1611838515443131E-2</v>
      </c>
      <c r="AU66" s="19">
        <f t="shared" si="66"/>
        <v>2.1161533035504353E-2</v>
      </c>
      <c r="AV66" s="19">
        <f t="shared" si="67"/>
        <v>2.3709167544783999E-2</v>
      </c>
      <c r="AW66" s="19">
        <f t="shared" si="68"/>
        <v>1.9805902158843345E-2</v>
      </c>
    </row>
    <row r="67" spans="1:49" ht="15" customHeight="1">
      <c r="A67" s="9" t="s">
        <v>14</v>
      </c>
      <c r="B67" s="11" t="s">
        <v>63</v>
      </c>
      <c r="C67" s="19">
        <f t="shared" si="22"/>
        <v>1.0971374398768557E-2</v>
      </c>
      <c r="D67" s="19">
        <f t="shared" si="23"/>
        <v>2.0569868113671567E-2</v>
      </c>
      <c r="E67" s="19">
        <f t="shared" si="24"/>
        <v>1.0635466108694893E-2</v>
      </c>
      <c r="F67" s="19">
        <f t="shared" si="25"/>
        <v>1.7806984084470845E-2</v>
      </c>
      <c r="G67" s="19">
        <f t="shared" si="26"/>
        <v>3.1210458480980204E-2</v>
      </c>
      <c r="H67" s="19">
        <f t="shared" si="27"/>
        <v>2.2982568958129047E-2</v>
      </c>
      <c r="I67" s="19">
        <f t="shared" si="28"/>
        <v>2.142197168267777E-2</v>
      </c>
      <c r="J67" s="19">
        <f t="shared" si="29"/>
        <v>2.9210666489321836E-2</v>
      </c>
      <c r="K67" s="19">
        <f t="shared" si="30"/>
        <v>2.7120819485758518E-2</v>
      </c>
      <c r="L67" s="19">
        <f t="shared" si="31"/>
        <v>3.0092837735586214E-2</v>
      </c>
      <c r="M67" s="19">
        <f t="shared" si="32"/>
        <v>2.9766082631582837E-2</v>
      </c>
      <c r="N67" s="19">
        <f t="shared" si="33"/>
        <v>3.3743014141603488E-2</v>
      </c>
      <c r="O67" s="19">
        <f t="shared" si="34"/>
        <v>3.2767771273996764E-2</v>
      </c>
      <c r="P67" s="19">
        <f t="shared" si="35"/>
        <v>1.8241010123083993E-2</v>
      </c>
      <c r="Q67" s="19">
        <f t="shared" si="36"/>
        <v>9.8368467095450388E-3</v>
      </c>
      <c r="R67" s="19">
        <f t="shared" si="37"/>
        <v>1.051252839284106E-2</v>
      </c>
      <c r="S67" s="19">
        <f t="shared" si="38"/>
        <v>1.2424586607218303E-2</v>
      </c>
      <c r="T67" s="19">
        <f t="shared" si="39"/>
        <v>1.4847793413328193E-2</v>
      </c>
      <c r="U67" s="19">
        <f t="shared" si="40"/>
        <v>1.7584980222557549E-2</v>
      </c>
      <c r="V67" s="19">
        <f t="shared" si="41"/>
        <v>1.2281038225540183E-2</v>
      </c>
      <c r="W67" s="19">
        <f t="shared" si="42"/>
        <v>2.3382384730939187E-2</v>
      </c>
      <c r="X67" s="19">
        <f t="shared" si="43"/>
        <v>1.3955584572648701E-2</v>
      </c>
      <c r="Y67" s="19">
        <f t="shared" si="44"/>
        <v>2.1885555528633239E-2</v>
      </c>
      <c r="Z67" s="19">
        <f t="shared" si="45"/>
        <v>3.0825939457202488E-2</v>
      </c>
      <c r="AA67" s="19">
        <f t="shared" si="46"/>
        <v>2.3971300755630455E-2</v>
      </c>
      <c r="AB67" s="19">
        <f t="shared" si="47"/>
        <v>2.2254339137201359E-2</v>
      </c>
      <c r="AC67" s="19">
        <f t="shared" si="48"/>
        <v>2.7376483450164035E-2</v>
      </c>
      <c r="AD67" s="19">
        <f t="shared" si="49"/>
        <v>2.4657331562801366E-2</v>
      </c>
      <c r="AE67" s="19">
        <f t="shared" si="50"/>
        <v>2.2481951925792509E-2</v>
      </c>
      <c r="AF67" s="19">
        <f t="shared" si="51"/>
        <v>2.2696075566417985E-2</v>
      </c>
      <c r="AG67" s="19">
        <f t="shared" si="52"/>
        <v>2.2696075566417985E-2</v>
      </c>
      <c r="AH67" s="19">
        <f t="shared" si="53"/>
        <v>9.8476727724742738E-3</v>
      </c>
      <c r="AI67" s="19">
        <f t="shared" si="54"/>
        <v>9.9068991674977694E-3</v>
      </c>
      <c r="AJ67" s="19">
        <f t="shared" si="55"/>
        <v>9.7164360551342185E-3</v>
      </c>
      <c r="AK67" s="19">
        <f t="shared" si="56"/>
        <v>7.9033087335264752E-3</v>
      </c>
      <c r="AL67" s="19">
        <f t="shared" si="57"/>
        <v>7.4499412135310104E-3</v>
      </c>
      <c r="AM67" s="19">
        <f t="shared" si="58"/>
        <v>7.3857493123989041E-3</v>
      </c>
      <c r="AN67" s="19">
        <f t="shared" si="59"/>
        <v>7.2396003309152697E-3</v>
      </c>
      <c r="AO67" s="19">
        <f t="shared" si="60"/>
        <v>9.0702947845805008E-3</v>
      </c>
      <c r="AP67" s="19">
        <f t="shared" si="61"/>
        <v>8.6580086580086597E-3</v>
      </c>
      <c r="AQ67" s="19">
        <f t="shared" si="62"/>
        <v>8.7336244541484712E-3</v>
      </c>
      <c r="AR67" s="19">
        <f t="shared" si="63"/>
        <v>8.7051142546245922E-3</v>
      </c>
      <c r="AS67" s="19">
        <f t="shared" si="64"/>
        <v>1.2012446326285637E-2</v>
      </c>
      <c r="AT67" s="19">
        <f t="shared" si="65"/>
        <v>3.1208878886582348E-2</v>
      </c>
      <c r="AU67" s="19">
        <f t="shared" si="66"/>
        <v>7.0538443451681173E-3</v>
      </c>
      <c r="AV67" s="19">
        <f t="shared" si="67"/>
        <v>2.0745521601685999E-2</v>
      </c>
      <c r="AW67" s="19">
        <f t="shared" si="68"/>
        <v>3.5650623885918019E-2</v>
      </c>
    </row>
    <row r="68" spans="1:49" ht="15" customHeight="1">
      <c r="A68" s="9" t="s">
        <v>15</v>
      </c>
      <c r="B68" s="11" t="s">
        <v>64</v>
      </c>
      <c r="C68" s="19">
        <f t="shared" si="22"/>
        <v>6.1713980993073131E-3</v>
      </c>
      <c r="D68" s="19">
        <f t="shared" si="23"/>
        <v>1.523693934346042E-2</v>
      </c>
      <c r="E68" s="19">
        <f t="shared" si="24"/>
        <v>9.5719194978254041E-3</v>
      </c>
      <c r="F68" s="19">
        <f t="shared" si="25"/>
        <v>1.4957866630955509E-2</v>
      </c>
      <c r="G68" s="19">
        <f t="shared" si="26"/>
        <v>1.8577653857726313E-2</v>
      </c>
      <c r="H68" s="19">
        <f t="shared" si="27"/>
        <v>1.5321712638752696E-2</v>
      </c>
      <c r="I68" s="19">
        <f t="shared" si="28"/>
        <v>1.0200938896513224E-2</v>
      </c>
      <c r="J68" s="19">
        <f t="shared" si="29"/>
        <v>1.5648571333565269E-2</v>
      </c>
      <c r="K68" s="19">
        <f t="shared" si="30"/>
        <v>1.8080546323839011E-2</v>
      </c>
      <c r="L68" s="19">
        <f t="shared" si="31"/>
        <v>1.6121163072635475E-2</v>
      </c>
      <c r="M68" s="19">
        <f t="shared" si="32"/>
        <v>1.9844055087721892E-2</v>
      </c>
      <c r="N68" s="19">
        <f t="shared" si="33"/>
        <v>1.6402854096612806E-2</v>
      </c>
      <c r="O68" s="19">
        <f t="shared" si="34"/>
        <v>1.4043330545998612E-2</v>
      </c>
      <c r="P68" s="19">
        <f t="shared" si="35"/>
        <v>1.4592808098467195E-2</v>
      </c>
      <c r="Q68" s="19">
        <f t="shared" si="36"/>
        <v>7.8694773676360307E-3</v>
      </c>
      <c r="R68" s="19">
        <f t="shared" si="37"/>
        <v>8.760440327367551E-3</v>
      </c>
      <c r="S68" s="19">
        <f t="shared" si="38"/>
        <v>1.1044076984194047E-2</v>
      </c>
      <c r="T68" s="19">
        <f t="shared" si="39"/>
        <v>2.9695586826656385E-2</v>
      </c>
      <c r="U68" s="19">
        <f t="shared" si="40"/>
        <v>9.3786561186973583E-3</v>
      </c>
      <c r="V68" s="19">
        <f t="shared" si="41"/>
        <v>1.2281038225540183E-2</v>
      </c>
      <c r="W68" s="19">
        <f t="shared" si="42"/>
        <v>1.4029430838563511E-2</v>
      </c>
      <c r="X68" s="19">
        <f t="shared" si="43"/>
        <v>1.3955584572648701E-2</v>
      </c>
      <c r="Y68" s="19">
        <f t="shared" si="44"/>
        <v>1.7508444422906593E-2</v>
      </c>
      <c r="Z68" s="19">
        <f t="shared" si="45"/>
        <v>1.8495563674321494E-2</v>
      </c>
      <c r="AA68" s="19">
        <f t="shared" si="46"/>
        <v>2.3971300755630455E-2</v>
      </c>
      <c r="AB68" s="19">
        <f t="shared" si="47"/>
        <v>2.2254339137201359E-2</v>
      </c>
      <c r="AC68" s="19">
        <f t="shared" si="48"/>
        <v>2.7376483450164035E-2</v>
      </c>
      <c r="AD68" s="19">
        <f t="shared" si="49"/>
        <v>2.4657331562801366E-2</v>
      </c>
      <c r="AE68" s="19">
        <f t="shared" si="50"/>
        <v>2.2481951925792509E-2</v>
      </c>
      <c r="AF68" s="19">
        <f t="shared" si="51"/>
        <v>2.2696075566417985E-2</v>
      </c>
      <c r="AG68" s="19">
        <f t="shared" si="52"/>
        <v>2.2696075566417985E-2</v>
      </c>
      <c r="AH68" s="19">
        <f t="shared" si="53"/>
        <v>3.2825575908247574E-3</v>
      </c>
      <c r="AI68" s="19">
        <f t="shared" si="54"/>
        <v>2.8305426192850769E-3</v>
      </c>
      <c r="AJ68" s="19">
        <f t="shared" si="55"/>
        <v>3.2388120183780727E-3</v>
      </c>
      <c r="AK68" s="19">
        <f t="shared" si="56"/>
        <v>2.6344362445088251E-3</v>
      </c>
      <c r="AL68" s="19">
        <f t="shared" si="57"/>
        <v>2.4833137378436699E-3</v>
      </c>
      <c r="AM68" s="19">
        <f t="shared" si="58"/>
        <v>2.4619164374663012E-3</v>
      </c>
      <c r="AN68" s="19">
        <f t="shared" si="59"/>
        <v>2.4132001103050896E-3</v>
      </c>
      <c r="AO68" s="19">
        <f t="shared" si="60"/>
        <v>2.7210884353741503E-3</v>
      </c>
      <c r="AP68" s="19">
        <f t="shared" si="61"/>
        <v>2.5974025974025978E-3</v>
      </c>
      <c r="AQ68" s="19">
        <f t="shared" si="62"/>
        <v>2.6200873362445419E-3</v>
      </c>
      <c r="AR68" s="19">
        <f t="shared" si="63"/>
        <v>2.6115342763873778E-3</v>
      </c>
      <c r="AS68" s="19">
        <f t="shared" si="64"/>
        <v>3.7538894769642613E-3</v>
      </c>
      <c r="AT68" s="19">
        <f t="shared" si="65"/>
        <v>2.6007399072151957E-3</v>
      </c>
      <c r="AU68" s="19">
        <f t="shared" si="66"/>
        <v>3.5269221725840586E-3</v>
      </c>
      <c r="AV68" s="19">
        <f t="shared" si="67"/>
        <v>4.1491043203371993E-3</v>
      </c>
      <c r="AW68" s="19">
        <f t="shared" si="68"/>
        <v>2.3767082590612013E-3</v>
      </c>
    </row>
    <row r="69" spans="1:49" ht="15" customHeight="1">
      <c r="A69" s="9" t="s">
        <v>16</v>
      </c>
      <c r="B69" s="11" t="s">
        <v>65</v>
      </c>
      <c r="C69" s="19">
        <f t="shared" si="22"/>
        <v>3.5265131996041789E-3</v>
      </c>
      <c r="D69" s="19">
        <f t="shared" si="23"/>
        <v>1.2189551474768334E-2</v>
      </c>
      <c r="E69" s="19">
        <f t="shared" si="24"/>
        <v>9.5719194978254041E-3</v>
      </c>
      <c r="F69" s="19">
        <f t="shared" si="25"/>
        <v>8.5473523605460056E-3</v>
      </c>
      <c r="G69" s="19">
        <f t="shared" si="26"/>
        <v>1.486212308618105E-2</v>
      </c>
      <c r="H69" s="19">
        <f t="shared" si="27"/>
        <v>1.1491284479064523E-2</v>
      </c>
      <c r="I69" s="19">
        <f t="shared" si="28"/>
        <v>9.1808450068619016E-3</v>
      </c>
      <c r="J69" s="19">
        <f t="shared" si="29"/>
        <v>1.2518857066852216E-2</v>
      </c>
      <c r="K69" s="19">
        <f t="shared" si="30"/>
        <v>1.3560409742879259E-2</v>
      </c>
      <c r="L69" s="19">
        <f t="shared" si="31"/>
        <v>1.4106017688556039E-2</v>
      </c>
      <c r="M69" s="19">
        <f t="shared" si="32"/>
        <v>1.4883041315791419E-2</v>
      </c>
      <c r="N69" s="19">
        <f t="shared" si="33"/>
        <v>1.4762568686951525E-2</v>
      </c>
      <c r="O69" s="19">
        <f t="shared" si="34"/>
        <v>1.7554163182498268E-2</v>
      </c>
      <c r="P69" s="19">
        <f t="shared" si="35"/>
        <v>1.3029292945059995E-2</v>
      </c>
      <c r="Q69" s="19">
        <f t="shared" si="36"/>
        <v>6.7452663151165975E-3</v>
      </c>
      <c r="R69" s="19">
        <f t="shared" si="37"/>
        <v>7.5089488520293287E-3</v>
      </c>
      <c r="S69" s="19">
        <f t="shared" si="38"/>
        <v>9.6635673611697899E-3</v>
      </c>
      <c r="T69" s="19">
        <f t="shared" si="39"/>
        <v>1.9797057884437589E-2</v>
      </c>
      <c r="U69" s="19">
        <f t="shared" si="40"/>
        <v>8.4407905068276234E-3</v>
      </c>
      <c r="V69" s="19">
        <f t="shared" si="41"/>
        <v>1.2281038225540183E-2</v>
      </c>
      <c r="W69" s="19">
        <f t="shared" si="42"/>
        <v>1.4029430838563511E-2</v>
      </c>
      <c r="X69" s="19">
        <f t="shared" si="43"/>
        <v>1.3955584572648701E-2</v>
      </c>
      <c r="Y69" s="19">
        <f t="shared" si="44"/>
        <v>1.7508444422906593E-2</v>
      </c>
      <c r="Z69" s="19">
        <f t="shared" si="45"/>
        <v>1.8495563674321494E-2</v>
      </c>
      <c r="AA69" s="19">
        <f t="shared" si="46"/>
        <v>2.3971300755630455E-2</v>
      </c>
      <c r="AB69" s="19">
        <f t="shared" si="47"/>
        <v>2.2254339137201359E-2</v>
      </c>
      <c r="AC69" s="19">
        <f t="shared" si="48"/>
        <v>2.7376483450164035E-2</v>
      </c>
      <c r="AD69" s="19">
        <f t="shared" si="49"/>
        <v>2.4657331562801366E-2</v>
      </c>
      <c r="AE69" s="19">
        <f t="shared" si="50"/>
        <v>2.2481951925792509E-2</v>
      </c>
      <c r="AF69" s="19">
        <f t="shared" si="51"/>
        <v>2.2696075566417985E-2</v>
      </c>
      <c r="AG69" s="19">
        <f t="shared" si="52"/>
        <v>2.2696075566417985E-2</v>
      </c>
      <c r="AH69" s="19">
        <f t="shared" si="53"/>
        <v>3.2825575908247574E-3</v>
      </c>
      <c r="AI69" s="19">
        <f t="shared" si="54"/>
        <v>2.8305426192850769E-3</v>
      </c>
      <c r="AJ69" s="19">
        <f t="shared" si="55"/>
        <v>3.2388120183780727E-3</v>
      </c>
      <c r="AK69" s="19">
        <f t="shared" si="56"/>
        <v>2.6344362445088251E-3</v>
      </c>
      <c r="AL69" s="19">
        <f t="shared" si="57"/>
        <v>2.4833137378436699E-3</v>
      </c>
      <c r="AM69" s="19">
        <f t="shared" si="58"/>
        <v>2.4619164374663012E-3</v>
      </c>
      <c r="AN69" s="19">
        <f t="shared" si="59"/>
        <v>2.4132001103050896E-3</v>
      </c>
      <c r="AO69" s="19">
        <f t="shared" si="60"/>
        <v>2.7210884353741503E-3</v>
      </c>
      <c r="AP69" s="19">
        <f t="shared" si="61"/>
        <v>2.5974025974025978E-3</v>
      </c>
      <c r="AQ69" s="19">
        <f t="shared" si="62"/>
        <v>2.6200873362445419E-3</v>
      </c>
      <c r="AR69" s="19">
        <f t="shared" si="63"/>
        <v>2.6115342763873778E-3</v>
      </c>
      <c r="AS69" s="19">
        <f t="shared" si="64"/>
        <v>3.7538894769642613E-3</v>
      </c>
      <c r="AT69" s="19">
        <f t="shared" si="65"/>
        <v>2.6007399072151957E-3</v>
      </c>
      <c r="AU69" s="19">
        <f t="shared" si="66"/>
        <v>3.5269221725840586E-3</v>
      </c>
      <c r="AV69" s="19">
        <f t="shared" si="67"/>
        <v>4.1491043203371993E-3</v>
      </c>
      <c r="AW69" s="19">
        <f t="shared" si="68"/>
        <v>2.3767082590612013E-3</v>
      </c>
    </row>
    <row r="70" spans="1:49" ht="15" customHeight="1">
      <c r="A70" s="9" t="s">
        <v>17</v>
      </c>
      <c r="B70" s="11" t="s">
        <v>66</v>
      </c>
      <c r="C70" s="19">
        <f t="shared" si="22"/>
        <v>6.1713980993073131E-3</v>
      </c>
      <c r="D70" s="19">
        <f t="shared" si="23"/>
        <v>1.523693934346042E-2</v>
      </c>
      <c r="E70" s="19">
        <f t="shared" si="24"/>
        <v>9.5719194978254041E-3</v>
      </c>
      <c r="F70" s="19">
        <f t="shared" si="25"/>
        <v>9.157877529156434E-3</v>
      </c>
      <c r="G70" s="19">
        <f t="shared" si="26"/>
        <v>1.9108443967947066E-2</v>
      </c>
      <c r="H70" s="19">
        <f t="shared" si="27"/>
        <v>1.9152140798440874E-2</v>
      </c>
      <c r="I70" s="19">
        <f t="shared" si="28"/>
        <v>1.5738591440334689E-2</v>
      </c>
      <c r="J70" s="19">
        <f t="shared" si="29"/>
        <v>1.825666655582615E-2</v>
      </c>
      <c r="K70" s="19">
        <f t="shared" si="30"/>
        <v>1.8080546323839011E-2</v>
      </c>
      <c r="L70" s="19">
        <f t="shared" si="31"/>
        <v>1.6927221226267247E-2</v>
      </c>
      <c r="M70" s="19">
        <f t="shared" si="32"/>
        <v>1.9844055087721892E-2</v>
      </c>
      <c r="N70" s="19">
        <f t="shared" si="33"/>
        <v>2.2143853030427287E-2</v>
      </c>
      <c r="O70" s="19">
        <f t="shared" si="34"/>
        <v>1.5359892784685985E-2</v>
      </c>
      <c r="P70" s="19">
        <f t="shared" si="35"/>
        <v>1.0133894512824442E-2</v>
      </c>
      <c r="Q70" s="19">
        <f t="shared" si="36"/>
        <v>4.9184233547725194E-3</v>
      </c>
      <c r="R70" s="19">
        <f t="shared" si="37"/>
        <v>5.3635348943066631E-3</v>
      </c>
      <c r="S70" s="19">
        <f t="shared" si="38"/>
        <v>6.9025481151212794E-3</v>
      </c>
      <c r="T70" s="19">
        <f t="shared" si="39"/>
        <v>2.2271690119992291E-2</v>
      </c>
      <c r="U70" s="19">
        <f t="shared" si="40"/>
        <v>1.406798417804604E-2</v>
      </c>
      <c r="V70" s="19">
        <f t="shared" si="41"/>
        <v>1.4737245870648218E-2</v>
      </c>
      <c r="W70" s="19">
        <f t="shared" si="42"/>
        <v>1.5588256487292789E-2</v>
      </c>
      <c r="X70" s="19">
        <f t="shared" si="43"/>
        <v>1.0466688429486526E-2</v>
      </c>
      <c r="Y70" s="19">
        <f t="shared" si="44"/>
        <v>1.3678472205395776E-2</v>
      </c>
      <c r="Z70" s="19">
        <f t="shared" si="45"/>
        <v>1.2844141440501037E-2</v>
      </c>
      <c r="AA70" s="19">
        <f t="shared" si="46"/>
        <v>1.797847556672284E-2</v>
      </c>
      <c r="AB70" s="19">
        <f t="shared" si="47"/>
        <v>7.4181130457337862E-3</v>
      </c>
      <c r="AC70" s="19">
        <f t="shared" si="48"/>
        <v>3.0418314944626705E-3</v>
      </c>
      <c r="AD70" s="19">
        <f t="shared" si="49"/>
        <v>4.1095552604668946E-3</v>
      </c>
      <c r="AE70" s="19">
        <f t="shared" si="50"/>
        <v>5.6204879814481272E-3</v>
      </c>
      <c r="AF70" s="19">
        <f t="shared" si="51"/>
        <v>5.6740188916044963E-3</v>
      </c>
      <c r="AG70" s="19">
        <f t="shared" si="52"/>
        <v>5.6740188916044963E-3</v>
      </c>
      <c r="AH70" s="19">
        <f t="shared" si="53"/>
        <v>3.2825575908247574E-3</v>
      </c>
      <c r="AI70" s="19">
        <f t="shared" si="54"/>
        <v>2.8305426192850769E-3</v>
      </c>
      <c r="AJ70" s="19">
        <f t="shared" si="55"/>
        <v>3.2388120183780727E-3</v>
      </c>
      <c r="AK70" s="19">
        <f t="shared" si="56"/>
        <v>2.6344362445088251E-3</v>
      </c>
      <c r="AL70" s="19">
        <f t="shared" si="57"/>
        <v>2.4833137378436699E-3</v>
      </c>
      <c r="AM70" s="19">
        <f t="shared" si="58"/>
        <v>2.4619164374663012E-3</v>
      </c>
      <c r="AN70" s="19">
        <f t="shared" si="59"/>
        <v>2.4132001103050896E-3</v>
      </c>
      <c r="AO70" s="19">
        <f t="shared" si="60"/>
        <v>2.7210884353741503E-3</v>
      </c>
      <c r="AP70" s="19">
        <f t="shared" si="61"/>
        <v>2.5974025974025978E-3</v>
      </c>
      <c r="AQ70" s="19">
        <f t="shared" si="62"/>
        <v>2.6200873362445419E-3</v>
      </c>
      <c r="AR70" s="19">
        <f t="shared" si="63"/>
        <v>2.6115342763873778E-3</v>
      </c>
      <c r="AS70" s="19">
        <f t="shared" si="64"/>
        <v>3.7538894769642613E-3</v>
      </c>
      <c r="AT70" s="19">
        <f t="shared" si="65"/>
        <v>2.6007399072151957E-3</v>
      </c>
      <c r="AU70" s="19">
        <f t="shared" si="66"/>
        <v>3.5269221725840586E-3</v>
      </c>
      <c r="AV70" s="19">
        <f t="shared" si="67"/>
        <v>4.1491043203371993E-3</v>
      </c>
      <c r="AW70" s="19">
        <f t="shared" si="68"/>
        <v>2.3767082590612013E-3</v>
      </c>
    </row>
    <row r="71" spans="1:49" ht="15" customHeight="1">
      <c r="A71" s="9" t="s">
        <v>18</v>
      </c>
      <c r="B71" s="11" t="s">
        <v>67</v>
      </c>
      <c r="C71" s="19">
        <f t="shared" si="22"/>
        <v>1.2342796198614626E-2</v>
      </c>
      <c r="D71" s="19">
        <f t="shared" si="23"/>
        <v>1.6455894490937251E-2</v>
      </c>
      <c r="E71" s="19">
        <f t="shared" si="24"/>
        <v>6.3812796652169363E-3</v>
      </c>
      <c r="F71" s="19">
        <f t="shared" si="25"/>
        <v>6.4105142704095038E-3</v>
      </c>
      <c r="G71" s="19">
        <f t="shared" si="26"/>
        <v>1.1146592314635788E-2</v>
      </c>
      <c r="H71" s="19">
        <f t="shared" si="27"/>
        <v>9.8496724106267343E-3</v>
      </c>
      <c r="I71" s="19">
        <f t="shared" si="28"/>
        <v>9.1808450068619016E-3</v>
      </c>
      <c r="J71" s="19">
        <f t="shared" si="29"/>
        <v>2.9210666489321836E-2</v>
      </c>
      <c r="K71" s="19">
        <f t="shared" si="30"/>
        <v>1.7434812526559047E-2</v>
      </c>
      <c r="L71" s="19">
        <f t="shared" si="31"/>
        <v>3.0092837735586214E-2</v>
      </c>
      <c r="M71" s="19">
        <f t="shared" si="32"/>
        <v>1.9135338834588966E-2</v>
      </c>
      <c r="N71" s="19">
        <f t="shared" si="33"/>
        <v>1.9683424915935367E-2</v>
      </c>
      <c r="O71" s="19">
        <f t="shared" si="34"/>
        <v>2.4575828455497575E-2</v>
      </c>
      <c r="P71" s="19">
        <f t="shared" si="35"/>
        <v>1.8241010123083993E-2</v>
      </c>
      <c r="Q71" s="19">
        <f t="shared" si="36"/>
        <v>3.9347386838180154E-3</v>
      </c>
      <c r="R71" s="19">
        <f t="shared" si="37"/>
        <v>5.631711639021997E-3</v>
      </c>
      <c r="S71" s="19">
        <f t="shared" si="38"/>
        <v>4.6016987434141857E-3</v>
      </c>
      <c r="T71" s="19">
        <f t="shared" si="39"/>
        <v>1.4847793413328193E-2</v>
      </c>
      <c r="U71" s="19">
        <f t="shared" si="40"/>
        <v>2.1101976267069059E-2</v>
      </c>
      <c r="V71" s="19">
        <f t="shared" si="41"/>
        <v>1.2281038225540183E-2</v>
      </c>
      <c r="W71" s="19">
        <f t="shared" si="42"/>
        <v>7.7941282436463947E-3</v>
      </c>
      <c r="X71" s="19">
        <f t="shared" si="43"/>
        <v>1.7942894450548332E-2</v>
      </c>
      <c r="Y71" s="19">
        <f t="shared" si="44"/>
        <v>7.2951851762110796E-3</v>
      </c>
      <c r="Z71" s="19">
        <f t="shared" si="45"/>
        <v>5.8716075156576165E-3</v>
      </c>
      <c r="AA71" s="19">
        <f t="shared" si="46"/>
        <v>7.9904335852101511E-3</v>
      </c>
      <c r="AB71" s="19">
        <f t="shared" si="47"/>
        <v>9.8908173943117166E-3</v>
      </c>
      <c r="AC71" s="19">
        <f t="shared" si="48"/>
        <v>7.6045787361566763E-3</v>
      </c>
      <c r="AD71" s="19">
        <f t="shared" si="49"/>
        <v>1.2328665781400683E-2</v>
      </c>
      <c r="AE71" s="19">
        <f t="shared" si="50"/>
        <v>1.4051219953620317E-2</v>
      </c>
      <c r="AF71" s="19">
        <f t="shared" si="51"/>
        <v>1.418504722901124E-2</v>
      </c>
      <c r="AG71" s="19">
        <f t="shared" si="52"/>
        <v>1.418504722901124E-2</v>
      </c>
      <c r="AH71" s="19">
        <f t="shared" si="53"/>
        <v>2.4619181931185685E-2</v>
      </c>
      <c r="AI71" s="19">
        <f t="shared" si="54"/>
        <v>2.4767247918744427E-2</v>
      </c>
      <c r="AJ71" s="19">
        <f t="shared" si="55"/>
        <v>2.4291090137835546E-2</v>
      </c>
      <c r="AK71" s="19">
        <f t="shared" si="56"/>
        <v>2.10754899560706E-2</v>
      </c>
      <c r="AL71" s="19">
        <f t="shared" si="57"/>
        <v>1.9866509902749359E-2</v>
      </c>
      <c r="AM71" s="19">
        <f t="shared" si="58"/>
        <v>1.969533149973041E-2</v>
      </c>
      <c r="AN71" s="19">
        <f t="shared" si="59"/>
        <v>1.9305600882440717E-2</v>
      </c>
      <c r="AO71" s="19">
        <f t="shared" si="60"/>
        <v>1.0884353741496601E-2</v>
      </c>
      <c r="AP71" s="19">
        <f t="shared" si="61"/>
        <v>1.0389610389610391E-2</v>
      </c>
      <c r="AQ71" s="19">
        <f t="shared" si="62"/>
        <v>1.0480349344978167E-2</v>
      </c>
      <c r="AR71" s="19">
        <f t="shared" si="63"/>
        <v>1.0446137105549511E-2</v>
      </c>
      <c r="AS71" s="19">
        <f t="shared" si="64"/>
        <v>1.1261668430892784E-2</v>
      </c>
      <c r="AT71" s="19">
        <f t="shared" si="65"/>
        <v>1.0402959628860783E-2</v>
      </c>
      <c r="AU71" s="19">
        <f t="shared" si="66"/>
        <v>8.4646132142017407E-3</v>
      </c>
      <c r="AV71" s="19">
        <f t="shared" si="67"/>
        <v>1.6596417281348797E-2</v>
      </c>
      <c r="AW71" s="19">
        <f t="shared" si="68"/>
        <v>7.1301247771836038E-3</v>
      </c>
    </row>
    <row r="72" spans="1:49" ht="15" customHeight="1">
      <c r="A72" s="9" t="s">
        <v>19</v>
      </c>
      <c r="B72" s="11" t="s">
        <v>68</v>
      </c>
      <c r="C72" s="19">
        <f t="shared" si="22"/>
        <v>1.6457061598152835E-2</v>
      </c>
      <c r="D72" s="19">
        <f t="shared" si="23"/>
        <v>1.3713245409114377E-2</v>
      </c>
      <c r="E72" s="19">
        <f t="shared" si="24"/>
        <v>6.3812796652169363E-3</v>
      </c>
      <c r="F72" s="19">
        <f t="shared" si="25"/>
        <v>5.3420952253412533E-3</v>
      </c>
      <c r="G72" s="19">
        <f t="shared" si="26"/>
        <v>1.3375910777562946E-2</v>
      </c>
      <c r="H72" s="19">
        <f t="shared" si="27"/>
        <v>1.47745086159401E-2</v>
      </c>
      <c r="I72" s="19">
        <f t="shared" si="28"/>
        <v>9.1808450068619016E-3</v>
      </c>
      <c r="J72" s="19">
        <f t="shared" si="29"/>
        <v>2.9210666489321836E-2</v>
      </c>
      <c r="K72" s="19">
        <f t="shared" si="30"/>
        <v>1.1623208351039365E-2</v>
      </c>
      <c r="L72" s="19">
        <f t="shared" si="31"/>
        <v>3.0092837735586214E-2</v>
      </c>
      <c r="M72" s="19">
        <f t="shared" si="32"/>
        <v>1.2756892556392644E-2</v>
      </c>
      <c r="N72" s="19">
        <f t="shared" si="33"/>
        <v>1.7715082424341829E-2</v>
      </c>
      <c r="O72" s="19">
        <f t="shared" si="34"/>
        <v>1.6383885636998382E-2</v>
      </c>
      <c r="P72" s="19">
        <f t="shared" si="35"/>
        <v>1.4592808098467195E-2</v>
      </c>
      <c r="Q72" s="19">
        <f t="shared" si="36"/>
        <v>1.1804216051454047E-2</v>
      </c>
      <c r="R72" s="19">
        <f t="shared" si="37"/>
        <v>1.2514914753382214E-2</v>
      </c>
      <c r="S72" s="19">
        <f t="shared" si="38"/>
        <v>6.9025481151212794E-3</v>
      </c>
      <c r="T72" s="19">
        <f t="shared" si="39"/>
        <v>9.8985289422187945E-3</v>
      </c>
      <c r="U72" s="19">
        <f t="shared" si="40"/>
        <v>1.406798417804604E-2</v>
      </c>
      <c r="V72" s="19">
        <f t="shared" si="41"/>
        <v>1.7544340322200262E-2</v>
      </c>
      <c r="W72" s="19">
        <f t="shared" si="42"/>
        <v>5.8455961827347967E-3</v>
      </c>
      <c r="X72" s="19">
        <f t="shared" si="43"/>
        <v>1.570003264422979E-2</v>
      </c>
      <c r="Y72" s="19">
        <f t="shared" si="44"/>
        <v>7.2951851762110796E-3</v>
      </c>
      <c r="Z72" s="19">
        <f t="shared" si="45"/>
        <v>5.1376565762004146E-3</v>
      </c>
      <c r="AA72" s="19">
        <f t="shared" si="46"/>
        <v>9.9880419815126902E-3</v>
      </c>
      <c r="AB72" s="19">
        <f t="shared" si="47"/>
        <v>9.8908173943117166E-3</v>
      </c>
      <c r="AC72" s="19">
        <f t="shared" si="48"/>
        <v>7.6045787361566763E-3</v>
      </c>
      <c r="AD72" s="19">
        <f t="shared" si="49"/>
        <v>1.3698517534889649E-2</v>
      </c>
      <c r="AE72" s="19">
        <f t="shared" si="50"/>
        <v>1.2043902817388843E-2</v>
      </c>
      <c r="AF72" s="19">
        <f t="shared" si="51"/>
        <v>1.2158611910581062E-2</v>
      </c>
      <c r="AG72" s="19">
        <f t="shared" si="52"/>
        <v>1.2158611910581062E-2</v>
      </c>
      <c r="AH72" s="19">
        <f>+AH20/$AH$50</f>
        <v>2.6260460726598059E-2</v>
      </c>
      <c r="AI72" s="19">
        <f t="shared" si="54"/>
        <v>2.6418397779994052E-2</v>
      </c>
      <c r="AJ72" s="19">
        <f t="shared" si="55"/>
        <v>2.5910496147024582E-2</v>
      </c>
      <c r="AK72" s="19">
        <f>+AH20/$AK$50</f>
        <v>2.10754899560706E-2</v>
      </c>
      <c r="AL72" s="19">
        <f>+AI20/$AL$50</f>
        <v>1.9866509902749359E-2</v>
      </c>
      <c r="AM72" s="19">
        <f>+AJ20/$AM$50</f>
        <v>1.969533149973041E-2</v>
      </c>
      <c r="AN72" s="19">
        <f t="shared" si="59"/>
        <v>1.1583360529464432E-2</v>
      </c>
      <c r="AO72" s="19">
        <f t="shared" si="60"/>
        <v>1.0204081632653064E-2</v>
      </c>
      <c r="AP72" s="19">
        <f t="shared" si="61"/>
        <v>9.7402597402597418E-3</v>
      </c>
      <c r="AQ72" s="19">
        <f t="shared" si="62"/>
        <v>9.8253275109170309E-3</v>
      </c>
      <c r="AR72" s="19">
        <f t="shared" si="63"/>
        <v>9.793253536452667E-3</v>
      </c>
      <c r="AS72" s="19">
        <f t="shared" si="64"/>
        <v>1.1261668430892784E-2</v>
      </c>
      <c r="AT72" s="19">
        <f t="shared" si="65"/>
        <v>1.0402959628860783E-2</v>
      </c>
      <c r="AU72" s="19">
        <f t="shared" si="66"/>
        <v>8.4646132142017407E-3</v>
      </c>
      <c r="AV72" s="19">
        <f t="shared" si="67"/>
        <v>1.6596417281348797E-2</v>
      </c>
      <c r="AW72" s="19">
        <f t="shared" si="68"/>
        <v>7.1301247771836038E-3</v>
      </c>
    </row>
    <row r="73" spans="1:49" ht="15" customHeight="1">
      <c r="A73" s="9" t="s">
        <v>20</v>
      </c>
      <c r="B73" s="11" t="s">
        <v>69</v>
      </c>
      <c r="C73" s="19">
        <f t="shared" si="22"/>
        <v>2.4685592397229252E-2</v>
      </c>
      <c r="D73" s="19">
        <f t="shared" si="23"/>
        <v>1.82843272121525E-2</v>
      </c>
      <c r="E73" s="19">
        <f t="shared" si="24"/>
        <v>2.1270932217389786E-2</v>
      </c>
      <c r="F73" s="19">
        <f t="shared" si="25"/>
        <v>2.1368380901365013E-2</v>
      </c>
      <c r="G73" s="19">
        <f t="shared" si="26"/>
        <v>3.3439776943907366E-2</v>
      </c>
      <c r="H73" s="19">
        <f t="shared" si="27"/>
        <v>2.4624181026566837E-2</v>
      </c>
      <c r="I73" s="19">
        <f t="shared" si="28"/>
        <v>2.7542535020585703E-2</v>
      </c>
      <c r="J73" s="19">
        <f t="shared" si="29"/>
        <v>4.3815999733982758E-2</v>
      </c>
      <c r="K73" s="19">
        <f t="shared" si="30"/>
        <v>3.4869625053118095E-2</v>
      </c>
      <c r="L73" s="19">
        <f t="shared" si="31"/>
        <v>4.5139256603379328E-2</v>
      </c>
      <c r="M73" s="19">
        <f t="shared" si="32"/>
        <v>3.8270677669177931E-2</v>
      </c>
      <c r="N73" s="19">
        <f t="shared" si="33"/>
        <v>3.5430164848683658E-2</v>
      </c>
      <c r="O73" s="19">
        <f t="shared" si="34"/>
        <v>4.0959714092495957E-2</v>
      </c>
      <c r="P73" s="19">
        <f t="shared" si="35"/>
        <v>3.6482020246167986E-2</v>
      </c>
      <c r="Q73" s="19">
        <f t="shared" si="36"/>
        <v>1.5738954735272061E-2</v>
      </c>
      <c r="R73" s="19">
        <f t="shared" si="37"/>
        <v>1.5017897704058657E-2</v>
      </c>
      <c r="S73" s="19">
        <f t="shared" si="38"/>
        <v>1.1504246858535466E-2</v>
      </c>
      <c r="T73" s="19">
        <f t="shared" si="39"/>
        <v>2.9695586826656385E-2</v>
      </c>
      <c r="U73" s="19">
        <f t="shared" si="40"/>
        <v>1.9695177849264455E-2</v>
      </c>
      <c r="V73" s="19">
        <f t="shared" si="41"/>
        <v>2.4562076451080366E-2</v>
      </c>
      <c r="W73" s="19">
        <f t="shared" si="42"/>
        <v>2.3382384730939187E-2</v>
      </c>
      <c r="X73" s="19">
        <f t="shared" si="43"/>
        <v>2.6914341675822497E-2</v>
      </c>
      <c r="Y73" s="19">
        <f t="shared" si="44"/>
        <v>1.641416664647493E-2</v>
      </c>
      <c r="Z73" s="19">
        <f t="shared" si="45"/>
        <v>1.7981798016701453E-2</v>
      </c>
      <c r="AA73" s="19">
        <f t="shared" si="46"/>
        <v>2.3971300755630455E-2</v>
      </c>
      <c r="AB73" s="19">
        <f t="shared" si="47"/>
        <v>2.0605869571482742E-2</v>
      </c>
      <c r="AC73" s="19">
        <f t="shared" si="48"/>
        <v>1.8250988966776023E-2</v>
      </c>
      <c r="AD73" s="19">
        <f t="shared" si="49"/>
        <v>2.8766886823268261E-2</v>
      </c>
      <c r="AE73" s="19">
        <f t="shared" si="50"/>
        <v>3.2117074179703581E-2</v>
      </c>
      <c r="AF73" s="19">
        <f t="shared" si="51"/>
        <v>3.2422965094882829E-2</v>
      </c>
      <c r="AG73" s="19">
        <f t="shared" si="52"/>
        <v>3.2422965094882829E-2</v>
      </c>
      <c r="AH73" s="19">
        <f t="shared" si="53"/>
        <v>2.4619181931185685E-2</v>
      </c>
      <c r="AI73" s="19">
        <f t="shared" si="54"/>
        <v>2.4767247918744427E-2</v>
      </c>
      <c r="AJ73" s="19">
        <f t="shared" si="55"/>
        <v>2.4291090137835546E-2</v>
      </c>
      <c r="AK73" s="19">
        <f t="shared" si="56"/>
        <v>2.10754899560706E-2</v>
      </c>
      <c r="AL73" s="19">
        <f t="shared" si="57"/>
        <v>1.9866509902749359E-2</v>
      </c>
      <c r="AM73" s="19">
        <f t="shared" si="58"/>
        <v>1.969533149973041E-2</v>
      </c>
      <c r="AN73" s="19">
        <f t="shared" si="59"/>
        <v>1.9305600882440717E-2</v>
      </c>
      <c r="AO73" s="19">
        <f t="shared" si="60"/>
        <v>1.0204081632653064E-2</v>
      </c>
      <c r="AP73" s="19">
        <f t="shared" si="61"/>
        <v>9.7402597402597418E-3</v>
      </c>
      <c r="AQ73" s="19">
        <f t="shared" si="62"/>
        <v>9.8253275109170309E-3</v>
      </c>
      <c r="AR73" s="19">
        <f t="shared" si="63"/>
        <v>9.793253536452667E-3</v>
      </c>
      <c r="AS73" s="19">
        <f t="shared" si="64"/>
        <v>1.1261668430892784E-2</v>
      </c>
      <c r="AT73" s="19">
        <f t="shared" si="65"/>
        <v>1.0402959628860783E-2</v>
      </c>
      <c r="AU73" s="19">
        <f t="shared" si="66"/>
        <v>8.4646132142017407E-3</v>
      </c>
      <c r="AV73" s="19">
        <f t="shared" si="67"/>
        <v>1.6596417281348797E-2</v>
      </c>
      <c r="AW73" s="19">
        <f t="shared" si="68"/>
        <v>7.1301247771836038E-3</v>
      </c>
    </row>
    <row r="74" spans="1:49" ht="15" customHeight="1">
      <c r="A74" s="9" t="s">
        <v>21</v>
      </c>
      <c r="B74" s="11" t="s">
        <v>70</v>
      </c>
      <c r="C74" s="19">
        <f t="shared" si="22"/>
        <v>5.1428317494227613E-3</v>
      </c>
      <c r="D74" s="19">
        <f t="shared" si="23"/>
        <v>1.523693934346042E-2</v>
      </c>
      <c r="E74" s="19">
        <f t="shared" si="24"/>
        <v>1.2762559330433873E-2</v>
      </c>
      <c r="F74" s="19">
        <f t="shared" si="25"/>
        <v>6.6776190316765668E-3</v>
      </c>
      <c r="G74" s="19">
        <f t="shared" si="26"/>
        <v>1.1146592314635788E-2</v>
      </c>
      <c r="H74" s="19">
        <f t="shared" si="27"/>
        <v>1.1491284479064523E-2</v>
      </c>
      <c r="I74" s="19">
        <f t="shared" si="28"/>
        <v>9.1808450068619016E-3</v>
      </c>
      <c r="J74" s="19">
        <f t="shared" si="29"/>
        <v>1.0953999933495689E-2</v>
      </c>
      <c r="K74" s="19">
        <f t="shared" si="30"/>
        <v>1.3560409742879259E-2</v>
      </c>
      <c r="L74" s="19">
        <f t="shared" si="31"/>
        <v>1.1284814150844832E-2</v>
      </c>
      <c r="M74" s="19">
        <f t="shared" si="32"/>
        <v>1.4883041315791419E-2</v>
      </c>
      <c r="N74" s="19">
        <f t="shared" si="33"/>
        <v>1.1071926515213644E-2</v>
      </c>
      <c r="O74" s="19">
        <f t="shared" si="34"/>
        <v>9.2159356708115901E-3</v>
      </c>
      <c r="P74" s="19">
        <f t="shared" si="35"/>
        <v>9.1205050615419964E-3</v>
      </c>
      <c r="Q74" s="19">
        <f t="shared" si="36"/>
        <v>6.5578978063633589E-3</v>
      </c>
      <c r="R74" s="19">
        <f t="shared" si="37"/>
        <v>6.2574573766911072E-3</v>
      </c>
      <c r="S74" s="19">
        <f t="shared" si="38"/>
        <v>5.1769110863409597E-3</v>
      </c>
      <c r="T74" s="19">
        <f t="shared" si="39"/>
        <v>2.2271690119992291E-2</v>
      </c>
      <c r="U74" s="19">
        <f t="shared" si="40"/>
        <v>2.813596835609208E-2</v>
      </c>
      <c r="V74" s="19">
        <f t="shared" si="41"/>
        <v>1.2281038225540183E-2</v>
      </c>
      <c r="W74" s="19">
        <f t="shared" si="42"/>
        <v>1.1691192365469593E-2</v>
      </c>
      <c r="X74" s="19">
        <f t="shared" si="43"/>
        <v>1.0466688429486526E-2</v>
      </c>
      <c r="Y74" s="19">
        <f t="shared" si="44"/>
        <v>1.3678472205395776E-2</v>
      </c>
      <c r="Z74" s="19">
        <f t="shared" si="45"/>
        <v>1.2844141440501037E-2</v>
      </c>
      <c r="AA74" s="19">
        <f t="shared" si="46"/>
        <v>8.9892377833614198E-3</v>
      </c>
      <c r="AB74" s="19">
        <f t="shared" si="47"/>
        <v>7.4181130457337862E-3</v>
      </c>
      <c r="AC74" s="19">
        <f t="shared" si="48"/>
        <v>4.5627472416940058E-3</v>
      </c>
      <c r="AD74" s="19">
        <f t="shared" si="49"/>
        <v>4.1095552604668946E-3</v>
      </c>
      <c r="AE74" s="19">
        <f t="shared" si="50"/>
        <v>5.6204879814481272E-3</v>
      </c>
      <c r="AF74" s="19">
        <f t="shared" si="51"/>
        <v>5.6740188916044963E-3</v>
      </c>
      <c r="AG74" s="19">
        <f t="shared" si="52"/>
        <v>5.6740188916044963E-3</v>
      </c>
      <c r="AH74" s="19">
        <f t="shared" si="53"/>
        <v>2.3634414653938254E-2</v>
      </c>
      <c r="AI74" s="19">
        <f t="shared" si="54"/>
        <v>2.3776558001994647E-2</v>
      </c>
      <c r="AJ74" s="19">
        <f t="shared" si="55"/>
        <v>2.3319446532322124E-2</v>
      </c>
      <c r="AK74" s="19">
        <f t="shared" si="56"/>
        <v>1.8441053711561777E-2</v>
      </c>
      <c r="AL74" s="19">
        <f t="shared" si="57"/>
        <v>1.738319616490569E-2</v>
      </c>
      <c r="AM74" s="19">
        <f t="shared" si="58"/>
        <v>1.7233415062264109E-2</v>
      </c>
      <c r="AN74" s="19">
        <f t="shared" si="59"/>
        <v>1.6892400772135632E-2</v>
      </c>
      <c r="AO74" s="19">
        <f t="shared" si="60"/>
        <v>1.9047619047619049E-2</v>
      </c>
      <c r="AP74" s="19">
        <f t="shared" si="61"/>
        <v>1.8181818181818184E-2</v>
      </c>
      <c r="AQ74" s="19">
        <f t="shared" si="62"/>
        <v>1.8340611353711789E-2</v>
      </c>
      <c r="AR74" s="19">
        <f t="shared" si="63"/>
        <v>1.8280739934711642E-2</v>
      </c>
      <c r="AS74" s="19">
        <f t="shared" si="64"/>
        <v>1.287047820673461E-2</v>
      </c>
      <c r="AT74" s="19">
        <f t="shared" si="65"/>
        <v>1.0402959628860783E-2</v>
      </c>
      <c r="AU74" s="19">
        <f t="shared" si="66"/>
        <v>1.4107688690336235E-2</v>
      </c>
      <c r="AV74" s="19">
        <f t="shared" si="67"/>
        <v>5.5321390937829321E-3</v>
      </c>
      <c r="AW74" s="19">
        <f t="shared" si="68"/>
        <v>4.7534165181224025E-3</v>
      </c>
    </row>
    <row r="75" spans="1:49" ht="15" customHeight="1">
      <c r="A75" s="9" t="s">
        <v>22</v>
      </c>
      <c r="B75" s="11" t="s">
        <v>71</v>
      </c>
      <c r="C75" s="19">
        <f t="shared" si="22"/>
        <v>1.0579539598812537E-2</v>
      </c>
      <c r="D75" s="19">
        <f t="shared" si="23"/>
        <v>2.4379102949536668E-2</v>
      </c>
      <c r="E75" s="19">
        <f t="shared" si="24"/>
        <v>2.392979874456351E-2</v>
      </c>
      <c r="F75" s="19">
        <f t="shared" si="25"/>
        <v>1.9231542811228512E-2</v>
      </c>
      <c r="G75" s="19">
        <f t="shared" si="26"/>
        <v>5.0159665415861046E-2</v>
      </c>
      <c r="H75" s="19">
        <f t="shared" si="27"/>
        <v>3.8783085116842766E-2</v>
      </c>
      <c r="I75" s="19">
        <f t="shared" si="28"/>
        <v>4.1313802530878553E-2</v>
      </c>
      <c r="J75" s="19">
        <f t="shared" si="29"/>
        <v>4.9292999700730603E-2</v>
      </c>
      <c r="K75" s="19">
        <f t="shared" si="30"/>
        <v>4.5766382882217502E-2</v>
      </c>
      <c r="L75" s="19">
        <f t="shared" si="31"/>
        <v>5.0781663678801742E-2</v>
      </c>
      <c r="M75" s="19">
        <f t="shared" si="32"/>
        <v>5.0230264440796042E-2</v>
      </c>
      <c r="N75" s="19">
        <f t="shared" si="33"/>
        <v>6.6431559091281858E-2</v>
      </c>
      <c r="O75" s="19">
        <f t="shared" si="34"/>
        <v>3.1597493728496878E-2</v>
      </c>
      <c r="P75" s="19">
        <f t="shared" si="35"/>
        <v>4.1042272776938983E-2</v>
      </c>
      <c r="Q75" s="19">
        <f t="shared" si="36"/>
        <v>1.770632407718107E-2</v>
      </c>
      <c r="R75" s="19">
        <f t="shared" si="37"/>
        <v>1.6895134917065988E-2</v>
      </c>
      <c r="S75" s="19">
        <f t="shared" si="38"/>
        <v>2.0707644345363839E-2</v>
      </c>
      <c r="T75" s="19">
        <f t="shared" si="39"/>
        <v>2.5983638473324338E-2</v>
      </c>
      <c r="U75" s="19">
        <f t="shared" si="40"/>
        <v>2.813596835609208E-2</v>
      </c>
      <c r="V75" s="19">
        <f t="shared" si="41"/>
        <v>2.8655755859593762E-2</v>
      </c>
      <c r="W75" s="19">
        <f t="shared" si="42"/>
        <v>3.5073577096408778E-2</v>
      </c>
      <c r="X75" s="19">
        <f t="shared" si="43"/>
        <v>3.140006528845958E-2</v>
      </c>
      <c r="Y75" s="19">
        <f t="shared" si="44"/>
        <v>4.924249993942479E-2</v>
      </c>
      <c r="Z75" s="19">
        <f t="shared" si="45"/>
        <v>9.247781837160747E-2</v>
      </c>
      <c r="AA75" s="19">
        <f t="shared" si="46"/>
        <v>3.1961734340840604E-2</v>
      </c>
      <c r="AB75" s="19">
        <f t="shared" si="47"/>
        <v>2.2254339137201359E-2</v>
      </c>
      <c r="AC75" s="19">
        <f t="shared" si="48"/>
        <v>3.1939230691858042E-2</v>
      </c>
      <c r="AD75" s="19">
        <f t="shared" si="49"/>
        <v>2.8766886823268261E-2</v>
      </c>
      <c r="AE75" s="19">
        <f t="shared" si="50"/>
        <v>1.6861463944344381E-2</v>
      </c>
      <c r="AF75" s="19">
        <f t="shared" si="51"/>
        <v>1.1348037783208993E-2</v>
      </c>
      <c r="AG75" s="19">
        <f t="shared" si="52"/>
        <v>1.1348037783208993E-2</v>
      </c>
      <c r="AH75" s="19">
        <f t="shared" si="53"/>
        <v>2.2508966337084053E-2</v>
      </c>
      <c r="AI75" s="19">
        <f t="shared" si="54"/>
        <v>2.2644340954280615E-2</v>
      </c>
      <c r="AJ75" s="19">
        <f t="shared" si="55"/>
        <v>2.2208996697449641E-2</v>
      </c>
      <c r="AK75" s="19">
        <f t="shared" si="56"/>
        <v>2.5290587947284726E-2</v>
      </c>
      <c r="AL75" s="19">
        <f t="shared" si="57"/>
        <v>2.3839811883299235E-2</v>
      </c>
      <c r="AM75" s="19">
        <f t="shared" si="58"/>
        <v>2.3634397799676493E-2</v>
      </c>
      <c r="AN75" s="19">
        <f t="shared" si="59"/>
        <v>2.3166721058928863E-2</v>
      </c>
      <c r="AO75" s="19">
        <f t="shared" si="60"/>
        <v>3.6281179138322003E-2</v>
      </c>
      <c r="AP75" s="19">
        <f t="shared" si="61"/>
        <v>3.4632034632034639E-2</v>
      </c>
      <c r="AQ75" s="19">
        <f t="shared" si="62"/>
        <v>3.4934497816593885E-2</v>
      </c>
      <c r="AR75" s="19">
        <f t="shared" si="63"/>
        <v>3.4820457018498369E-2</v>
      </c>
      <c r="AS75" s="19">
        <f t="shared" si="64"/>
        <v>2.4024892652571274E-2</v>
      </c>
      <c r="AT75" s="19">
        <f t="shared" si="65"/>
        <v>2.0805919257721565E-2</v>
      </c>
      <c r="AU75" s="19">
        <f t="shared" si="66"/>
        <v>3.7620503174229956E-2</v>
      </c>
      <c r="AV75" s="19">
        <f t="shared" si="67"/>
        <v>3.7934668071654395E-2</v>
      </c>
      <c r="AW75" s="19">
        <f t="shared" si="68"/>
        <v>1.901366607248961E-2</v>
      </c>
    </row>
    <row r="76" spans="1:49" ht="15" customHeight="1">
      <c r="A76" s="9" t="s">
        <v>23</v>
      </c>
      <c r="B76" s="11" t="s">
        <v>72</v>
      </c>
      <c r="C76" s="19">
        <f t="shared" si="22"/>
        <v>2.3510087997361193E-3</v>
      </c>
      <c r="D76" s="19">
        <f t="shared" si="23"/>
        <v>1.3713245409114377E-2</v>
      </c>
      <c r="E76" s="19">
        <f t="shared" si="24"/>
        <v>2.392979874456351E-2</v>
      </c>
      <c r="F76" s="19">
        <f t="shared" si="25"/>
        <v>5.3420952253412533E-3</v>
      </c>
      <c r="G76" s="19">
        <f t="shared" si="26"/>
        <v>1.486212308618105E-2</v>
      </c>
      <c r="H76" s="19">
        <f t="shared" si="27"/>
        <v>7.660856319376348E-3</v>
      </c>
      <c r="I76" s="19">
        <f t="shared" si="28"/>
        <v>9.1808450068619016E-3</v>
      </c>
      <c r="J76" s="19">
        <f t="shared" si="29"/>
        <v>1.3144799920194827E-2</v>
      </c>
      <c r="K76" s="19">
        <f t="shared" si="30"/>
        <v>9.0402731619195053E-3</v>
      </c>
      <c r="L76" s="19">
        <f t="shared" si="31"/>
        <v>1.4106017688556039E-2</v>
      </c>
      <c r="M76" s="19">
        <f t="shared" si="32"/>
        <v>9.9220275438609458E-3</v>
      </c>
      <c r="N76" s="19">
        <f t="shared" si="33"/>
        <v>1.4762568686951525E-2</v>
      </c>
      <c r="O76" s="19">
        <f t="shared" si="34"/>
        <v>1.2287914227748787E-2</v>
      </c>
      <c r="P76" s="19">
        <f t="shared" si="35"/>
        <v>9.1205050615419964E-3</v>
      </c>
      <c r="Q76" s="19">
        <f t="shared" si="36"/>
        <v>4.9184233547725194E-3</v>
      </c>
      <c r="R76" s="19">
        <f t="shared" si="37"/>
        <v>4.6930930325183307E-3</v>
      </c>
      <c r="S76" s="19">
        <f t="shared" si="38"/>
        <v>5.5220384920970237E-3</v>
      </c>
      <c r="T76" s="19">
        <f t="shared" si="39"/>
        <v>2.2271690119992291E-2</v>
      </c>
      <c r="U76" s="19">
        <f t="shared" si="40"/>
        <v>2.1101976267069059E-2</v>
      </c>
      <c r="V76" s="19">
        <f t="shared" si="41"/>
        <v>1.6374717634053577E-2</v>
      </c>
      <c r="W76" s="19">
        <f t="shared" si="42"/>
        <v>9.3529538923756757E-3</v>
      </c>
      <c r="X76" s="19">
        <f t="shared" si="43"/>
        <v>6.9777922863243505E-3</v>
      </c>
      <c r="Y76" s="19">
        <f t="shared" si="44"/>
        <v>1.0942777764316619E-2</v>
      </c>
      <c r="Z76" s="19">
        <f t="shared" si="45"/>
        <v>1.2844141440501037E-2</v>
      </c>
      <c r="AA76" s="19">
        <f t="shared" si="46"/>
        <v>7.9904335852101511E-3</v>
      </c>
      <c r="AB76" s="19">
        <f t="shared" si="47"/>
        <v>7.4181130457337862E-3</v>
      </c>
      <c r="AC76" s="19">
        <f t="shared" si="48"/>
        <v>6.083662988925341E-3</v>
      </c>
      <c r="AD76" s="19">
        <f t="shared" si="49"/>
        <v>4.1095552604668946E-3</v>
      </c>
      <c r="AE76" s="19">
        <f t="shared" si="50"/>
        <v>5.6204879814481272E-3</v>
      </c>
      <c r="AF76" s="19">
        <f t="shared" si="51"/>
        <v>5.6740188916044963E-3</v>
      </c>
      <c r="AG76" s="19">
        <f t="shared" si="52"/>
        <v>5.6740188916044963E-3</v>
      </c>
      <c r="AH76" s="19">
        <f t="shared" si="53"/>
        <v>2.3634414653938254E-2</v>
      </c>
      <c r="AI76" s="19">
        <f t="shared" si="54"/>
        <v>2.3776558001994647E-2</v>
      </c>
      <c r="AJ76" s="19">
        <f t="shared" si="55"/>
        <v>2.3319446532322124E-2</v>
      </c>
      <c r="AK76" s="19">
        <f t="shared" si="56"/>
        <v>1.8441053711561777E-2</v>
      </c>
      <c r="AL76" s="19">
        <f t="shared" si="57"/>
        <v>1.738319616490569E-2</v>
      </c>
      <c r="AM76" s="19">
        <f t="shared" si="58"/>
        <v>1.7233415062264109E-2</v>
      </c>
      <c r="AN76" s="19">
        <f t="shared" si="59"/>
        <v>1.6892400772135632E-2</v>
      </c>
      <c r="AO76" s="19">
        <f t="shared" si="60"/>
        <v>1.9047619047619049E-2</v>
      </c>
      <c r="AP76" s="19">
        <f t="shared" si="61"/>
        <v>1.8181818181818184E-2</v>
      </c>
      <c r="AQ76" s="19">
        <f t="shared" si="62"/>
        <v>1.8340611353711789E-2</v>
      </c>
      <c r="AR76" s="19">
        <f t="shared" si="63"/>
        <v>1.8280739934711642E-2</v>
      </c>
      <c r="AS76" s="19">
        <f t="shared" si="64"/>
        <v>1.287047820673461E-2</v>
      </c>
      <c r="AT76" s="19">
        <f t="shared" si="65"/>
        <v>1.0402959628860783E-2</v>
      </c>
      <c r="AU76" s="19">
        <f t="shared" si="66"/>
        <v>1.4107688690336235E-2</v>
      </c>
      <c r="AV76" s="19">
        <f t="shared" si="67"/>
        <v>5.5321390937829321E-3</v>
      </c>
      <c r="AW76" s="19">
        <f t="shared" si="68"/>
        <v>4.7534165181224025E-3</v>
      </c>
    </row>
    <row r="77" spans="1:49" ht="15" customHeight="1">
      <c r="A77" s="9" t="s">
        <v>24</v>
      </c>
      <c r="B77" s="11" t="s">
        <v>73</v>
      </c>
      <c r="C77" s="19">
        <f t="shared" si="22"/>
        <v>3.6571247995895186E-3</v>
      </c>
      <c r="D77" s="19">
        <f t="shared" si="23"/>
        <v>9.14216360607625E-3</v>
      </c>
      <c r="E77" s="19">
        <f t="shared" si="24"/>
        <v>2.7918098535324096E-2</v>
      </c>
      <c r="F77" s="19">
        <f t="shared" si="25"/>
        <v>4.7485290891922253E-3</v>
      </c>
      <c r="G77" s="19">
        <f t="shared" si="26"/>
        <v>1.2385102571817543E-2</v>
      </c>
      <c r="H77" s="19">
        <f t="shared" si="27"/>
        <v>3.830428159688174E-3</v>
      </c>
      <c r="I77" s="19">
        <f t="shared" si="28"/>
        <v>8.1607511172105789E-3</v>
      </c>
      <c r="J77" s="19">
        <f t="shared" si="29"/>
        <v>9.7368888297739448E-3</v>
      </c>
      <c r="K77" s="19">
        <f t="shared" si="30"/>
        <v>4.5201365809597526E-3</v>
      </c>
      <c r="L77" s="19">
        <f t="shared" si="31"/>
        <v>1.0030945911862071E-2</v>
      </c>
      <c r="M77" s="19">
        <f t="shared" si="32"/>
        <v>4.9610137719304729E-3</v>
      </c>
      <c r="N77" s="19">
        <f t="shared" si="33"/>
        <v>1.3122283277290245E-2</v>
      </c>
      <c r="O77" s="19">
        <f t="shared" si="34"/>
        <v>5.4612952123327943E-3</v>
      </c>
      <c r="P77" s="19">
        <f t="shared" si="35"/>
        <v>6.0803367076946646E-3</v>
      </c>
      <c r="Q77" s="19">
        <f t="shared" si="36"/>
        <v>4.3719318709089065E-3</v>
      </c>
      <c r="R77" s="19">
        <f t="shared" si="37"/>
        <v>4.1716382511274054E-3</v>
      </c>
      <c r="S77" s="19">
        <f t="shared" si="38"/>
        <v>5.5220384920970237E-3</v>
      </c>
      <c r="T77" s="19">
        <f t="shared" si="39"/>
        <v>2.5983638473324338E-2</v>
      </c>
      <c r="U77" s="19">
        <f t="shared" si="40"/>
        <v>2.813596835609208E-2</v>
      </c>
      <c r="V77" s="19">
        <f t="shared" si="41"/>
        <v>1.4035472257760208E-2</v>
      </c>
      <c r="W77" s="19">
        <f t="shared" si="42"/>
        <v>9.3529538923756757E-3</v>
      </c>
      <c r="X77" s="19">
        <f t="shared" si="43"/>
        <v>3.4888961431621753E-3</v>
      </c>
      <c r="Y77" s="19">
        <f t="shared" si="44"/>
        <v>8.7542222114532966E-3</v>
      </c>
      <c r="Z77" s="19">
        <f t="shared" si="45"/>
        <v>1.0275313152400829E-2</v>
      </c>
      <c r="AA77" s="19">
        <f t="shared" si="46"/>
        <v>7.9904335852101511E-3</v>
      </c>
      <c r="AB77" s="19">
        <f t="shared" si="47"/>
        <v>7.4181130457337862E-3</v>
      </c>
      <c r="AC77" s="19">
        <f t="shared" si="48"/>
        <v>6.083662988925341E-3</v>
      </c>
      <c r="AD77" s="19">
        <f t="shared" si="49"/>
        <v>4.1095552604668946E-3</v>
      </c>
      <c r="AE77" s="19">
        <f t="shared" si="50"/>
        <v>5.6204879814481272E-3</v>
      </c>
      <c r="AF77" s="19">
        <f t="shared" si="51"/>
        <v>5.6740188916044963E-3</v>
      </c>
      <c r="AG77" s="19">
        <f t="shared" si="52"/>
        <v>5.6740188916044963E-3</v>
      </c>
      <c r="AH77" s="19">
        <f t="shared" si="53"/>
        <v>0.17725810990453691</v>
      </c>
      <c r="AI77" s="19">
        <f t="shared" si="54"/>
        <v>0.17832418501495986</v>
      </c>
      <c r="AJ77" s="19">
        <f t="shared" si="55"/>
        <v>0.17489584899241595</v>
      </c>
      <c r="AK77" s="19">
        <f t="shared" si="56"/>
        <v>0.14225955720347658</v>
      </c>
      <c r="AL77" s="19">
        <f t="shared" si="57"/>
        <v>0.13409894184355819</v>
      </c>
      <c r="AM77" s="19">
        <f t="shared" si="58"/>
        <v>0.13294348762318028</v>
      </c>
      <c r="AN77" s="19">
        <f t="shared" si="59"/>
        <v>0.13031280595647485</v>
      </c>
      <c r="AO77" s="19">
        <f t="shared" si="60"/>
        <v>0.12244897959183676</v>
      </c>
      <c r="AP77" s="19">
        <f t="shared" si="61"/>
        <v>0.11688311688311691</v>
      </c>
      <c r="AQ77" s="19">
        <f t="shared" si="62"/>
        <v>0.11790393013100438</v>
      </c>
      <c r="AR77" s="19">
        <f t="shared" si="63"/>
        <v>0.117519042437432</v>
      </c>
      <c r="AS77" s="19">
        <f t="shared" si="64"/>
        <v>0.13514002117071341</v>
      </c>
      <c r="AT77" s="19">
        <f t="shared" si="65"/>
        <v>9.3626636659747034E-2</v>
      </c>
      <c r="AU77" s="19">
        <f t="shared" si="66"/>
        <v>0.1269691982130261</v>
      </c>
      <c r="AV77" s="19">
        <f t="shared" si="67"/>
        <v>7.4683877766069592E-2</v>
      </c>
      <c r="AW77" s="19">
        <f t="shared" si="68"/>
        <v>0.10695187165775406</v>
      </c>
    </row>
    <row r="78" spans="1:49" ht="15" customHeight="1">
      <c r="A78" s="9" t="s">
        <v>25</v>
      </c>
      <c r="B78" s="11" t="s">
        <v>74</v>
      </c>
      <c r="C78" s="19">
        <f t="shared" si="22"/>
        <v>5.1428317494227613E-3</v>
      </c>
      <c r="D78" s="19">
        <f t="shared" si="23"/>
        <v>9.14216360607625E-3</v>
      </c>
      <c r="E78" s="19">
        <f t="shared" si="24"/>
        <v>1.9143838995650808E-2</v>
      </c>
      <c r="F78" s="19">
        <f t="shared" si="25"/>
        <v>8.9034920422354225E-3</v>
      </c>
      <c r="G78" s="19">
        <f t="shared" si="26"/>
        <v>1.5923703306622555E-2</v>
      </c>
      <c r="H78" s="19">
        <f t="shared" si="27"/>
        <v>1.1491284479064523E-2</v>
      </c>
      <c r="I78" s="19">
        <f t="shared" si="28"/>
        <v>1.3115492866945574E-2</v>
      </c>
      <c r="J78" s="19">
        <f t="shared" si="29"/>
        <v>1.5648571333565269E-2</v>
      </c>
      <c r="K78" s="19">
        <f t="shared" si="30"/>
        <v>1.3560409742879259E-2</v>
      </c>
      <c r="L78" s="19">
        <f t="shared" si="31"/>
        <v>1.6121163072635475E-2</v>
      </c>
      <c r="M78" s="19">
        <f t="shared" si="32"/>
        <v>1.4883041315791419E-2</v>
      </c>
      <c r="N78" s="19">
        <f t="shared" si="33"/>
        <v>2.1089383838502181E-2</v>
      </c>
      <c r="O78" s="19">
        <f t="shared" si="34"/>
        <v>1.3653238030831986E-2</v>
      </c>
      <c r="P78" s="19">
        <f t="shared" si="35"/>
        <v>9.1205050615419964E-3</v>
      </c>
      <c r="Q78" s="19">
        <f t="shared" si="36"/>
        <v>3.9347386838180154E-3</v>
      </c>
      <c r="R78" s="19">
        <f t="shared" si="37"/>
        <v>3.7544744260146643E-3</v>
      </c>
      <c r="S78" s="19">
        <f t="shared" si="38"/>
        <v>4.6016987434141857E-3</v>
      </c>
      <c r="T78" s="19">
        <f t="shared" si="39"/>
        <v>2.2271690119992291E-2</v>
      </c>
      <c r="U78" s="19">
        <f t="shared" si="40"/>
        <v>1.6881581013655247E-2</v>
      </c>
      <c r="V78" s="19">
        <f t="shared" si="41"/>
        <v>1.2281038225540183E-2</v>
      </c>
      <c r="W78" s="19">
        <f t="shared" si="42"/>
        <v>1.5588256487292789E-2</v>
      </c>
      <c r="X78" s="19">
        <f t="shared" si="43"/>
        <v>1.1775024483172343E-2</v>
      </c>
      <c r="Y78" s="19">
        <f t="shared" si="44"/>
        <v>1.641416664647493E-2</v>
      </c>
      <c r="Z78" s="19">
        <f t="shared" si="45"/>
        <v>1.5412969728601244E-2</v>
      </c>
      <c r="AA78" s="19">
        <f t="shared" si="46"/>
        <v>1.1985650377815227E-2</v>
      </c>
      <c r="AB78" s="19">
        <f t="shared" si="47"/>
        <v>1.4836226091467572E-2</v>
      </c>
      <c r="AC78" s="19">
        <f t="shared" si="48"/>
        <v>1.8250988966776023E-2</v>
      </c>
      <c r="AD78" s="19">
        <f t="shared" si="49"/>
        <v>2.4657331562801366E-2</v>
      </c>
      <c r="AE78" s="19">
        <f t="shared" si="50"/>
        <v>1.6861463944344381E-2</v>
      </c>
      <c r="AF78" s="19">
        <f t="shared" si="51"/>
        <v>1.7022056674813487E-2</v>
      </c>
      <c r="AG78" s="19">
        <f t="shared" si="52"/>
        <v>1.7022056674813487E-2</v>
      </c>
      <c r="AH78" s="19">
        <f t="shared" si="53"/>
        <v>7.878138217979419E-3</v>
      </c>
      <c r="AI78" s="19">
        <f t="shared" si="54"/>
        <v>7.9255193339982169E-3</v>
      </c>
      <c r="AJ78" s="19">
        <f t="shared" si="55"/>
        <v>7.7731488441073757E-3</v>
      </c>
      <c r="AK78" s="19">
        <f t="shared" si="56"/>
        <v>6.3226469868211815E-3</v>
      </c>
      <c r="AL78" s="19">
        <f t="shared" si="57"/>
        <v>5.9599529708248087E-3</v>
      </c>
      <c r="AM78" s="19">
        <f t="shared" si="58"/>
        <v>5.9085994499191233E-3</v>
      </c>
      <c r="AN78" s="19">
        <f t="shared" si="59"/>
        <v>5.7916802647322158E-3</v>
      </c>
      <c r="AO78" s="19">
        <f t="shared" si="60"/>
        <v>6.8027210884353756E-3</v>
      </c>
      <c r="AP78" s="19">
        <f t="shared" si="61"/>
        <v>6.4935064935064948E-3</v>
      </c>
      <c r="AQ78" s="19">
        <f t="shared" si="62"/>
        <v>6.5502183406113542E-3</v>
      </c>
      <c r="AR78" s="19">
        <f t="shared" si="63"/>
        <v>6.5288356909684441E-3</v>
      </c>
      <c r="AS78" s="19">
        <f t="shared" si="64"/>
        <v>6.0062231631428185E-3</v>
      </c>
      <c r="AT78" s="19">
        <f t="shared" si="65"/>
        <v>4.1611838515443131E-3</v>
      </c>
      <c r="AU78" s="19">
        <f t="shared" si="66"/>
        <v>1.1286150952268988E-2</v>
      </c>
      <c r="AV78" s="19">
        <f t="shared" si="67"/>
        <v>1.4225500526870398E-2</v>
      </c>
      <c r="AW78" s="19">
        <f t="shared" si="68"/>
        <v>7.9223608635373369E-3</v>
      </c>
    </row>
    <row r="79" spans="1:49" ht="15" customHeight="1">
      <c r="A79" s="9" t="s">
        <v>26</v>
      </c>
      <c r="B79" s="11" t="s">
        <v>75</v>
      </c>
      <c r="C79" s="19">
        <f t="shared" si="22"/>
        <v>5.8775219993402981E-3</v>
      </c>
      <c r="D79" s="19">
        <f t="shared" si="23"/>
        <v>1.523693934346042E-2</v>
      </c>
      <c r="E79" s="19">
        <f t="shared" si="24"/>
        <v>1.9941498953802927E-2</v>
      </c>
      <c r="F79" s="19">
        <f t="shared" si="25"/>
        <v>8.9034920422354225E-3</v>
      </c>
      <c r="G79" s="19">
        <f t="shared" si="26"/>
        <v>1.8577653857726313E-2</v>
      </c>
      <c r="H79" s="19">
        <f t="shared" si="27"/>
        <v>1.1491284479064523E-2</v>
      </c>
      <c r="I79" s="19">
        <f t="shared" si="28"/>
        <v>1.0200938896513224E-2</v>
      </c>
      <c r="J79" s="19">
        <f t="shared" si="29"/>
        <v>1.2171111037217432E-2</v>
      </c>
      <c r="K79" s="19">
        <f t="shared" si="30"/>
        <v>1.3560409742879259E-2</v>
      </c>
      <c r="L79" s="19">
        <f t="shared" si="31"/>
        <v>1.2538682389827591E-2</v>
      </c>
      <c r="M79" s="19">
        <f t="shared" si="32"/>
        <v>1.4883041315791419E-2</v>
      </c>
      <c r="N79" s="19">
        <f t="shared" si="33"/>
        <v>1.6402854096612806E-2</v>
      </c>
      <c r="O79" s="19">
        <f t="shared" si="34"/>
        <v>1.3653238030831986E-2</v>
      </c>
      <c r="P79" s="19">
        <f t="shared" si="35"/>
        <v>1.0133894512824442E-2</v>
      </c>
      <c r="Q79" s="19">
        <f t="shared" si="36"/>
        <v>4.3719318709089065E-3</v>
      </c>
      <c r="R79" s="19">
        <f t="shared" si="37"/>
        <v>4.1716382511274054E-3</v>
      </c>
      <c r="S79" s="19">
        <f t="shared" si="38"/>
        <v>1.1504246858535466E-2</v>
      </c>
      <c r="T79" s="19">
        <f t="shared" si="39"/>
        <v>1.855974176666024E-2</v>
      </c>
      <c r="U79" s="19">
        <f t="shared" si="40"/>
        <v>1.7584980222557549E-2</v>
      </c>
      <c r="V79" s="19">
        <f t="shared" si="41"/>
        <v>1.4737245870648218E-2</v>
      </c>
      <c r="W79" s="19">
        <f t="shared" si="42"/>
        <v>1.9485320609115991E-2</v>
      </c>
      <c r="X79" s="19">
        <f t="shared" si="43"/>
        <v>1.7444480715810878E-2</v>
      </c>
      <c r="Y79" s="19">
        <f t="shared" si="44"/>
        <v>1.8237962940527701E-2</v>
      </c>
      <c r="Z79" s="19">
        <f t="shared" si="45"/>
        <v>1.712552192066805E-2</v>
      </c>
      <c r="AA79" s="19">
        <f t="shared" si="46"/>
        <v>9.9880419815126902E-3</v>
      </c>
      <c r="AB79" s="19">
        <f t="shared" si="47"/>
        <v>1.2363521742889644E-2</v>
      </c>
      <c r="AC79" s="19">
        <f t="shared" si="48"/>
        <v>1.8250988966776023E-2</v>
      </c>
      <c r="AD79" s="19">
        <f t="shared" si="49"/>
        <v>2.4657331562801366E-2</v>
      </c>
      <c r="AE79" s="19">
        <f t="shared" si="50"/>
        <v>1.6861463944344381E-2</v>
      </c>
      <c r="AF79" s="19">
        <f t="shared" si="51"/>
        <v>1.7022056674813487E-2</v>
      </c>
      <c r="AG79" s="19">
        <f t="shared" si="52"/>
        <v>1.7022056674813487E-2</v>
      </c>
      <c r="AH79" s="19">
        <f t="shared" si="53"/>
        <v>7.878138217979419E-3</v>
      </c>
      <c r="AI79" s="19">
        <f t="shared" si="54"/>
        <v>7.9255193339982169E-3</v>
      </c>
      <c r="AJ79" s="19">
        <f t="shared" si="55"/>
        <v>7.7731488441073757E-3</v>
      </c>
      <c r="AK79" s="19">
        <f t="shared" si="56"/>
        <v>6.3226469868211815E-3</v>
      </c>
      <c r="AL79" s="19">
        <f t="shared" si="57"/>
        <v>5.9599529708248087E-3</v>
      </c>
      <c r="AM79" s="19">
        <f t="shared" si="58"/>
        <v>5.9085994499191233E-3</v>
      </c>
      <c r="AN79" s="19">
        <f t="shared" si="59"/>
        <v>5.7916802647322158E-3</v>
      </c>
      <c r="AO79" s="19">
        <f t="shared" si="60"/>
        <v>6.8027210884353756E-3</v>
      </c>
      <c r="AP79" s="19">
        <f t="shared" si="61"/>
        <v>6.4935064935064948E-3</v>
      </c>
      <c r="AQ79" s="19">
        <f t="shared" si="62"/>
        <v>6.5502183406113542E-3</v>
      </c>
      <c r="AR79" s="19">
        <f t="shared" si="63"/>
        <v>6.5288356909684441E-3</v>
      </c>
      <c r="AS79" s="19">
        <f t="shared" si="64"/>
        <v>6.0062231631428185E-3</v>
      </c>
      <c r="AT79" s="19">
        <f t="shared" si="65"/>
        <v>4.1611838515443131E-3</v>
      </c>
      <c r="AU79" s="19">
        <f t="shared" si="66"/>
        <v>1.1286150952268988E-2</v>
      </c>
      <c r="AV79" s="19">
        <f t="shared" si="67"/>
        <v>1.4225500526870398E-2</v>
      </c>
      <c r="AW79" s="19">
        <f t="shared" si="68"/>
        <v>7.9223608635373369E-3</v>
      </c>
    </row>
    <row r="80" spans="1:49" ht="15" customHeight="1">
      <c r="A80" s="9" t="s">
        <v>27</v>
      </c>
      <c r="B80" s="11" t="s">
        <v>76</v>
      </c>
      <c r="C80" s="19">
        <f t="shared" si="22"/>
        <v>3.2914123196305673E-3</v>
      </c>
      <c r="D80" s="19">
        <f t="shared" si="23"/>
        <v>6.8566227045571883E-3</v>
      </c>
      <c r="E80" s="19">
        <f t="shared" si="24"/>
        <v>1.0635466108694893E-2</v>
      </c>
      <c r="F80" s="19">
        <f t="shared" si="25"/>
        <v>3.5613968168941687E-3</v>
      </c>
      <c r="G80" s="19">
        <f t="shared" si="26"/>
        <v>7.4310615430905249E-3</v>
      </c>
      <c r="H80" s="19">
        <f t="shared" si="27"/>
        <v>7.660856319376348E-3</v>
      </c>
      <c r="I80" s="19">
        <f t="shared" si="28"/>
        <v>6.1205633379079341E-3</v>
      </c>
      <c r="J80" s="19">
        <f t="shared" si="29"/>
        <v>7.3026666223304591E-3</v>
      </c>
      <c r="K80" s="19">
        <f t="shared" si="30"/>
        <v>9.0402731619195053E-3</v>
      </c>
      <c r="L80" s="19">
        <f t="shared" si="31"/>
        <v>7.5232094338965536E-3</v>
      </c>
      <c r="M80" s="19">
        <f t="shared" si="32"/>
        <v>9.9220275438609458E-3</v>
      </c>
      <c r="N80" s="19">
        <f t="shared" si="33"/>
        <v>9.8417124579676836E-3</v>
      </c>
      <c r="O80" s="19">
        <f t="shared" si="34"/>
        <v>8.191942818499191E-3</v>
      </c>
      <c r="P80" s="19">
        <f t="shared" si="35"/>
        <v>6.0803367076946646E-3</v>
      </c>
      <c r="Q80" s="19">
        <f t="shared" si="36"/>
        <v>2.6231591225453436E-3</v>
      </c>
      <c r="R80" s="19">
        <f t="shared" si="37"/>
        <v>2.5029829506764429E-3</v>
      </c>
      <c r="S80" s="19">
        <f t="shared" si="38"/>
        <v>2.0707644345363839E-2</v>
      </c>
      <c r="T80" s="19">
        <f t="shared" si="39"/>
        <v>1.7817352095993829E-2</v>
      </c>
      <c r="U80" s="19">
        <f t="shared" si="40"/>
        <v>1.6881581013655247E-2</v>
      </c>
      <c r="V80" s="19">
        <f t="shared" si="41"/>
        <v>1.2281038225540183E-2</v>
      </c>
      <c r="W80" s="19">
        <f t="shared" si="42"/>
        <v>2.3382384730939187E-2</v>
      </c>
      <c r="X80" s="19">
        <f t="shared" si="43"/>
        <v>8.9714472252741661E-3</v>
      </c>
      <c r="Y80" s="19">
        <f t="shared" si="44"/>
        <v>1.641416664647493E-2</v>
      </c>
      <c r="Z80" s="19">
        <f t="shared" si="45"/>
        <v>1.5412969728601244E-2</v>
      </c>
      <c r="AA80" s="19">
        <f t="shared" si="46"/>
        <v>5.9928251889076137E-3</v>
      </c>
      <c r="AB80" s="19">
        <f t="shared" si="47"/>
        <v>6.1817608714448222E-3</v>
      </c>
      <c r="AC80" s="19">
        <f t="shared" si="48"/>
        <v>9.1254944833880115E-3</v>
      </c>
      <c r="AD80" s="19">
        <f t="shared" si="49"/>
        <v>1.2328665781400683E-2</v>
      </c>
      <c r="AE80" s="19">
        <f t="shared" si="50"/>
        <v>1.1240975962896254E-2</v>
      </c>
      <c r="AF80" s="19">
        <f t="shared" si="51"/>
        <v>1.1348037783208993E-2</v>
      </c>
      <c r="AG80" s="19">
        <f t="shared" si="52"/>
        <v>1.1348037783208993E-2</v>
      </c>
      <c r="AH80" s="19">
        <f t="shared" si="53"/>
        <v>7.878138217979419E-3</v>
      </c>
      <c r="AI80" s="19">
        <f t="shared" si="54"/>
        <v>7.9255193339982169E-3</v>
      </c>
      <c r="AJ80" s="19">
        <f t="shared" si="55"/>
        <v>7.7731488441073757E-3</v>
      </c>
      <c r="AK80" s="19">
        <f t="shared" si="56"/>
        <v>6.3226469868211815E-3</v>
      </c>
      <c r="AL80" s="19">
        <f t="shared" si="57"/>
        <v>5.9599529708248087E-3</v>
      </c>
      <c r="AM80" s="19">
        <f t="shared" si="58"/>
        <v>5.9085994499191233E-3</v>
      </c>
      <c r="AN80" s="19">
        <f t="shared" si="59"/>
        <v>5.7916802647322158E-3</v>
      </c>
      <c r="AO80" s="19">
        <f t="shared" si="60"/>
        <v>6.8027210884353756E-3</v>
      </c>
      <c r="AP80" s="19">
        <f t="shared" si="61"/>
        <v>6.4935064935064948E-3</v>
      </c>
      <c r="AQ80" s="19">
        <f t="shared" si="62"/>
        <v>6.5502183406113542E-3</v>
      </c>
      <c r="AR80" s="19">
        <f t="shared" si="63"/>
        <v>6.5288356909684441E-3</v>
      </c>
      <c r="AS80" s="19">
        <f t="shared" si="64"/>
        <v>6.0062231631428185E-3</v>
      </c>
      <c r="AT80" s="19">
        <f t="shared" si="65"/>
        <v>4.1611838515443131E-3</v>
      </c>
      <c r="AU80" s="19">
        <f t="shared" si="66"/>
        <v>1.1286150952268988E-2</v>
      </c>
      <c r="AV80" s="19">
        <f t="shared" si="67"/>
        <v>1.4225500526870398E-2</v>
      </c>
      <c r="AW80" s="19">
        <f t="shared" si="68"/>
        <v>7.9223608635373369E-3</v>
      </c>
    </row>
    <row r="81" spans="1:49" ht="15" customHeight="1">
      <c r="A81" s="9" t="s">
        <v>28</v>
      </c>
      <c r="B81" s="11" t="s">
        <v>77</v>
      </c>
      <c r="C81" s="19">
        <f t="shared" si="22"/>
        <v>2.3510087997361193E-3</v>
      </c>
      <c r="D81" s="19">
        <f t="shared" si="23"/>
        <v>6.0947757373841669E-3</v>
      </c>
      <c r="E81" s="19">
        <f t="shared" si="24"/>
        <v>1.0635466108694893E-2</v>
      </c>
      <c r="F81" s="19">
        <f t="shared" si="25"/>
        <v>3.0526258430521448E-3</v>
      </c>
      <c r="G81" s="19">
        <f t="shared" si="26"/>
        <v>7.4310615430905249E-3</v>
      </c>
      <c r="H81" s="19">
        <f t="shared" si="27"/>
        <v>7.660856319376348E-3</v>
      </c>
      <c r="I81" s="19">
        <f t="shared" si="28"/>
        <v>6.1205633379079341E-3</v>
      </c>
      <c r="J81" s="19">
        <f t="shared" si="29"/>
        <v>7.3026666223304591E-3</v>
      </c>
      <c r="K81" s="19">
        <f t="shared" si="30"/>
        <v>9.0402731619195053E-3</v>
      </c>
      <c r="L81" s="19">
        <f t="shared" si="31"/>
        <v>7.5232094338965536E-3</v>
      </c>
      <c r="M81" s="19">
        <f t="shared" si="32"/>
        <v>9.9220275438609458E-3</v>
      </c>
      <c r="N81" s="19">
        <f t="shared" si="33"/>
        <v>9.8417124579676836E-3</v>
      </c>
      <c r="O81" s="19">
        <f t="shared" si="34"/>
        <v>8.191942818499191E-3</v>
      </c>
      <c r="P81" s="19">
        <f t="shared" si="35"/>
        <v>6.0803367076946646E-3</v>
      </c>
      <c r="Q81" s="19">
        <f t="shared" si="36"/>
        <v>2.6231591225453436E-3</v>
      </c>
      <c r="R81" s="19">
        <f t="shared" si="37"/>
        <v>2.5029829506764429E-3</v>
      </c>
      <c r="S81" s="19">
        <f t="shared" si="38"/>
        <v>1.3805096230242559E-2</v>
      </c>
      <c r="T81" s="19">
        <f t="shared" si="39"/>
        <v>9.8985289422187945E-3</v>
      </c>
      <c r="U81" s="19">
        <f t="shared" si="40"/>
        <v>8.4407905068276234E-3</v>
      </c>
      <c r="V81" s="19">
        <f t="shared" si="41"/>
        <v>7.0177361288801038E-3</v>
      </c>
      <c r="W81" s="19">
        <f t="shared" si="42"/>
        <v>2.3382384730939187E-2</v>
      </c>
      <c r="X81" s="19">
        <f t="shared" si="43"/>
        <v>8.9714472252741661E-3</v>
      </c>
      <c r="Y81" s="19">
        <f t="shared" si="44"/>
        <v>2.1885555528633239E-2</v>
      </c>
      <c r="Z81" s="19">
        <f t="shared" si="45"/>
        <v>2.0550626304801659E-2</v>
      </c>
      <c r="AA81" s="19">
        <f t="shared" si="46"/>
        <v>3.9952167926050755E-3</v>
      </c>
      <c r="AB81" s="19">
        <f t="shared" si="47"/>
        <v>4.1211739142965479E-3</v>
      </c>
      <c r="AC81" s="19">
        <f t="shared" si="48"/>
        <v>6.083662988925341E-3</v>
      </c>
      <c r="AD81" s="19">
        <f t="shared" si="49"/>
        <v>8.2191105209337891E-3</v>
      </c>
      <c r="AE81" s="19">
        <f t="shared" si="50"/>
        <v>1.1240975962896254E-2</v>
      </c>
      <c r="AF81" s="19">
        <f t="shared" si="51"/>
        <v>1.1348037783208993E-2</v>
      </c>
      <c r="AG81" s="19">
        <f t="shared" si="52"/>
        <v>1.1348037783208993E-2</v>
      </c>
      <c r="AH81" s="19">
        <f t="shared" si="53"/>
        <v>7.878138217979419E-3</v>
      </c>
      <c r="AI81" s="19">
        <f t="shared" si="54"/>
        <v>7.9255193339982169E-3</v>
      </c>
      <c r="AJ81" s="19">
        <f t="shared" si="55"/>
        <v>7.7731488441073757E-3</v>
      </c>
      <c r="AK81" s="19">
        <f t="shared" si="56"/>
        <v>7.9033087335264752E-3</v>
      </c>
      <c r="AL81" s="19">
        <f t="shared" si="57"/>
        <v>4.9666274756873397E-3</v>
      </c>
      <c r="AM81" s="19">
        <f t="shared" si="58"/>
        <v>4.9238328749326024E-3</v>
      </c>
      <c r="AN81" s="19">
        <f t="shared" si="59"/>
        <v>4.8264002206101792E-3</v>
      </c>
      <c r="AO81" s="19">
        <f t="shared" si="60"/>
        <v>5.4421768707483007E-3</v>
      </c>
      <c r="AP81" s="19">
        <f t="shared" si="61"/>
        <v>5.1948051948051957E-3</v>
      </c>
      <c r="AQ81" s="19">
        <f t="shared" si="62"/>
        <v>5.2401746724890837E-3</v>
      </c>
      <c r="AR81" s="19">
        <f t="shared" si="63"/>
        <v>5.2230685527747556E-3</v>
      </c>
      <c r="AS81" s="19">
        <f t="shared" si="64"/>
        <v>7.5077789539285227E-3</v>
      </c>
      <c r="AT81" s="19">
        <f t="shared" si="65"/>
        <v>5.2014798144303914E-3</v>
      </c>
      <c r="AU81" s="19">
        <f t="shared" si="66"/>
        <v>5.6430754761344938E-3</v>
      </c>
      <c r="AV81" s="19">
        <f t="shared" si="67"/>
        <v>9.4836670179135989E-3</v>
      </c>
      <c r="AW81" s="19">
        <f t="shared" si="68"/>
        <v>7.9223608635373369E-3</v>
      </c>
    </row>
    <row r="82" spans="1:49" ht="15" customHeight="1">
      <c r="A82" s="9" t="s">
        <v>29</v>
      </c>
      <c r="B82" s="11" t="s">
        <v>78</v>
      </c>
      <c r="C82" s="19">
        <f t="shared" si="22"/>
        <v>6.5828246392611346E-3</v>
      </c>
      <c r="D82" s="19">
        <f t="shared" si="23"/>
        <v>1.523693934346042E-2</v>
      </c>
      <c r="E82" s="19">
        <f t="shared" si="24"/>
        <v>5.5836197070648193E-2</v>
      </c>
      <c r="F82" s="19">
        <f t="shared" si="25"/>
        <v>1.3355238063353134E-2</v>
      </c>
      <c r="G82" s="19">
        <f t="shared" si="26"/>
        <v>2.786648078658947E-2</v>
      </c>
      <c r="H82" s="19">
        <f t="shared" si="27"/>
        <v>1.9152140798440874E-2</v>
      </c>
      <c r="I82" s="19">
        <f t="shared" si="28"/>
        <v>2.2952112517154753E-2</v>
      </c>
      <c r="J82" s="19">
        <f t="shared" si="29"/>
        <v>2.7384999833739224E-2</v>
      </c>
      <c r="K82" s="19">
        <f t="shared" si="30"/>
        <v>2.2600682904798768E-2</v>
      </c>
      <c r="L82" s="19">
        <f t="shared" si="31"/>
        <v>2.8212035377112078E-2</v>
      </c>
      <c r="M82" s="19">
        <f t="shared" si="32"/>
        <v>2.4805068859652366E-2</v>
      </c>
      <c r="N82" s="19">
        <f t="shared" si="33"/>
        <v>3.6906421717378811E-2</v>
      </c>
      <c r="O82" s="19">
        <f t="shared" si="34"/>
        <v>3.0719785569371969E-2</v>
      </c>
      <c r="P82" s="19">
        <f t="shared" si="35"/>
        <v>2.280126265385499E-2</v>
      </c>
      <c r="Q82" s="19">
        <f t="shared" si="36"/>
        <v>9.8368467095450388E-3</v>
      </c>
      <c r="R82" s="19">
        <f t="shared" si="37"/>
        <v>9.3861860650366613E-3</v>
      </c>
      <c r="S82" s="19">
        <f t="shared" si="38"/>
        <v>3.4512740575606396E-2</v>
      </c>
      <c r="T82" s="19">
        <f t="shared" si="39"/>
        <v>2.9695586826656385E-2</v>
      </c>
      <c r="U82" s="19">
        <f t="shared" si="40"/>
        <v>3.2825296415440762E-2</v>
      </c>
      <c r="V82" s="19">
        <f t="shared" si="41"/>
        <v>2.1491816894695318E-2</v>
      </c>
      <c r="W82" s="19">
        <f t="shared" si="42"/>
        <v>5.8455961827347969E-2</v>
      </c>
      <c r="X82" s="19">
        <f t="shared" si="43"/>
        <v>5.2333442147432636E-2</v>
      </c>
      <c r="Y82" s="19">
        <f t="shared" si="44"/>
        <v>5.4713888821583102E-2</v>
      </c>
      <c r="Z82" s="19">
        <f t="shared" si="45"/>
        <v>5.1376565762004146E-2</v>
      </c>
      <c r="AA82" s="19">
        <f t="shared" si="46"/>
        <v>1.997608396302538E-2</v>
      </c>
      <c r="AB82" s="19">
        <f t="shared" si="47"/>
        <v>2.0605869571482742E-2</v>
      </c>
      <c r="AC82" s="19">
        <f t="shared" si="48"/>
        <v>2.2813736208470031E-2</v>
      </c>
      <c r="AD82" s="19">
        <f t="shared" si="49"/>
        <v>2.054777630233447E-2</v>
      </c>
      <c r="AE82" s="19">
        <f t="shared" si="50"/>
        <v>2.8102439907240633E-2</v>
      </c>
      <c r="AF82" s="19">
        <f t="shared" si="51"/>
        <v>2.837009445802248E-2</v>
      </c>
      <c r="AG82" s="19">
        <f t="shared" si="52"/>
        <v>2.837009445802248E-2</v>
      </c>
      <c r="AH82" s="19">
        <f t="shared" si="53"/>
        <v>2.2508966337084053E-2</v>
      </c>
      <c r="AI82" s="19">
        <f t="shared" si="54"/>
        <v>2.2644340954280615E-2</v>
      </c>
      <c r="AJ82" s="19">
        <f t="shared" si="55"/>
        <v>2.2208996697449641E-2</v>
      </c>
      <c r="AK82" s="19">
        <f t="shared" si="56"/>
        <v>2.10754899560706E-2</v>
      </c>
      <c r="AL82" s="19">
        <f t="shared" si="57"/>
        <v>1.9866509902749359E-2</v>
      </c>
      <c r="AM82" s="19">
        <f t="shared" si="58"/>
        <v>1.969533149973041E-2</v>
      </c>
      <c r="AN82" s="19">
        <f t="shared" si="59"/>
        <v>1.9305600882440717E-2</v>
      </c>
      <c r="AO82" s="19">
        <f t="shared" si="60"/>
        <v>1.9047619047619049E-2</v>
      </c>
      <c r="AP82" s="19">
        <f t="shared" si="61"/>
        <v>1.8181818181818184E-2</v>
      </c>
      <c r="AQ82" s="19">
        <f t="shared" si="62"/>
        <v>1.8340611353711789E-2</v>
      </c>
      <c r="AR82" s="19">
        <f t="shared" si="63"/>
        <v>1.8280739934711642E-2</v>
      </c>
      <c r="AS82" s="19">
        <f t="shared" si="64"/>
        <v>4.0041487754285454E-2</v>
      </c>
      <c r="AT82" s="19">
        <f t="shared" si="65"/>
        <v>4.1611838515443131E-2</v>
      </c>
      <c r="AU82" s="19">
        <f t="shared" si="66"/>
        <v>4.2323066071008705E-2</v>
      </c>
      <c r="AV82" s="19">
        <f t="shared" si="67"/>
        <v>4.6469968387776631E-2</v>
      </c>
      <c r="AW82" s="19">
        <f t="shared" si="68"/>
        <v>5.3475935828877032E-2</v>
      </c>
    </row>
    <row r="83" spans="1:49" ht="15" customHeight="1">
      <c r="A83" s="9" t="s">
        <v>30</v>
      </c>
      <c r="B83" s="11" t="s">
        <v>79</v>
      </c>
      <c r="C83" s="19">
        <f t="shared" si="22"/>
        <v>1.1519943118706985E-2</v>
      </c>
      <c r="D83" s="19">
        <f t="shared" si="23"/>
        <v>1.523693934346042E-2</v>
      </c>
      <c r="E83" s="19">
        <f t="shared" si="24"/>
        <v>5.5836197070648193E-2</v>
      </c>
      <c r="F83" s="19">
        <f t="shared" si="25"/>
        <v>8.9034920422354225E-3</v>
      </c>
      <c r="G83" s="19">
        <f t="shared" si="26"/>
        <v>2.786648078658947E-2</v>
      </c>
      <c r="H83" s="19">
        <f t="shared" si="27"/>
        <v>1.9152140798440874E-2</v>
      </c>
      <c r="I83" s="19">
        <f t="shared" si="28"/>
        <v>2.2952112517154753E-2</v>
      </c>
      <c r="J83" s="19">
        <f t="shared" si="29"/>
        <v>2.7384999833739224E-2</v>
      </c>
      <c r="K83" s="19">
        <f t="shared" si="30"/>
        <v>2.2600682904798768E-2</v>
      </c>
      <c r="L83" s="19">
        <f t="shared" si="31"/>
        <v>2.8212035377112078E-2</v>
      </c>
      <c r="M83" s="19">
        <f t="shared" si="32"/>
        <v>2.4805068859652366E-2</v>
      </c>
      <c r="N83" s="19">
        <f t="shared" si="33"/>
        <v>3.6906421717378811E-2</v>
      </c>
      <c r="O83" s="19">
        <f t="shared" si="34"/>
        <v>3.0719785569371969E-2</v>
      </c>
      <c r="P83" s="19">
        <f t="shared" si="35"/>
        <v>2.280126265385499E-2</v>
      </c>
      <c r="Q83" s="19">
        <f t="shared" si="36"/>
        <v>9.8368467095450388E-3</v>
      </c>
      <c r="R83" s="19">
        <f t="shared" si="37"/>
        <v>9.3861860650366613E-3</v>
      </c>
      <c r="S83" s="19">
        <f t="shared" si="38"/>
        <v>3.4512740575606396E-2</v>
      </c>
      <c r="T83" s="19">
        <f t="shared" si="39"/>
        <v>2.9695586826656385E-2</v>
      </c>
      <c r="U83" s="19">
        <f t="shared" si="40"/>
        <v>3.2825296415440762E-2</v>
      </c>
      <c r="V83" s="19">
        <f t="shared" si="41"/>
        <v>2.1491816894695318E-2</v>
      </c>
      <c r="W83" s="19">
        <f t="shared" si="42"/>
        <v>5.8455961827347969E-2</v>
      </c>
      <c r="X83" s="19">
        <f t="shared" si="43"/>
        <v>7.8500163221148958E-2</v>
      </c>
      <c r="Y83" s="19">
        <f t="shared" si="44"/>
        <v>5.4713888821583102E-2</v>
      </c>
      <c r="Z83" s="19">
        <f t="shared" si="45"/>
        <v>5.1376565762004146E-2</v>
      </c>
      <c r="AA83" s="19">
        <f t="shared" si="46"/>
        <v>1.997608396302538E-2</v>
      </c>
      <c r="AB83" s="19">
        <f t="shared" si="47"/>
        <v>2.0605869571482742E-2</v>
      </c>
      <c r="AC83" s="19">
        <f t="shared" si="48"/>
        <v>2.2813736208470031E-2</v>
      </c>
      <c r="AD83" s="19">
        <f t="shared" si="49"/>
        <v>2.054777630233447E-2</v>
      </c>
      <c r="AE83" s="19">
        <f t="shared" si="50"/>
        <v>2.8102439907240633E-2</v>
      </c>
      <c r="AF83" s="19">
        <f t="shared" si="51"/>
        <v>2.837009445802248E-2</v>
      </c>
      <c r="AG83" s="19">
        <f t="shared" si="52"/>
        <v>2.837009445802248E-2</v>
      </c>
      <c r="AH83" s="19">
        <f t="shared" si="53"/>
        <v>2.2508966337084053E-2</v>
      </c>
      <c r="AI83" s="19">
        <f t="shared" si="54"/>
        <v>2.2644340954280615E-2</v>
      </c>
      <c r="AJ83" s="19">
        <f t="shared" si="55"/>
        <v>2.2208996697449641E-2</v>
      </c>
      <c r="AK83" s="19">
        <f t="shared" si="56"/>
        <v>2.10754899560706E-2</v>
      </c>
      <c r="AL83" s="19">
        <f t="shared" si="57"/>
        <v>1.9866509902749359E-2</v>
      </c>
      <c r="AM83" s="19">
        <f t="shared" si="58"/>
        <v>1.969533149973041E-2</v>
      </c>
      <c r="AN83" s="19">
        <f t="shared" si="59"/>
        <v>1.9305600882440717E-2</v>
      </c>
      <c r="AO83" s="19">
        <f t="shared" si="60"/>
        <v>1.9047619047619049E-2</v>
      </c>
      <c r="AP83" s="19">
        <f t="shared" si="61"/>
        <v>1.8181818181818184E-2</v>
      </c>
      <c r="AQ83" s="19">
        <f t="shared" si="62"/>
        <v>1.8340611353711789E-2</v>
      </c>
      <c r="AR83" s="19">
        <f t="shared" si="63"/>
        <v>1.8280739934711642E-2</v>
      </c>
      <c r="AS83" s="19">
        <f t="shared" si="64"/>
        <v>4.0041487754285454E-2</v>
      </c>
      <c r="AT83" s="19">
        <f t="shared" si="65"/>
        <v>4.1611838515443131E-2</v>
      </c>
      <c r="AU83" s="19">
        <f t="shared" si="66"/>
        <v>4.2323066071008705E-2</v>
      </c>
      <c r="AV83" s="19">
        <f t="shared" si="67"/>
        <v>4.6469968387776631E-2</v>
      </c>
      <c r="AW83" s="19">
        <f t="shared" si="68"/>
        <v>5.3475935828877032E-2</v>
      </c>
    </row>
    <row r="84" spans="1:49" ht="15" customHeight="1">
      <c r="A84" s="9" t="s">
        <v>31</v>
      </c>
      <c r="B84" s="11" t="s">
        <v>80</v>
      </c>
      <c r="C84" s="19">
        <f t="shared" si="22"/>
        <v>1.1519943118706985E-2</v>
      </c>
      <c r="D84" s="19">
        <f t="shared" si="23"/>
        <v>1.523693934346042E-2</v>
      </c>
      <c r="E84" s="19">
        <f t="shared" si="24"/>
        <v>5.5836197070648193E-2</v>
      </c>
      <c r="F84" s="19">
        <f t="shared" si="25"/>
        <v>8.9034920422354225E-3</v>
      </c>
      <c r="G84" s="19">
        <f t="shared" si="26"/>
        <v>2.786648078658947E-2</v>
      </c>
      <c r="H84" s="19">
        <f t="shared" si="27"/>
        <v>1.9152140798440874E-2</v>
      </c>
      <c r="I84" s="19">
        <f t="shared" si="28"/>
        <v>2.2952112517154753E-2</v>
      </c>
      <c r="J84" s="19">
        <f t="shared" si="29"/>
        <v>2.7384999833739224E-2</v>
      </c>
      <c r="K84" s="19">
        <f t="shared" si="30"/>
        <v>2.2600682904798768E-2</v>
      </c>
      <c r="L84" s="19">
        <f t="shared" si="31"/>
        <v>2.8212035377112078E-2</v>
      </c>
      <c r="M84" s="19">
        <f t="shared" si="32"/>
        <v>2.4805068859652366E-2</v>
      </c>
      <c r="N84" s="19">
        <f t="shared" si="33"/>
        <v>3.6906421717378811E-2</v>
      </c>
      <c r="O84" s="19">
        <f t="shared" si="34"/>
        <v>3.0719785569371969E-2</v>
      </c>
      <c r="P84" s="19">
        <f t="shared" si="35"/>
        <v>2.280126265385499E-2</v>
      </c>
      <c r="Q84" s="19">
        <f t="shared" si="36"/>
        <v>9.8368467095450388E-3</v>
      </c>
      <c r="R84" s="19">
        <f t="shared" si="37"/>
        <v>9.3861860650366613E-3</v>
      </c>
      <c r="S84" s="19">
        <f t="shared" si="38"/>
        <v>3.4512740575606396E-2</v>
      </c>
      <c r="T84" s="19">
        <f t="shared" si="39"/>
        <v>2.9695586826656385E-2</v>
      </c>
      <c r="U84" s="19">
        <f t="shared" si="40"/>
        <v>3.2825296415440762E-2</v>
      </c>
      <c r="V84" s="19">
        <f t="shared" si="41"/>
        <v>2.1491816894695318E-2</v>
      </c>
      <c r="W84" s="19">
        <f t="shared" si="42"/>
        <v>5.8455961827347969E-2</v>
      </c>
      <c r="X84" s="19">
        <f t="shared" si="43"/>
        <v>7.8500163221148958E-2</v>
      </c>
      <c r="Y84" s="19">
        <f t="shared" si="44"/>
        <v>5.4713888821583102E-2</v>
      </c>
      <c r="Z84" s="19">
        <f t="shared" si="45"/>
        <v>5.1376565762004146E-2</v>
      </c>
      <c r="AA84" s="19">
        <f t="shared" si="46"/>
        <v>1.997608396302538E-2</v>
      </c>
      <c r="AB84" s="19">
        <f t="shared" si="47"/>
        <v>2.0605869571482742E-2</v>
      </c>
      <c r="AC84" s="19">
        <f t="shared" si="48"/>
        <v>2.2813736208470031E-2</v>
      </c>
      <c r="AD84" s="19">
        <f t="shared" si="49"/>
        <v>2.054777630233447E-2</v>
      </c>
      <c r="AE84" s="19">
        <f t="shared" si="50"/>
        <v>2.8102439907240633E-2</v>
      </c>
      <c r="AF84" s="19">
        <f t="shared" si="51"/>
        <v>2.837009445802248E-2</v>
      </c>
      <c r="AG84" s="19">
        <f t="shared" si="52"/>
        <v>2.837009445802248E-2</v>
      </c>
      <c r="AH84" s="19">
        <f t="shared" si="53"/>
        <v>2.2508966337084053E-2</v>
      </c>
      <c r="AI84" s="19">
        <f t="shared" si="54"/>
        <v>2.2644340954280615E-2</v>
      </c>
      <c r="AJ84" s="19">
        <f t="shared" si="55"/>
        <v>2.2208996697449641E-2</v>
      </c>
      <c r="AK84" s="19">
        <f t="shared" si="56"/>
        <v>2.10754899560706E-2</v>
      </c>
      <c r="AL84" s="19">
        <f t="shared" si="57"/>
        <v>1.9866509902749359E-2</v>
      </c>
      <c r="AM84" s="19">
        <f t="shared" si="58"/>
        <v>1.969533149973041E-2</v>
      </c>
      <c r="AN84" s="19">
        <f t="shared" si="59"/>
        <v>1.9305600882440717E-2</v>
      </c>
      <c r="AO84" s="19">
        <f t="shared" si="60"/>
        <v>1.9047619047619049E-2</v>
      </c>
      <c r="AP84" s="19">
        <f t="shared" si="61"/>
        <v>1.8181818181818184E-2</v>
      </c>
      <c r="AQ84" s="19">
        <f t="shared" si="62"/>
        <v>1.8340611353711789E-2</v>
      </c>
      <c r="AR84" s="19">
        <f t="shared" si="63"/>
        <v>1.8280739934711642E-2</v>
      </c>
      <c r="AS84" s="19">
        <f t="shared" si="64"/>
        <v>4.0041487754285454E-2</v>
      </c>
      <c r="AT84" s="19">
        <f t="shared" si="65"/>
        <v>4.1611838515443131E-2</v>
      </c>
      <c r="AU84" s="19">
        <f t="shared" si="66"/>
        <v>4.2323066071008705E-2</v>
      </c>
      <c r="AV84" s="19">
        <f t="shared" si="67"/>
        <v>4.6469968387776631E-2</v>
      </c>
      <c r="AW84" s="19">
        <f t="shared" si="68"/>
        <v>5.3475935828877032E-2</v>
      </c>
    </row>
    <row r="85" spans="1:49" ht="15" customHeight="1">
      <c r="A85" s="9" t="s">
        <v>32</v>
      </c>
      <c r="B85" s="11" t="s">
        <v>81</v>
      </c>
      <c r="C85" s="19">
        <f t="shared" si="22"/>
        <v>4.1142653995382091E-2</v>
      </c>
      <c r="D85" s="19">
        <f t="shared" si="23"/>
        <v>2.285540901519063E-2</v>
      </c>
      <c r="E85" s="19">
        <f t="shared" si="24"/>
        <v>2.6588665271737234E-2</v>
      </c>
      <c r="F85" s="19">
        <f t="shared" si="25"/>
        <v>5.3420952253412535E-2</v>
      </c>
      <c r="G85" s="19">
        <f t="shared" si="26"/>
        <v>1.8577653857726313E-2</v>
      </c>
      <c r="H85" s="19">
        <f t="shared" si="27"/>
        <v>2.8728211197661311E-2</v>
      </c>
      <c r="I85" s="19">
        <f t="shared" si="28"/>
        <v>3.0602816689539673E-2</v>
      </c>
      <c r="J85" s="19">
        <f t="shared" si="29"/>
        <v>1.4605333244660918E-2</v>
      </c>
      <c r="K85" s="19">
        <f t="shared" si="30"/>
        <v>1.7435061598867603E-2</v>
      </c>
      <c r="L85" s="19">
        <f t="shared" si="31"/>
        <v>1.5046418867793107E-2</v>
      </c>
      <c r="M85" s="19">
        <f t="shared" si="32"/>
        <v>1.9135612200477548E-2</v>
      </c>
      <c r="N85" s="19">
        <f t="shared" si="33"/>
        <v>9.8417124579676836E-3</v>
      </c>
      <c r="O85" s="19">
        <f t="shared" si="34"/>
        <v>1.2287914227748787E-2</v>
      </c>
      <c r="P85" s="19">
        <f t="shared" si="35"/>
        <v>3.6482020246167986E-2</v>
      </c>
      <c r="Q85" s="19">
        <f t="shared" si="36"/>
        <v>4.7207422721271937E-2</v>
      </c>
      <c r="R85" s="19">
        <f t="shared" si="37"/>
        <v>4.504468417534091E-2</v>
      </c>
      <c r="S85" s="19">
        <f t="shared" si="38"/>
        <v>4.1407007289269826E-2</v>
      </c>
      <c r="T85" s="19">
        <f t="shared" si="39"/>
        <v>1.1878234730662554E-2</v>
      </c>
      <c r="U85" s="19">
        <f t="shared" si="40"/>
        <v>1.05512519148324E-2</v>
      </c>
      <c r="V85" s="19">
        <f t="shared" si="41"/>
        <v>1.9649661160864293E-2</v>
      </c>
      <c r="W85" s="19">
        <f t="shared" si="42"/>
        <v>9.7426603045579954E-3</v>
      </c>
      <c r="X85" s="19">
        <f t="shared" si="43"/>
        <v>2.7474026851395203E-2</v>
      </c>
      <c r="Y85" s="19">
        <f t="shared" si="44"/>
        <v>9.1189814702638504E-3</v>
      </c>
      <c r="Z85" s="19">
        <f t="shared" si="45"/>
        <v>1.1417014613778699E-3</v>
      </c>
      <c r="AA85" s="19">
        <f t="shared" si="46"/>
        <v>2.9964125944538067E-2</v>
      </c>
      <c r="AB85" s="19">
        <f t="shared" si="47"/>
        <v>3.0908804357224109E-2</v>
      </c>
      <c r="AC85" s="19">
        <f t="shared" si="48"/>
        <v>2.2813736208470031E-2</v>
      </c>
      <c r="AD85" s="19">
        <f t="shared" si="49"/>
        <v>2.054777630233447E-2</v>
      </c>
      <c r="AE85" s="19">
        <f t="shared" si="50"/>
        <v>2.4588712842103976E-2</v>
      </c>
      <c r="AF85" s="19">
        <f t="shared" si="51"/>
        <v>2.482290179195247E-2</v>
      </c>
      <c r="AG85" s="19">
        <f t="shared" si="52"/>
        <v>2.482290179195247E-2</v>
      </c>
      <c r="AH85" s="19">
        <f t="shared" si="53"/>
        <v>1.9695345544948548E-2</v>
      </c>
      <c r="AI85" s="19">
        <f t="shared" si="54"/>
        <v>2.2644340954280615E-2</v>
      </c>
      <c r="AJ85" s="19">
        <f t="shared" si="55"/>
        <v>2.2208996697449641E-2</v>
      </c>
      <c r="AK85" s="19">
        <f t="shared" si="56"/>
        <v>2.10754899560706E-2</v>
      </c>
      <c r="AL85" s="19">
        <f t="shared" si="57"/>
        <v>1.9866509902749359E-2</v>
      </c>
      <c r="AM85" s="19">
        <f t="shared" si="58"/>
        <v>1.969533149973041E-2</v>
      </c>
      <c r="AN85" s="19">
        <f t="shared" si="59"/>
        <v>1.9305600882440717E-2</v>
      </c>
      <c r="AO85" s="19">
        <f t="shared" si="60"/>
        <v>1.9047619047619049E-2</v>
      </c>
      <c r="AP85" s="19">
        <f t="shared" si="61"/>
        <v>1.8181818181818184E-2</v>
      </c>
      <c r="AQ85" s="19">
        <f t="shared" si="62"/>
        <v>1.8340611353711789E-2</v>
      </c>
      <c r="AR85" s="19">
        <f t="shared" si="63"/>
        <v>1.8280739934711642E-2</v>
      </c>
      <c r="AS85" s="19">
        <f t="shared" si="64"/>
        <v>4.0041487754285454E-2</v>
      </c>
      <c r="AT85" s="19">
        <f t="shared" si="65"/>
        <v>4.1611838515443131E-2</v>
      </c>
      <c r="AU85" s="19">
        <f t="shared" si="66"/>
        <v>4.2323066071008705E-2</v>
      </c>
      <c r="AV85" s="19">
        <f t="shared" si="67"/>
        <v>4.6469968387776631E-2</v>
      </c>
      <c r="AW85" s="19">
        <f t="shared" si="68"/>
        <v>5.3475935828877032E-2</v>
      </c>
    </row>
    <row r="86" spans="1:49" ht="15" customHeight="1">
      <c r="A86" s="9" t="s">
        <v>33</v>
      </c>
      <c r="B86" s="11" t="s">
        <v>82</v>
      </c>
      <c r="C86" s="19">
        <f t="shared" si="22"/>
        <v>4.1142653995382091E-2</v>
      </c>
      <c r="D86" s="19">
        <f t="shared" si="23"/>
        <v>2.285540901519063E-2</v>
      </c>
      <c r="E86" s="19">
        <f t="shared" si="24"/>
        <v>2.6588665271737234E-2</v>
      </c>
      <c r="F86" s="19">
        <f t="shared" si="25"/>
        <v>5.3420952253412535E-2</v>
      </c>
      <c r="G86" s="19">
        <f t="shared" si="26"/>
        <v>1.8577653857726313E-2</v>
      </c>
      <c r="H86" s="19">
        <f t="shared" si="27"/>
        <v>2.8728211197661311E-2</v>
      </c>
      <c r="I86" s="19">
        <f t="shared" si="28"/>
        <v>3.0602816689539673E-2</v>
      </c>
      <c r="J86" s="19">
        <f t="shared" si="29"/>
        <v>1.4605333244660918E-2</v>
      </c>
      <c r="K86" s="19">
        <f t="shared" si="30"/>
        <v>1.7435061598867603E-2</v>
      </c>
      <c r="L86" s="19">
        <f t="shared" si="31"/>
        <v>1.5046418867793107E-2</v>
      </c>
      <c r="M86" s="19">
        <f t="shared" si="32"/>
        <v>1.9135612200477548E-2</v>
      </c>
      <c r="N86" s="19">
        <f t="shared" si="33"/>
        <v>9.8417124579676836E-3</v>
      </c>
      <c r="O86" s="19">
        <f t="shared" si="34"/>
        <v>1.6383885636998382E-2</v>
      </c>
      <c r="P86" s="19">
        <f t="shared" si="35"/>
        <v>3.6482020246167986E-2</v>
      </c>
      <c r="Q86" s="19">
        <f t="shared" si="36"/>
        <v>5.5069820627264038E-2</v>
      </c>
      <c r="R86" s="19">
        <f t="shared" si="37"/>
        <v>5.2546877900835051E-2</v>
      </c>
      <c r="S86" s="19">
        <f t="shared" si="38"/>
        <v>4.8303345802108329E-2</v>
      </c>
      <c r="T86" s="19">
        <f t="shared" si="39"/>
        <v>1.1878234730662554E-2</v>
      </c>
      <c r="U86" s="19">
        <f t="shared" si="40"/>
        <v>1.05512519148324E-2</v>
      </c>
      <c r="V86" s="19">
        <f t="shared" si="41"/>
        <v>1.9649661160864293E-2</v>
      </c>
      <c r="W86" s="19">
        <f t="shared" si="42"/>
        <v>9.7426603045579954E-3</v>
      </c>
      <c r="X86" s="19">
        <f t="shared" si="43"/>
        <v>2.7474026851395203E-2</v>
      </c>
      <c r="Y86" s="19">
        <f t="shared" si="44"/>
        <v>9.1189814702638504E-3</v>
      </c>
      <c r="Z86" s="19">
        <f t="shared" si="45"/>
        <v>1.1417014613778699E-3</v>
      </c>
      <c r="AA86" s="19">
        <f t="shared" si="46"/>
        <v>2.9964125944538067E-2</v>
      </c>
      <c r="AB86" s="19">
        <f t="shared" si="47"/>
        <v>3.0908804357224109E-2</v>
      </c>
      <c r="AC86" s="19">
        <f t="shared" si="48"/>
        <v>2.2813736208470031E-2</v>
      </c>
      <c r="AD86" s="19">
        <f t="shared" si="49"/>
        <v>2.054777630233447E-2</v>
      </c>
      <c r="AE86" s="19">
        <f t="shared" si="50"/>
        <v>2.4588712842103976E-2</v>
      </c>
      <c r="AF86" s="19">
        <f t="shared" si="51"/>
        <v>2.482290179195247E-2</v>
      </c>
      <c r="AG86" s="19">
        <f t="shared" si="52"/>
        <v>2.482290179195247E-2</v>
      </c>
      <c r="AH86" s="19">
        <f t="shared" si="53"/>
        <v>1.7232781122537882E-2</v>
      </c>
      <c r="AI86" s="19">
        <f t="shared" si="54"/>
        <v>1.9813798334995539E-2</v>
      </c>
      <c r="AJ86" s="19">
        <f t="shared" si="55"/>
        <v>2.2208996697449641E-2</v>
      </c>
      <c r="AK86" s="19">
        <f t="shared" si="56"/>
        <v>2.10754899560706E-2</v>
      </c>
      <c r="AL86" s="19">
        <f t="shared" si="57"/>
        <v>1.9866509902749359E-2</v>
      </c>
      <c r="AM86" s="19">
        <f t="shared" si="58"/>
        <v>1.969533149973041E-2</v>
      </c>
      <c r="AN86" s="19">
        <f t="shared" si="59"/>
        <v>1.9305600882440717E-2</v>
      </c>
      <c r="AO86" s="19">
        <f t="shared" si="60"/>
        <v>1.9047619047619049E-2</v>
      </c>
      <c r="AP86" s="19">
        <f t="shared" si="61"/>
        <v>1.8181818181818184E-2</v>
      </c>
      <c r="AQ86" s="19">
        <f t="shared" si="62"/>
        <v>1.8340611353711789E-2</v>
      </c>
      <c r="AR86" s="19">
        <f t="shared" si="63"/>
        <v>1.8280739934711642E-2</v>
      </c>
      <c r="AS86" s="19">
        <f t="shared" si="64"/>
        <v>4.0041487754285454E-2</v>
      </c>
      <c r="AT86" s="19">
        <f t="shared" si="65"/>
        <v>4.1611838515443131E-2</v>
      </c>
      <c r="AU86" s="19">
        <f t="shared" si="66"/>
        <v>4.2323066071008705E-2</v>
      </c>
      <c r="AV86" s="19">
        <f t="shared" si="67"/>
        <v>4.6469968387776631E-2</v>
      </c>
      <c r="AW86" s="19">
        <f t="shared" si="68"/>
        <v>5.3475935828877032E-2</v>
      </c>
    </row>
    <row r="87" spans="1:49" ht="15" customHeight="1">
      <c r="A87" s="9" t="s">
        <v>34</v>
      </c>
      <c r="B87" s="11" t="s">
        <v>83</v>
      </c>
      <c r="C87" s="19">
        <f t="shared" si="22"/>
        <v>4.1142653995382091E-2</v>
      </c>
      <c r="D87" s="19">
        <f t="shared" si="23"/>
        <v>2.285540901519063E-2</v>
      </c>
      <c r="E87" s="19">
        <f t="shared" si="24"/>
        <v>2.6588665271737234E-2</v>
      </c>
      <c r="F87" s="19">
        <f t="shared" si="25"/>
        <v>5.3420952253412535E-2</v>
      </c>
      <c r="G87" s="19">
        <f t="shared" si="26"/>
        <v>1.8577653857726313E-2</v>
      </c>
      <c r="H87" s="19">
        <f t="shared" si="27"/>
        <v>2.8728211197661311E-2</v>
      </c>
      <c r="I87" s="19">
        <f t="shared" si="28"/>
        <v>2.4482253351631737E-2</v>
      </c>
      <c r="J87" s="19">
        <f t="shared" si="29"/>
        <v>1.4605333244660918E-2</v>
      </c>
      <c r="K87" s="19">
        <f t="shared" si="30"/>
        <v>1.7435061598867603E-2</v>
      </c>
      <c r="L87" s="19">
        <f t="shared" si="31"/>
        <v>1.5046418867793107E-2</v>
      </c>
      <c r="M87" s="19">
        <f t="shared" si="32"/>
        <v>1.9135612200477548E-2</v>
      </c>
      <c r="N87" s="19">
        <f t="shared" si="33"/>
        <v>9.8417124579676836E-3</v>
      </c>
      <c r="O87" s="19">
        <f t="shared" si="34"/>
        <v>1.2287914227748787E-2</v>
      </c>
      <c r="P87" s="19">
        <f t="shared" si="35"/>
        <v>3.6482020246167986E-2</v>
      </c>
      <c r="Q87" s="19">
        <f t="shared" si="36"/>
        <v>4.7207422721271937E-2</v>
      </c>
      <c r="R87" s="19">
        <f t="shared" si="37"/>
        <v>4.504468417534091E-2</v>
      </c>
      <c r="S87" s="19">
        <f t="shared" si="38"/>
        <v>4.1407007289269826E-2</v>
      </c>
      <c r="T87" s="19">
        <f t="shared" si="39"/>
        <v>1.1878234730662554E-2</v>
      </c>
      <c r="U87" s="19">
        <f t="shared" si="40"/>
        <v>1.05512519148324E-2</v>
      </c>
      <c r="V87" s="19">
        <f t="shared" si="41"/>
        <v>1.9649661160864293E-2</v>
      </c>
      <c r="W87" s="19">
        <f t="shared" si="42"/>
        <v>9.7426603045579954E-3</v>
      </c>
      <c r="X87" s="19">
        <f t="shared" si="43"/>
        <v>2.7474026851395203E-2</v>
      </c>
      <c r="Y87" s="19">
        <f t="shared" si="44"/>
        <v>9.1189814702638504E-3</v>
      </c>
      <c r="Z87" s="19">
        <f t="shared" si="45"/>
        <v>1.1417014613778699E-3</v>
      </c>
      <c r="AA87" s="19">
        <f t="shared" si="46"/>
        <v>2.9964125944538067E-2</v>
      </c>
      <c r="AB87" s="19">
        <f t="shared" si="47"/>
        <v>3.0908804357224109E-2</v>
      </c>
      <c r="AC87" s="19">
        <f t="shared" si="48"/>
        <v>2.2813736208470031E-2</v>
      </c>
      <c r="AD87" s="19">
        <f t="shared" si="49"/>
        <v>2.054777630233447E-2</v>
      </c>
      <c r="AE87" s="19">
        <f t="shared" si="50"/>
        <v>2.4588712842103976E-2</v>
      </c>
      <c r="AF87" s="19">
        <f t="shared" si="51"/>
        <v>2.482290179195247E-2</v>
      </c>
      <c r="AG87" s="19">
        <f t="shared" si="52"/>
        <v>2.482290179195247E-2</v>
      </c>
      <c r="AH87" s="19">
        <f t="shared" si="53"/>
        <v>1.7232781122537882E-2</v>
      </c>
      <c r="AI87" s="19">
        <f t="shared" si="54"/>
        <v>1.7336423427242575E-2</v>
      </c>
      <c r="AJ87" s="19">
        <f t="shared" si="55"/>
        <v>1.9432872110268437E-2</v>
      </c>
      <c r="AK87" s="19">
        <f t="shared" si="56"/>
        <v>2.10754899560706E-2</v>
      </c>
      <c r="AL87" s="19">
        <f t="shared" si="57"/>
        <v>1.9866509902749359E-2</v>
      </c>
      <c r="AM87" s="19">
        <f t="shared" si="58"/>
        <v>1.969533149973041E-2</v>
      </c>
      <c r="AN87" s="19">
        <f t="shared" si="59"/>
        <v>1.9305600882440717E-2</v>
      </c>
      <c r="AO87" s="19">
        <f t="shared" si="60"/>
        <v>1.9047619047619049E-2</v>
      </c>
      <c r="AP87" s="19">
        <f t="shared" si="61"/>
        <v>1.8181818181818184E-2</v>
      </c>
      <c r="AQ87" s="19">
        <f t="shared" si="62"/>
        <v>1.8340611353711789E-2</v>
      </c>
      <c r="AR87" s="19">
        <f t="shared" si="63"/>
        <v>1.8280739934711642E-2</v>
      </c>
      <c r="AS87" s="19">
        <f t="shared" si="64"/>
        <v>4.0041487754285454E-2</v>
      </c>
      <c r="AT87" s="19">
        <f t="shared" si="65"/>
        <v>4.1611838515443131E-2</v>
      </c>
      <c r="AU87" s="19">
        <f t="shared" si="66"/>
        <v>4.2323066071008705E-2</v>
      </c>
      <c r="AV87" s="19">
        <f t="shared" si="67"/>
        <v>4.6469968387776631E-2</v>
      </c>
      <c r="AW87" s="19">
        <f t="shared" si="68"/>
        <v>5.3475935828877032E-2</v>
      </c>
    </row>
    <row r="88" spans="1:49" ht="15" customHeight="1">
      <c r="A88" s="9" t="s">
        <v>35</v>
      </c>
      <c r="B88" s="11" t="s">
        <v>84</v>
      </c>
      <c r="C88" s="19">
        <f t="shared" si="22"/>
        <v>3.291412319630567E-2</v>
      </c>
      <c r="D88" s="19">
        <f t="shared" si="23"/>
        <v>2.1941192654583004E-2</v>
      </c>
      <c r="E88" s="19">
        <f t="shared" si="24"/>
        <v>2.1270932217389786E-2</v>
      </c>
      <c r="F88" s="19">
        <f t="shared" si="25"/>
        <v>4.2736761802730026E-2</v>
      </c>
      <c r="G88" s="19">
        <f t="shared" si="26"/>
        <v>1.8577653857726313E-2</v>
      </c>
      <c r="H88" s="19">
        <f t="shared" si="27"/>
        <v>2.8728211197661311E-2</v>
      </c>
      <c r="I88" s="19">
        <f t="shared" si="28"/>
        <v>3.6723380027447607E-2</v>
      </c>
      <c r="J88" s="19">
        <f t="shared" si="29"/>
        <v>1.4605333244660918E-2</v>
      </c>
      <c r="K88" s="19">
        <f t="shared" si="30"/>
        <v>1.7435061598867603E-2</v>
      </c>
      <c r="L88" s="19">
        <f t="shared" si="31"/>
        <v>1.5046418867793107E-2</v>
      </c>
      <c r="M88" s="19">
        <f t="shared" si="32"/>
        <v>1.9135612200477548E-2</v>
      </c>
      <c r="N88" s="19">
        <f t="shared" si="33"/>
        <v>4.9208562289838418E-3</v>
      </c>
      <c r="O88" s="19">
        <f t="shared" si="34"/>
        <v>3.0719785569371969E-2</v>
      </c>
      <c r="P88" s="19">
        <f t="shared" si="35"/>
        <v>3.6482020246167986E-2</v>
      </c>
      <c r="Q88" s="19">
        <f t="shared" si="36"/>
        <v>4.7207422721271937E-2</v>
      </c>
      <c r="R88" s="19">
        <f t="shared" si="37"/>
        <v>4.504468417534091E-2</v>
      </c>
      <c r="S88" s="19">
        <f t="shared" si="38"/>
        <v>4.1407007289269826E-2</v>
      </c>
      <c r="T88" s="19">
        <f t="shared" si="39"/>
        <v>1.1136123463082723E-2</v>
      </c>
      <c r="U88" s="19">
        <f t="shared" si="40"/>
        <v>1.7584980222557549E-2</v>
      </c>
      <c r="V88" s="19">
        <f t="shared" si="41"/>
        <v>1.8422017888757494E-2</v>
      </c>
      <c r="W88" s="19">
        <f t="shared" si="42"/>
        <v>1.0020735720810485E-2</v>
      </c>
      <c r="X88" s="19">
        <f t="shared" si="43"/>
        <v>1.962504080528724E-2</v>
      </c>
      <c r="Y88" s="19">
        <f t="shared" si="44"/>
        <v>9.3792558192479815E-3</v>
      </c>
      <c r="Z88" s="19">
        <f t="shared" si="45"/>
        <v>1.1417014613778699E-3</v>
      </c>
      <c r="AA88" s="19">
        <f t="shared" si="46"/>
        <v>2.9964125944538067E-2</v>
      </c>
      <c r="AB88" s="19">
        <f t="shared" si="47"/>
        <v>3.0908804357224109E-2</v>
      </c>
      <c r="AC88" s="19">
        <f t="shared" si="48"/>
        <v>2.2813736208470031E-2</v>
      </c>
      <c r="AD88" s="19">
        <f t="shared" si="49"/>
        <v>1.6438221041867578E-2</v>
      </c>
      <c r="AE88" s="19">
        <f t="shared" si="50"/>
        <v>2.1077356864352085E-2</v>
      </c>
      <c r="AF88" s="19">
        <f t="shared" si="51"/>
        <v>2.1278102796086763E-2</v>
      </c>
      <c r="AG88" s="19">
        <f t="shared" si="52"/>
        <v>2.1278102796086763E-2</v>
      </c>
      <c r="AH88" s="19">
        <f t="shared" si="53"/>
        <v>1.4771878455672802E-2</v>
      </c>
      <c r="AI88" s="19">
        <f t="shared" si="54"/>
        <v>1.4860720269253388E-2</v>
      </c>
      <c r="AJ88" s="19">
        <f t="shared" si="55"/>
        <v>1.4575018458162784E-2</v>
      </c>
      <c r="AK88" s="19">
        <f t="shared" si="56"/>
        <v>1.580661746705295E-2</v>
      </c>
      <c r="AL88" s="19">
        <f t="shared" si="57"/>
        <v>1.9866509902749359E-2</v>
      </c>
      <c r="AM88" s="19">
        <f t="shared" si="58"/>
        <v>1.969533149973041E-2</v>
      </c>
      <c r="AN88" s="19">
        <f t="shared" si="59"/>
        <v>1.9305600882440717E-2</v>
      </c>
      <c r="AO88" s="19">
        <f t="shared" si="60"/>
        <v>1.700680272108844E-2</v>
      </c>
      <c r="AP88" s="19">
        <f t="shared" si="61"/>
        <v>1.6233766233766236E-2</v>
      </c>
      <c r="AQ88" s="19">
        <f t="shared" si="62"/>
        <v>1.6375545851528384E-2</v>
      </c>
      <c r="AR88" s="19">
        <f t="shared" si="63"/>
        <v>1.6322089227421111E-2</v>
      </c>
      <c r="AS88" s="19">
        <f t="shared" si="64"/>
        <v>1.8769447384821308E-2</v>
      </c>
      <c r="AT88" s="19">
        <f t="shared" si="65"/>
        <v>2.0805919257721565E-2</v>
      </c>
      <c r="AU88" s="19">
        <f t="shared" si="66"/>
        <v>1.7634610862920293E-2</v>
      </c>
      <c r="AV88" s="19">
        <f t="shared" si="67"/>
        <v>4.7418335089567994E-3</v>
      </c>
      <c r="AW88" s="19">
        <f t="shared" si="68"/>
        <v>1.5844721727074674E-2</v>
      </c>
    </row>
    <row r="89" spans="1:49" ht="15" customHeight="1">
      <c r="A89" s="9" t="s">
        <v>36</v>
      </c>
      <c r="B89" s="11" t="s">
        <v>85</v>
      </c>
      <c r="C89" s="19">
        <f t="shared" si="22"/>
        <v>3.291412319630567E-2</v>
      </c>
      <c r="D89" s="19">
        <f t="shared" si="23"/>
        <v>2.1941192654583004E-2</v>
      </c>
      <c r="E89" s="19">
        <f t="shared" si="24"/>
        <v>2.1270932217389786E-2</v>
      </c>
      <c r="F89" s="19">
        <f t="shared" si="25"/>
        <v>4.2736761802730026E-2</v>
      </c>
      <c r="G89" s="19">
        <f t="shared" si="26"/>
        <v>1.8577653857726313E-2</v>
      </c>
      <c r="H89" s="19">
        <f t="shared" si="27"/>
        <v>2.8728211197661311E-2</v>
      </c>
      <c r="I89" s="19">
        <f t="shared" si="28"/>
        <v>3.0602816689539673E-2</v>
      </c>
      <c r="J89" s="19">
        <f t="shared" si="29"/>
        <v>1.0953999933495689E-2</v>
      </c>
      <c r="K89" s="19">
        <f t="shared" si="30"/>
        <v>1.1623208351039365E-2</v>
      </c>
      <c r="L89" s="19">
        <f t="shared" si="31"/>
        <v>1.1284814150844832E-2</v>
      </c>
      <c r="M89" s="19">
        <f t="shared" si="32"/>
        <v>1.2756892556392644E-2</v>
      </c>
      <c r="N89" s="19">
        <f t="shared" si="33"/>
        <v>4.9208562289838418E-3</v>
      </c>
      <c r="O89" s="19">
        <f t="shared" si="34"/>
        <v>3.0719785569371969E-2</v>
      </c>
      <c r="P89" s="19">
        <f t="shared" si="35"/>
        <v>3.6482020246167986E-2</v>
      </c>
      <c r="Q89" s="19">
        <f t="shared" si="36"/>
        <v>4.7207422721271937E-2</v>
      </c>
      <c r="R89" s="19">
        <f t="shared" si="37"/>
        <v>4.504468417534091E-2</v>
      </c>
      <c r="S89" s="19">
        <f t="shared" si="38"/>
        <v>4.1407007289269826E-2</v>
      </c>
      <c r="T89" s="19">
        <f t="shared" si="39"/>
        <v>1.1136123463082723E-2</v>
      </c>
      <c r="U89" s="19">
        <f t="shared" si="40"/>
        <v>1.7584980222557549E-2</v>
      </c>
      <c r="V89" s="19">
        <f t="shared" si="41"/>
        <v>1.8422017888757494E-2</v>
      </c>
      <c r="W89" s="19">
        <f t="shared" si="42"/>
        <v>1.0020735720810485E-2</v>
      </c>
      <c r="X89" s="19">
        <f t="shared" si="43"/>
        <v>1.962504080528724E-2</v>
      </c>
      <c r="Y89" s="19">
        <f t="shared" si="44"/>
        <v>9.3792558192479815E-3</v>
      </c>
      <c r="Z89" s="19">
        <f t="shared" si="45"/>
        <v>1.1417014613778699E-3</v>
      </c>
      <c r="AA89" s="19">
        <f t="shared" si="46"/>
        <v>2.9964125944538067E-2</v>
      </c>
      <c r="AB89" s="19">
        <f t="shared" si="47"/>
        <v>3.0908804357224109E-2</v>
      </c>
      <c r="AC89" s="19">
        <f t="shared" si="48"/>
        <v>2.2813736208470031E-2</v>
      </c>
      <c r="AD89" s="19">
        <f t="shared" si="49"/>
        <v>2.4659797542555623E-2</v>
      </c>
      <c r="AE89" s="19">
        <f t="shared" si="50"/>
        <v>2.1077356864352085E-2</v>
      </c>
      <c r="AF89" s="19">
        <f t="shared" si="51"/>
        <v>2.1278102796086763E-2</v>
      </c>
      <c r="AG89" s="19">
        <f t="shared" si="52"/>
        <v>2.1278102796086763E-2</v>
      </c>
      <c r="AH89" s="19">
        <f t="shared" si="53"/>
        <v>1.4771878455672802E-2</v>
      </c>
      <c r="AI89" s="19">
        <f t="shared" si="54"/>
        <v>1.4860720269253388E-2</v>
      </c>
      <c r="AJ89" s="19">
        <f t="shared" si="55"/>
        <v>1.4575018458162784E-2</v>
      </c>
      <c r="AK89" s="19">
        <f t="shared" si="56"/>
        <v>1.1855259481776759E-2</v>
      </c>
      <c r="AL89" s="19">
        <f t="shared" si="57"/>
        <v>1.4899882427062021E-2</v>
      </c>
      <c r="AM89" s="19">
        <f t="shared" si="58"/>
        <v>1.969533149973041E-2</v>
      </c>
      <c r="AN89" s="19">
        <f t="shared" si="59"/>
        <v>1.9305600882440717E-2</v>
      </c>
      <c r="AO89" s="19">
        <f t="shared" si="60"/>
        <v>1.700680272108844E-2</v>
      </c>
      <c r="AP89" s="19">
        <f t="shared" si="61"/>
        <v>1.6233766233766236E-2</v>
      </c>
      <c r="AQ89" s="19">
        <f t="shared" si="62"/>
        <v>1.6375545851528384E-2</v>
      </c>
      <c r="AR89" s="19">
        <f t="shared" si="63"/>
        <v>1.6322089227421111E-2</v>
      </c>
      <c r="AS89" s="19">
        <f t="shared" si="64"/>
        <v>1.8769447384821308E-2</v>
      </c>
      <c r="AT89" s="19">
        <f t="shared" si="65"/>
        <v>2.0805919257721565E-2</v>
      </c>
      <c r="AU89" s="19">
        <f t="shared" si="66"/>
        <v>1.7634610862920293E-2</v>
      </c>
      <c r="AV89" s="19">
        <f t="shared" si="67"/>
        <v>4.7418335089567994E-3</v>
      </c>
      <c r="AW89" s="19">
        <f t="shared" si="68"/>
        <v>1.5844721727074674E-2</v>
      </c>
    </row>
    <row r="90" spans="1:49" ht="15" customHeight="1">
      <c r="A90" s="9" t="s">
        <v>37</v>
      </c>
      <c r="B90" s="11" t="s">
        <v>86</v>
      </c>
      <c r="C90" s="19">
        <f t="shared" si="22"/>
        <v>3.291412319630567E-2</v>
      </c>
      <c r="D90" s="19">
        <f t="shared" si="23"/>
        <v>2.1941192654583004E-2</v>
      </c>
      <c r="E90" s="19">
        <f t="shared" si="24"/>
        <v>2.1270932217389786E-2</v>
      </c>
      <c r="F90" s="19">
        <f t="shared" si="25"/>
        <v>4.2736761802730026E-2</v>
      </c>
      <c r="G90" s="19">
        <f t="shared" si="26"/>
        <v>1.8577653857726313E-2</v>
      </c>
      <c r="H90" s="19">
        <f t="shared" si="27"/>
        <v>2.8728211197661311E-2</v>
      </c>
      <c r="I90" s="19">
        <f t="shared" si="28"/>
        <v>3.0602816689539673E-2</v>
      </c>
      <c r="J90" s="19">
        <f t="shared" si="29"/>
        <v>1.0953999933495689E-2</v>
      </c>
      <c r="K90" s="19">
        <f t="shared" si="30"/>
        <v>1.1623208351039365E-2</v>
      </c>
      <c r="L90" s="19">
        <f t="shared" si="31"/>
        <v>1.1284814150844832E-2</v>
      </c>
      <c r="M90" s="19">
        <f t="shared" si="32"/>
        <v>1.2756892556392644E-2</v>
      </c>
      <c r="N90" s="19">
        <f t="shared" si="33"/>
        <v>4.9208562289838418E-3</v>
      </c>
      <c r="O90" s="19">
        <f t="shared" si="34"/>
        <v>3.0719785569371969E-2</v>
      </c>
      <c r="P90" s="19">
        <f t="shared" si="35"/>
        <v>3.6482020246167986E-2</v>
      </c>
      <c r="Q90" s="19">
        <f t="shared" si="36"/>
        <v>4.7207422721271937E-2</v>
      </c>
      <c r="R90" s="19">
        <f t="shared" si="37"/>
        <v>4.504468417534091E-2</v>
      </c>
      <c r="S90" s="19">
        <f t="shared" si="38"/>
        <v>4.1407007289269826E-2</v>
      </c>
      <c r="T90" s="19">
        <f t="shared" si="39"/>
        <v>1.1136123463082723E-2</v>
      </c>
      <c r="U90" s="19">
        <f t="shared" si="40"/>
        <v>1.7584980222557549E-2</v>
      </c>
      <c r="V90" s="19">
        <f t="shared" si="41"/>
        <v>1.8422017888757494E-2</v>
      </c>
      <c r="W90" s="19">
        <f t="shared" si="42"/>
        <v>1.0020735720810485E-2</v>
      </c>
      <c r="X90" s="19">
        <f t="shared" si="43"/>
        <v>1.962504080528724E-2</v>
      </c>
      <c r="Y90" s="19">
        <f t="shared" si="44"/>
        <v>9.3792558192479815E-3</v>
      </c>
      <c r="Z90" s="19">
        <f t="shared" si="45"/>
        <v>1.1417014613778699E-3</v>
      </c>
      <c r="AA90" s="19">
        <f t="shared" si="46"/>
        <v>2.9964125944538067E-2</v>
      </c>
      <c r="AB90" s="19">
        <f t="shared" si="47"/>
        <v>3.0908804357224109E-2</v>
      </c>
      <c r="AC90" s="19">
        <f t="shared" si="48"/>
        <v>2.2813736208470031E-2</v>
      </c>
      <c r="AD90" s="19">
        <f t="shared" si="49"/>
        <v>2.4659797542555623E-2</v>
      </c>
      <c r="AE90" s="19">
        <f t="shared" si="50"/>
        <v>2.1077356864352085E-2</v>
      </c>
      <c r="AF90" s="19">
        <f t="shared" si="51"/>
        <v>2.1278102796086763E-2</v>
      </c>
      <c r="AG90" s="19">
        <f t="shared" si="52"/>
        <v>2.1278102796086763E-2</v>
      </c>
      <c r="AH90" s="19">
        <f t="shared" si="53"/>
        <v>1.4771878455672802E-2</v>
      </c>
      <c r="AI90" s="19">
        <f t="shared" si="54"/>
        <v>1.4860720269253388E-2</v>
      </c>
      <c r="AJ90" s="19">
        <f t="shared" si="55"/>
        <v>1.4575018458162784E-2</v>
      </c>
      <c r="AK90" s="19">
        <f t="shared" si="56"/>
        <v>1.1855259481776759E-2</v>
      </c>
      <c r="AL90" s="19">
        <f t="shared" si="57"/>
        <v>1.1175191200076517E-2</v>
      </c>
      <c r="AM90" s="19">
        <f t="shared" si="58"/>
        <v>1.4771498624797808E-2</v>
      </c>
      <c r="AN90" s="19">
        <f t="shared" si="59"/>
        <v>1.9305600882440717E-2</v>
      </c>
      <c r="AO90" s="19">
        <f t="shared" si="60"/>
        <v>1.700680272108844E-2</v>
      </c>
      <c r="AP90" s="19">
        <f t="shared" si="61"/>
        <v>1.6233766233766236E-2</v>
      </c>
      <c r="AQ90" s="19">
        <f t="shared" si="62"/>
        <v>1.6375545851528384E-2</v>
      </c>
      <c r="AR90" s="19">
        <f t="shared" si="63"/>
        <v>1.6322089227421111E-2</v>
      </c>
      <c r="AS90" s="19">
        <f t="shared" si="64"/>
        <v>1.8769447384821308E-2</v>
      </c>
      <c r="AT90" s="19">
        <f t="shared" si="65"/>
        <v>2.0805919257721565E-2</v>
      </c>
      <c r="AU90" s="19">
        <f t="shared" si="66"/>
        <v>1.7634610862920293E-2</v>
      </c>
      <c r="AV90" s="19">
        <f t="shared" si="67"/>
        <v>4.7418335089567994E-3</v>
      </c>
      <c r="AW90" s="19">
        <f t="shared" si="68"/>
        <v>1.5844721727074674E-2</v>
      </c>
    </row>
    <row r="91" spans="1:49" ht="15" customHeight="1">
      <c r="A91" s="9" t="s">
        <v>38</v>
      </c>
      <c r="B91" s="11" t="s">
        <v>87</v>
      </c>
      <c r="C91" s="19">
        <f t="shared" si="22"/>
        <v>2.0571326997691045E-2</v>
      </c>
      <c r="D91" s="19">
        <f t="shared" si="23"/>
        <v>2.1941192654583004E-2</v>
      </c>
      <c r="E91" s="19">
        <f t="shared" si="24"/>
        <v>1.1965198502244312E-2</v>
      </c>
      <c r="F91" s="19">
        <f t="shared" si="25"/>
        <v>2.6710476126706267E-2</v>
      </c>
      <c r="G91" s="19">
        <f t="shared" si="26"/>
        <v>1.8577653857726313E-2</v>
      </c>
      <c r="H91" s="19">
        <f t="shared" si="27"/>
        <v>2.8728211197661311E-2</v>
      </c>
      <c r="I91" s="19">
        <f t="shared" si="28"/>
        <v>3.6723380027447607E-2</v>
      </c>
      <c r="J91" s="19">
        <f t="shared" si="29"/>
        <v>1.0953999933495689E-2</v>
      </c>
      <c r="K91" s="19">
        <f t="shared" si="30"/>
        <v>1.1623208351039365E-2</v>
      </c>
      <c r="L91" s="19">
        <f t="shared" si="31"/>
        <v>1.1284814150844832E-2</v>
      </c>
      <c r="M91" s="19">
        <f t="shared" si="32"/>
        <v>1.2756892556392644E-2</v>
      </c>
      <c r="N91" s="19">
        <f t="shared" si="33"/>
        <v>4.9208562289838418E-3</v>
      </c>
      <c r="O91" s="19">
        <f t="shared" si="34"/>
        <v>3.0719785569371969E-2</v>
      </c>
      <c r="P91" s="19">
        <f t="shared" si="35"/>
        <v>3.6482020246167986E-2</v>
      </c>
      <c r="Q91" s="19">
        <f t="shared" si="36"/>
        <v>4.7207422721271937E-2</v>
      </c>
      <c r="R91" s="19">
        <f t="shared" si="37"/>
        <v>4.504468417534091E-2</v>
      </c>
      <c r="S91" s="19">
        <f t="shared" si="38"/>
        <v>4.1407007289269826E-2</v>
      </c>
      <c r="T91" s="19">
        <f t="shared" si="39"/>
        <v>1.1136123463082723E-2</v>
      </c>
      <c r="U91" s="19">
        <f t="shared" si="40"/>
        <v>1.7584980222557549E-2</v>
      </c>
      <c r="V91" s="19">
        <f t="shared" si="41"/>
        <v>1.8422017888757494E-2</v>
      </c>
      <c r="W91" s="19">
        <f t="shared" si="42"/>
        <v>1.0020735720810485E-2</v>
      </c>
      <c r="X91" s="19">
        <f t="shared" si="43"/>
        <v>1.962504080528724E-2</v>
      </c>
      <c r="Y91" s="19">
        <f t="shared" si="44"/>
        <v>9.3792558192479815E-3</v>
      </c>
      <c r="Z91" s="19">
        <f t="shared" si="45"/>
        <v>1.1417014613778699E-3</v>
      </c>
      <c r="AA91" s="19">
        <f t="shared" si="46"/>
        <v>2.9964125944538067E-2</v>
      </c>
      <c r="AB91" s="19">
        <f t="shared" si="47"/>
        <v>3.0908804357224109E-2</v>
      </c>
      <c r="AC91" s="19">
        <f t="shared" si="48"/>
        <v>2.2813736208470031E-2</v>
      </c>
      <c r="AD91" s="19">
        <f t="shared" si="49"/>
        <v>2.4659797542555623E-2</v>
      </c>
      <c r="AE91" s="19">
        <f t="shared" si="50"/>
        <v>2.1077356864352085E-2</v>
      </c>
      <c r="AF91" s="19">
        <f t="shared" si="51"/>
        <v>2.1278102796086763E-2</v>
      </c>
      <c r="AG91" s="19">
        <f t="shared" si="52"/>
        <v>2.1278102796086763E-2</v>
      </c>
      <c r="AH91" s="19">
        <f t="shared" si="53"/>
        <v>1.4771878455672802E-2</v>
      </c>
      <c r="AI91" s="19">
        <f t="shared" si="54"/>
        <v>1.4860720269253388E-2</v>
      </c>
      <c r="AJ91" s="19">
        <f t="shared" si="55"/>
        <v>1.4575018458162784E-2</v>
      </c>
      <c r="AK91" s="19">
        <f t="shared" si="56"/>
        <v>1.1855259481776759E-2</v>
      </c>
      <c r="AL91" s="19">
        <f t="shared" si="57"/>
        <v>1.1175191200076517E-2</v>
      </c>
      <c r="AM91" s="19">
        <f t="shared" si="58"/>
        <v>1.1078900941121884E-2</v>
      </c>
      <c r="AN91" s="19">
        <f t="shared" si="59"/>
        <v>1.4479200661830539E-2</v>
      </c>
      <c r="AO91" s="19">
        <f t="shared" si="60"/>
        <v>1.700680272108844E-2</v>
      </c>
      <c r="AP91" s="19">
        <f t="shared" si="61"/>
        <v>1.6233766233766236E-2</v>
      </c>
      <c r="AQ91" s="19">
        <f t="shared" si="62"/>
        <v>1.6375545851528384E-2</v>
      </c>
      <c r="AR91" s="19">
        <f t="shared" si="63"/>
        <v>1.6322089227421111E-2</v>
      </c>
      <c r="AS91" s="19">
        <f t="shared" si="64"/>
        <v>1.8769447384821308E-2</v>
      </c>
      <c r="AT91" s="19">
        <f t="shared" si="65"/>
        <v>2.0805919257721565E-2</v>
      </c>
      <c r="AU91" s="19">
        <f t="shared" si="66"/>
        <v>1.7634610862920293E-2</v>
      </c>
      <c r="AV91" s="19">
        <f t="shared" si="67"/>
        <v>4.7418335089567994E-3</v>
      </c>
      <c r="AW91" s="19">
        <f t="shared" si="68"/>
        <v>1.5844721727074674E-2</v>
      </c>
    </row>
    <row r="92" spans="1:49" ht="15" customHeight="1">
      <c r="A92" s="9" t="s">
        <v>39</v>
      </c>
      <c r="B92" s="11" t="s">
        <v>88</v>
      </c>
      <c r="C92" s="19">
        <f t="shared" si="22"/>
        <v>2.0571326997691045E-2</v>
      </c>
      <c r="D92" s="19">
        <f t="shared" si="23"/>
        <v>2.285540901519063E-2</v>
      </c>
      <c r="E92" s="19">
        <f t="shared" si="24"/>
        <v>7.9765995815211706E-3</v>
      </c>
      <c r="F92" s="19">
        <f t="shared" si="25"/>
        <v>2.6710476126706267E-2</v>
      </c>
      <c r="G92" s="19">
        <f t="shared" si="26"/>
        <v>1.7834547703417261E-2</v>
      </c>
      <c r="H92" s="19">
        <f t="shared" si="27"/>
        <v>2.2982568958129047E-2</v>
      </c>
      <c r="I92" s="19">
        <f t="shared" si="28"/>
        <v>3.6723380027447607E-2</v>
      </c>
      <c r="J92" s="19">
        <f t="shared" si="29"/>
        <v>1.3144537029454237E-2</v>
      </c>
      <c r="K92" s="19">
        <f t="shared" si="30"/>
        <v>2.3246416702078731E-2</v>
      </c>
      <c r="L92" s="19">
        <f t="shared" si="31"/>
        <v>1.3541506150890779E-2</v>
      </c>
      <c r="M92" s="19">
        <f t="shared" si="32"/>
        <v>1.2756892556392644E-2</v>
      </c>
      <c r="N92" s="19">
        <f t="shared" si="33"/>
        <v>4.9208562289838418E-3</v>
      </c>
      <c r="O92" s="19">
        <f t="shared" si="34"/>
        <v>1.4745202169255159E-2</v>
      </c>
      <c r="P92" s="19">
        <f t="shared" si="35"/>
        <v>2.7360147177267129E-2</v>
      </c>
      <c r="Q92" s="19">
        <f t="shared" si="36"/>
        <v>3.9347386838180155E-2</v>
      </c>
      <c r="R92" s="19">
        <f t="shared" si="37"/>
        <v>3.7544744260146645E-2</v>
      </c>
      <c r="S92" s="19">
        <f t="shared" si="38"/>
        <v>3.4512740575606396E-2</v>
      </c>
      <c r="T92" s="19">
        <f t="shared" si="39"/>
        <v>1.855974176666024E-2</v>
      </c>
      <c r="U92" s="19">
        <f t="shared" si="40"/>
        <v>1.8757312237394717E-2</v>
      </c>
      <c r="V92" s="19">
        <f t="shared" si="41"/>
        <v>3.2749435268107155E-2</v>
      </c>
      <c r="W92" s="19">
        <f t="shared" si="42"/>
        <v>8.3508516896211374E-3</v>
      </c>
      <c r="X92" s="19">
        <f t="shared" si="43"/>
        <v>1.1774877297206127E-2</v>
      </c>
      <c r="Y92" s="19">
        <f t="shared" si="44"/>
        <v>7.8162698316547284E-3</v>
      </c>
      <c r="Z92" s="19">
        <f t="shared" si="45"/>
        <v>1.1417014613778699E-3</v>
      </c>
      <c r="AA92" s="19">
        <f t="shared" si="46"/>
        <v>2.3971300755630455E-2</v>
      </c>
      <c r="AB92" s="19">
        <f t="shared" si="47"/>
        <v>2.4727043485779289E-2</v>
      </c>
      <c r="AC92" s="19">
        <f t="shared" si="48"/>
        <v>1.8250988966776023E-2</v>
      </c>
      <c r="AD92" s="19">
        <f t="shared" si="49"/>
        <v>2.054777630233447E-2</v>
      </c>
      <c r="AE92" s="19">
        <f t="shared" si="50"/>
        <v>2.0073171362314738E-2</v>
      </c>
      <c r="AF92" s="19">
        <f t="shared" si="51"/>
        <v>2.0264353184301771E-2</v>
      </c>
      <c r="AG92" s="19">
        <f t="shared" si="52"/>
        <v>2.0264353184301771E-2</v>
      </c>
      <c r="AH92" s="19">
        <f t="shared" si="53"/>
        <v>1.4068103960677534E-2</v>
      </c>
      <c r="AI92" s="19">
        <f t="shared" si="54"/>
        <v>1.4152713096425386E-2</v>
      </c>
      <c r="AJ92" s="19">
        <f t="shared" si="55"/>
        <v>1.3880622935906028E-2</v>
      </c>
      <c r="AK92" s="19">
        <f t="shared" si="56"/>
        <v>1.2645293973642363E-2</v>
      </c>
      <c r="AL92" s="19">
        <f t="shared" si="57"/>
        <v>1.1919905941649617E-2</v>
      </c>
      <c r="AM92" s="19">
        <f t="shared" si="58"/>
        <v>1.1817198899838247E-2</v>
      </c>
      <c r="AN92" s="19">
        <f t="shared" si="59"/>
        <v>1.1583360529464432E-2</v>
      </c>
      <c r="AO92" s="19">
        <f t="shared" si="60"/>
        <v>1.3605442176870751E-2</v>
      </c>
      <c r="AP92" s="19">
        <f t="shared" si="61"/>
        <v>1.298701298701299E-2</v>
      </c>
      <c r="AQ92" s="19">
        <f t="shared" si="62"/>
        <v>1.3100436681222708E-2</v>
      </c>
      <c r="AR92" s="19">
        <f t="shared" si="63"/>
        <v>1.3057671381936888E-2</v>
      </c>
      <c r="AS92" s="19">
        <f t="shared" si="64"/>
        <v>7.5077789539285227E-3</v>
      </c>
      <c r="AT92" s="19">
        <f t="shared" si="65"/>
        <v>1.0402959628860783E-2</v>
      </c>
      <c r="AU92" s="19">
        <f t="shared" si="66"/>
        <v>2.1161533035504353E-2</v>
      </c>
      <c r="AV92" s="19">
        <f t="shared" si="67"/>
        <v>4.1491043203371993E-3</v>
      </c>
      <c r="AW92" s="19">
        <f t="shared" si="68"/>
        <v>1.1883541295306006E-2</v>
      </c>
    </row>
    <row r="93" spans="1:49" ht="15" customHeight="1">
      <c r="A93" s="9" t="s">
        <v>40</v>
      </c>
      <c r="B93" s="11" t="s">
        <v>89</v>
      </c>
      <c r="C93" s="19">
        <f t="shared" si="22"/>
        <v>2.0571326997691045E-2</v>
      </c>
      <c r="D93" s="19">
        <f t="shared" si="23"/>
        <v>2.285540901519063E-2</v>
      </c>
      <c r="E93" s="19">
        <f t="shared" si="24"/>
        <v>7.9765995815211706E-3</v>
      </c>
      <c r="F93" s="19">
        <f t="shared" si="25"/>
        <v>2.6710476126706267E-2</v>
      </c>
      <c r="G93" s="19">
        <f t="shared" si="26"/>
        <v>1.7834547703417261E-2</v>
      </c>
      <c r="H93" s="19">
        <f t="shared" si="27"/>
        <v>2.2982568958129047E-2</v>
      </c>
      <c r="I93" s="19">
        <f t="shared" si="28"/>
        <v>3.6723380027447607E-2</v>
      </c>
      <c r="J93" s="19">
        <f t="shared" si="29"/>
        <v>1.3144537029454237E-2</v>
      </c>
      <c r="K93" s="19">
        <f t="shared" si="30"/>
        <v>2.3246416702078731E-2</v>
      </c>
      <c r="L93" s="19">
        <f t="shared" si="31"/>
        <v>1.3541506150890779E-2</v>
      </c>
      <c r="M93" s="19">
        <f t="shared" si="32"/>
        <v>6.3784462781963222E-3</v>
      </c>
      <c r="N93" s="19">
        <f t="shared" si="33"/>
        <v>4.9208562289838418E-3</v>
      </c>
      <c r="O93" s="19">
        <f t="shared" si="34"/>
        <v>1.4745202169255159E-2</v>
      </c>
      <c r="P93" s="19">
        <f t="shared" si="35"/>
        <v>2.7360147177267129E-2</v>
      </c>
      <c r="Q93" s="19">
        <f t="shared" si="36"/>
        <v>3.9347386838180155E-2</v>
      </c>
      <c r="R93" s="19">
        <f t="shared" si="37"/>
        <v>3.7544744260146645E-2</v>
      </c>
      <c r="S93" s="19">
        <f t="shared" si="38"/>
        <v>3.4512740575606396E-2</v>
      </c>
      <c r="T93" s="19">
        <f t="shared" si="39"/>
        <v>1.855974176666024E-2</v>
      </c>
      <c r="U93" s="19">
        <f t="shared" si="40"/>
        <v>1.8757312237394717E-2</v>
      </c>
      <c r="V93" s="19">
        <f t="shared" si="41"/>
        <v>3.2749435268107155E-2</v>
      </c>
      <c r="W93" s="19">
        <f t="shared" si="42"/>
        <v>8.3508516896211374E-3</v>
      </c>
      <c r="X93" s="19">
        <f t="shared" si="43"/>
        <v>1.1774877297206127E-2</v>
      </c>
      <c r="Y93" s="19">
        <f t="shared" si="44"/>
        <v>7.8162698316547284E-3</v>
      </c>
      <c r="Z93" s="19">
        <f t="shared" si="45"/>
        <v>1.1417014613778699E-3</v>
      </c>
      <c r="AA93" s="19">
        <f t="shared" si="46"/>
        <v>2.3971300755630455E-2</v>
      </c>
      <c r="AB93" s="19">
        <f t="shared" si="47"/>
        <v>2.4727043485779289E-2</v>
      </c>
      <c r="AC93" s="19">
        <f t="shared" si="48"/>
        <v>1.8250988966776023E-2</v>
      </c>
      <c r="AD93" s="19">
        <f t="shared" si="49"/>
        <v>2.054777630233447E-2</v>
      </c>
      <c r="AE93" s="19">
        <f t="shared" si="50"/>
        <v>2.0073171362314738E-2</v>
      </c>
      <c r="AF93" s="19">
        <f t="shared" si="51"/>
        <v>2.0264353184301771E-2</v>
      </c>
      <c r="AG93" s="19">
        <f t="shared" si="52"/>
        <v>2.0264353184301771E-2</v>
      </c>
      <c r="AH93" s="19">
        <f t="shared" si="53"/>
        <v>1.4068103960677534E-2</v>
      </c>
      <c r="AI93" s="19">
        <f t="shared" si="54"/>
        <v>1.4152713096425386E-2</v>
      </c>
      <c r="AJ93" s="19">
        <f t="shared" si="55"/>
        <v>1.3880622935906028E-2</v>
      </c>
      <c r="AK93" s="19">
        <f t="shared" si="56"/>
        <v>1.2645293973642363E-2</v>
      </c>
      <c r="AL93" s="19">
        <f t="shared" si="57"/>
        <v>1.1919905941649617E-2</v>
      </c>
      <c r="AM93" s="19">
        <f t="shared" si="58"/>
        <v>1.1817198899838247E-2</v>
      </c>
      <c r="AN93" s="19">
        <f t="shared" si="59"/>
        <v>1.1583360529464432E-2</v>
      </c>
      <c r="AO93" s="19">
        <f t="shared" si="60"/>
        <v>1.3605442176870751E-2</v>
      </c>
      <c r="AP93" s="19">
        <f t="shared" si="61"/>
        <v>1.298701298701299E-2</v>
      </c>
      <c r="AQ93" s="19">
        <f t="shared" si="62"/>
        <v>1.3100436681222708E-2</v>
      </c>
      <c r="AR93" s="19">
        <f t="shared" si="63"/>
        <v>1.3057671381936888E-2</v>
      </c>
      <c r="AS93" s="19">
        <f t="shared" si="64"/>
        <v>7.5077789539285227E-3</v>
      </c>
      <c r="AT93" s="19">
        <f t="shared" si="65"/>
        <v>1.0402959628860783E-2</v>
      </c>
      <c r="AU93" s="19">
        <f t="shared" si="66"/>
        <v>2.1161533035504353E-2</v>
      </c>
      <c r="AV93" s="19">
        <f t="shared" si="67"/>
        <v>4.1491043203371993E-3</v>
      </c>
      <c r="AW93" s="19">
        <f t="shared" si="68"/>
        <v>1.1883541295306006E-2</v>
      </c>
    </row>
    <row r="94" spans="1:49" ht="15" customHeight="1">
      <c r="A94" s="9" t="s">
        <v>41</v>
      </c>
      <c r="B94" s="11" t="s">
        <v>90</v>
      </c>
      <c r="C94" s="19">
        <f t="shared" si="22"/>
        <v>2.0571326997691045E-2</v>
      </c>
      <c r="D94" s="19">
        <f t="shared" si="23"/>
        <v>2.285540901519063E-2</v>
      </c>
      <c r="E94" s="19">
        <f t="shared" si="24"/>
        <v>7.9765995815211706E-3</v>
      </c>
      <c r="F94" s="19">
        <f t="shared" si="25"/>
        <v>2.6710476126706267E-2</v>
      </c>
      <c r="G94" s="19">
        <f t="shared" si="26"/>
        <v>1.7834547703417261E-2</v>
      </c>
      <c r="H94" s="19">
        <f t="shared" si="27"/>
        <v>2.2982568958129047E-2</v>
      </c>
      <c r="I94" s="19">
        <f t="shared" si="28"/>
        <v>3.6723380027447607E-2</v>
      </c>
      <c r="J94" s="19">
        <f t="shared" si="29"/>
        <v>1.6431410685510673E-2</v>
      </c>
      <c r="K94" s="19">
        <f t="shared" si="30"/>
        <v>2.3246416702078731E-2</v>
      </c>
      <c r="L94" s="19">
        <f t="shared" si="31"/>
        <v>1.6927644417377683E-2</v>
      </c>
      <c r="M94" s="19">
        <f t="shared" si="32"/>
        <v>6.3784462781963222E-3</v>
      </c>
      <c r="N94" s="19">
        <f t="shared" si="33"/>
        <v>4.9208562289838418E-3</v>
      </c>
      <c r="O94" s="19">
        <f t="shared" si="34"/>
        <v>1.4745202169255159E-2</v>
      </c>
      <c r="P94" s="19">
        <f t="shared" si="35"/>
        <v>2.7360147177267129E-2</v>
      </c>
      <c r="Q94" s="19">
        <f t="shared" si="36"/>
        <v>3.9347386838180155E-2</v>
      </c>
      <c r="R94" s="19">
        <f t="shared" si="37"/>
        <v>3.7544744260146645E-2</v>
      </c>
      <c r="S94" s="19">
        <f t="shared" si="38"/>
        <v>3.4512740575606396E-2</v>
      </c>
      <c r="T94" s="19">
        <f t="shared" si="39"/>
        <v>1.855974176666024E-2</v>
      </c>
      <c r="U94" s="19">
        <f t="shared" si="40"/>
        <v>1.8757312237394717E-2</v>
      </c>
      <c r="V94" s="19">
        <f t="shared" si="41"/>
        <v>3.2749435268107155E-2</v>
      </c>
      <c r="W94" s="19">
        <f t="shared" si="42"/>
        <v>8.3508516896211374E-3</v>
      </c>
      <c r="X94" s="19">
        <f t="shared" si="43"/>
        <v>1.1774877297206127E-2</v>
      </c>
      <c r="Y94" s="19">
        <f t="shared" si="44"/>
        <v>7.8162698316547284E-3</v>
      </c>
      <c r="Z94" s="19">
        <f t="shared" si="45"/>
        <v>1.1417014613778699E-3</v>
      </c>
      <c r="AA94" s="19">
        <f t="shared" si="46"/>
        <v>2.3971300755630455E-2</v>
      </c>
      <c r="AB94" s="19">
        <f t="shared" si="47"/>
        <v>2.4727043485779289E-2</v>
      </c>
      <c r="AC94" s="19">
        <f t="shared" si="48"/>
        <v>1.8250988966776023E-2</v>
      </c>
      <c r="AD94" s="19">
        <f t="shared" si="49"/>
        <v>2.054777630233447E-2</v>
      </c>
      <c r="AE94" s="19">
        <f t="shared" si="50"/>
        <v>2.0073171362314738E-2</v>
      </c>
      <c r="AF94" s="19">
        <f t="shared" si="51"/>
        <v>2.0264353184301771E-2</v>
      </c>
      <c r="AG94" s="19">
        <f t="shared" si="52"/>
        <v>2.0264353184301771E-2</v>
      </c>
      <c r="AH94" s="19">
        <f t="shared" si="53"/>
        <v>1.4068103960677534E-2</v>
      </c>
      <c r="AI94" s="19">
        <f t="shared" si="54"/>
        <v>1.4152713096425386E-2</v>
      </c>
      <c r="AJ94" s="19">
        <f t="shared" si="55"/>
        <v>1.3880622935906028E-2</v>
      </c>
      <c r="AK94" s="19">
        <f t="shared" si="56"/>
        <v>1.2645293973642363E-2</v>
      </c>
      <c r="AL94" s="19">
        <f t="shared" si="57"/>
        <v>1.1919905941649617E-2</v>
      </c>
      <c r="AM94" s="19">
        <f t="shared" si="58"/>
        <v>1.1817198899838247E-2</v>
      </c>
      <c r="AN94" s="19">
        <f t="shared" si="59"/>
        <v>1.1583360529464432E-2</v>
      </c>
      <c r="AO94" s="19">
        <f t="shared" si="60"/>
        <v>1.3605442176870751E-2</v>
      </c>
      <c r="AP94" s="19">
        <f t="shared" si="61"/>
        <v>1.298701298701299E-2</v>
      </c>
      <c r="AQ94" s="19">
        <f t="shared" si="62"/>
        <v>1.3100436681222708E-2</v>
      </c>
      <c r="AR94" s="19">
        <f t="shared" si="63"/>
        <v>1.3057671381936888E-2</v>
      </c>
      <c r="AS94" s="19">
        <f t="shared" si="64"/>
        <v>7.5077789539285227E-3</v>
      </c>
      <c r="AT94" s="19">
        <f t="shared" si="65"/>
        <v>1.0402959628860783E-2</v>
      </c>
      <c r="AU94" s="19">
        <f t="shared" si="66"/>
        <v>2.1161533035504353E-2</v>
      </c>
      <c r="AV94" s="19">
        <f t="shared" si="67"/>
        <v>4.1491043203371993E-3</v>
      </c>
      <c r="AW94" s="19">
        <f t="shared" si="68"/>
        <v>1.1883541295306006E-2</v>
      </c>
    </row>
    <row r="95" spans="1:49" ht="15" customHeight="1">
      <c r="A95" s="9" t="s">
        <v>42</v>
      </c>
      <c r="B95" s="11" t="s">
        <v>91</v>
      </c>
      <c r="C95" s="19">
        <f t="shared" si="22"/>
        <v>2.0571326997691045E-2</v>
      </c>
      <c r="D95" s="19">
        <f t="shared" si="23"/>
        <v>2.285540901519063E-2</v>
      </c>
      <c r="E95" s="19">
        <f t="shared" si="24"/>
        <v>7.9765995815211706E-3</v>
      </c>
      <c r="F95" s="19">
        <f t="shared" si="25"/>
        <v>2.6710476126706267E-2</v>
      </c>
      <c r="G95" s="19">
        <f t="shared" si="26"/>
        <v>1.7834547703417261E-2</v>
      </c>
      <c r="H95" s="19">
        <f t="shared" si="27"/>
        <v>2.2982568958129047E-2</v>
      </c>
      <c r="I95" s="19">
        <f t="shared" si="28"/>
        <v>2.4482253351631737E-2</v>
      </c>
      <c r="J95" s="19">
        <f t="shared" si="29"/>
        <v>1.6431410685510673E-2</v>
      </c>
      <c r="K95" s="19">
        <f t="shared" si="30"/>
        <v>2.3246416702078731E-2</v>
      </c>
      <c r="L95" s="19">
        <f t="shared" si="31"/>
        <v>1.6927644417377683E-2</v>
      </c>
      <c r="M95" s="19">
        <f t="shared" si="32"/>
        <v>6.3784462781963222E-3</v>
      </c>
      <c r="N95" s="19">
        <f t="shared" si="33"/>
        <v>4.9208562289838418E-3</v>
      </c>
      <c r="O95" s="19">
        <f t="shared" si="34"/>
        <v>1.4745202169255159E-2</v>
      </c>
      <c r="P95" s="19">
        <f t="shared" si="35"/>
        <v>2.7360147177267129E-2</v>
      </c>
      <c r="Q95" s="19">
        <f t="shared" si="36"/>
        <v>3.9347386838180155E-2</v>
      </c>
      <c r="R95" s="19">
        <f t="shared" si="37"/>
        <v>3.7544744260146645E-2</v>
      </c>
      <c r="S95" s="19">
        <f t="shared" si="38"/>
        <v>3.4512740575606396E-2</v>
      </c>
      <c r="T95" s="19">
        <f t="shared" si="39"/>
        <v>1.855974176666024E-2</v>
      </c>
      <c r="U95" s="19">
        <f t="shared" si="40"/>
        <v>1.8757312237394717E-2</v>
      </c>
      <c r="V95" s="19">
        <f t="shared" si="41"/>
        <v>3.2749435268107155E-2</v>
      </c>
      <c r="W95" s="19">
        <f t="shared" si="42"/>
        <v>8.3508516896211374E-3</v>
      </c>
      <c r="X95" s="19">
        <f t="shared" si="43"/>
        <v>1.1774877297206127E-2</v>
      </c>
      <c r="Y95" s="19">
        <f t="shared" si="44"/>
        <v>7.8162698316547284E-3</v>
      </c>
      <c r="Z95" s="19">
        <f t="shared" si="45"/>
        <v>1.1417014613778699E-3</v>
      </c>
      <c r="AA95" s="19">
        <f t="shared" si="46"/>
        <v>2.3971300755630455E-2</v>
      </c>
      <c r="AB95" s="19">
        <f t="shared" si="47"/>
        <v>2.4727043485779289E-2</v>
      </c>
      <c r="AC95" s="19">
        <f t="shared" si="48"/>
        <v>1.8250988966776023E-2</v>
      </c>
      <c r="AD95" s="19">
        <f t="shared" si="49"/>
        <v>2.054777630233447E-2</v>
      </c>
      <c r="AE95" s="19">
        <f t="shared" si="50"/>
        <v>2.0073171362314738E-2</v>
      </c>
      <c r="AF95" s="19">
        <f t="shared" si="51"/>
        <v>2.0264353184301771E-2</v>
      </c>
      <c r="AG95" s="19">
        <f t="shared" si="52"/>
        <v>2.0264353184301771E-2</v>
      </c>
      <c r="AH95" s="19">
        <f t="shared" si="53"/>
        <v>1.4068103960677534E-2</v>
      </c>
      <c r="AI95" s="19">
        <f t="shared" si="54"/>
        <v>1.4152713096425386E-2</v>
      </c>
      <c r="AJ95" s="19">
        <f t="shared" si="55"/>
        <v>1.3880622935906028E-2</v>
      </c>
      <c r="AK95" s="19">
        <f t="shared" si="56"/>
        <v>1.2645293973642363E-2</v>
      </c>
      <c r="AL95" s="19">
        <f t="shared" si="57"/>
        <v>1.1919905941649617E-2</v>
      </c>
      <c r="AM95" s="19">
        <f t="shared" si="58"/>
        <v>1.1817198899838247E-2</v>
      </c>
      <c r="AN95" s="19">
        <f t="shared" si="59"/>
        <v>1.1583360529464432E-2</v>
      </c>
      <c r="AO95" s="19">
        <f t="shared" si="60"/>
        <v>1.3605442176870751E-2</v>
      </c>
      <c r="AP95" s="19">
        <f t="shared" si="61"/>
        <v>1.298701298701299E-2</v>
      </c>
      <c r="AQ95" s="19">
        <f t="shared" si="62"/>
        <v>1.3100436681222708E-2</v>
      </c>
      <c r="AR95" s="19">
        <f t="shared" si="63"/>
        <v>1.3057671381936888E-2</v>
      </c>
      <c r="AS95" s="19">
        <f t="shared" si="64"/>
        <v>7.5077789539285227E-3</v>
      </c>
      <c r="AT95" s="19">
        <f t="shared" si="65"/>
        <v>1.0402959628860783E-2</v>
      </c>
      <c r="AU95" s="19">
        <f t="shared" si="66"/>
        <v>2.1161533035504353E-2</v>
      </c>
      <c r="AV95" s="19">
        <f t="shared" si="67"/>
        <v>4.1491043203371993E-3</v>
      </c>
      <c r="AW95" s="19">
        <f t="shared" si="68"/>
        <v>1.1883541295306006E-2</v>
      </c>
    </row>
    <row r="96" spans="1:49" ht="15" customHeight="1">
      <c r="A96" s="9" t="s">
        <v>43</v>
      </c>
      <c r="B96" s="11" t="s">
        <v>92</v>
      </c>
      <c r="C96" s="19">
        <f t="shared" si="22"/>
        <v>1.3714217998460697E-2</v>
      </c>
      <c r="D96" s="19">
        <f t="shared" si="23"/>
        <v>1.3713245409114377E-2</v>
      </c>
      <c r="E96" s="19">
        <f t="shared" si="24"/>
        <v>2.1270932217389786E-2</v>
      </c>
      <c r="F96" s="19">
        <f t="shared" si="25"/>
        <v>1.7806984084470845E-2</v>
      </c>
      <c r="G96" s="19">
        <f t="shared" si="26"/>
        <v>2.786648078658947E-2</v>
      </c>
      <c r="H96" s="19">
        <f t="shared" si="27"/>
        <v>2.0683898384348455E-2</v>
      </c>
      <c r="I96" s="19">
        <f t="shared" si="28"/>
        <v>2.7541157962687572E-2</v>
      </c>
      <c r="J96" s="19">
        <f t="shared" si="29"/>
        <v>4.3815999733982758E-2</v>
      </c>
      <c r="K96" s="19">
        <f t="shared" si="30"/>
        <v>1.7435061598867603E-2</v>
      </c>
      <c r="L96" s="19">
        <f t="shared" si="31"/>
        <v>4.5139256603379328E-2</v>
      </c>
      <c r="M96" s="19">
        <f t="shared" si="32"/>
        <v>1.2756892556392644E-2</v>
      </c>
      <c r="N96" s="19">
        <f t="shared" si="33"/>
        <v>1.9683424915935367E-2</v>
      </c>
      <c r="O96" s="19">
        <f t="shared" si="34"/>
        <v>1.2287914227748787E-2</v>
      </c>
      <c r="P96" s="19">
        <f t="shared" si="35"/>
        <v>2.280126265385499E-2</v>
      </c>
      <c r="Q96" s="19">
        <f t="shared" si="36"/>
        <v>3.1477909470544123E-2</v>
      </c>
      <c r="R96" s="19">
        <f t="shared" si="37"/>
        <v>3.0035795408117315E-2</v>
      </c>
      <c r="S96" s="19">
        <f t="shared" si="38"/>
        <v>2.7610192460485117E-2</v>
      </c>
      <c r="T96" s="19">
        <f t="shared" si="39"/>
        <v>1.9797057884437589E-2</v>
      </c>
      <c r="U96" s="19">
        <f t="shared" si="40"/>
        <v>1.8757312237394717E-2</v>
      </c>
      <c r="V96" s="19">
        <f t="shared" si="41"/>
        <v>3.2749435268107155E-2</v>
      </c>
      <c r="W96" s="19">
        <f t="shared" si="42"/>
        <v>1.3640406446703527E-2</v>
      </c>
      <c r="X96" s="19">
        <f t="shared" si="43"/>
        <v>1.962504080528724E-2</v>
      </c>
      <c r="Y96" s="19">
        <f t="shared" si="44"/>
        <v>1.2767212418990341E-2</v>
      </c>
      <c r="Z96" s="19">
        <f t="shared" si="45"/>
        <v>1.1417014613778699E-3</v>
      </c>
      <c r="AA96" s="19">
        <f t="shared" si="46"/>
        <v>2.9964125944538067E-2</v>
      </c>
      <c r="AB96" s="19">
        <f t="shared" si="47"/>
        <v>3.0908804357224109E-2</v>
      </c>
      <c r="AC96" s="19">
        <f t="shared" si="48"/>
        <v>2.2813736208470031E-2</v>
      </c>
      <c r="AD96" s="19">
        <f t="shared" si="49"/>
        <v>1.6438221041867578E-2</v>
      </c>
      <c r="AE96" s="19">
        <f t="shared" si="50"/>
        <v>1.0538283236674779E-2</v>
      </c>
      <c r="AF96" s="19">
        <f t="shared" si="51"/>
        <v>1.0638652438602948E-2</v>
      </c>
      <c r="AG96" s="19">
        <f t="shared" si="52"/>
        <v>1.0638652438602948E-2</v>
      </c>
      <c r="AH96" s="19">
        <f t="shared" si="53"/>
        <v>7.3856622585774731E-3</v>
      </c>
      <c r="AI96" s="19">
        <f t="shared" si="54"/>
        <v>7.4300814996045832E-3</v>
      </c>
      <c r="AJ96" s="19">
        <f t="shared" si="55"/>
        <v>7.2872359509012783E-3</v>
      </c>
      <c r="AK96" s="19">
        <f t="shared" si="56"/>
        <v>1.2645293973642363E-2</v>
      </c>
      <c r="AL96" s="19">
        <f t="shared" si="57"/>
        <v>1.1919905941649617E-2</v>
      </c>
      <c r="AM96" s="19">
        <f t="shared" si="58"/>
        <v>1.1817198899838247E-2</v>
      </c>
      <c r="AN96" s="19">
        <f t="shared" si="59"/>
        <v>1.1583360529464432E-2</v>
      </c>
      <c r="AO96" s="19">
        <f t="shared" si="60"/>
        <v>2.7210884353741503E-2</v>
      </c>
      <c r="AP96" s="19">
        <f t="shared" si="61"/>
        <v>2.5974025974025979E-2</v>
      </c>
      <c r="AQ96" s="19">
        <f t="shared" si="62"/>
        <v>2.6200873362445417E-2</v>
      </c>
      <c r="AR96" s="19">
        <f t="shared" si="63"/>
        <v>2.6115342763873776E-2</v>
      </c>
      <c r="AS96" s="19">
        <f t="shared" si="64"/>
        <v>1.5015557907857045E-2</v>
      </c>
      <c r="AT96" s="19">
        <f t="shared" si="65"/>
        <v>8.6691330240506528E-3</v>
      </c>
      <c r="AU96" s="19">
        <f t="shared" si="66"/>
        <v>9.4051257935574891E-3</v>
      </c>
      <c r="AV96" s="19">
        <f t="shared" si="67"/>
        <v>1.2447312961011599E-2</v>
      </c>
      <c r="AW96" s="19">
        <f t="shared" si="68"/>
        <v>5.9417706476530031E-3</v>
      </c>
    </row>
    <row r="97" spans="1:49" ht="15" customHeight="1">
      <c r="A97" s="9" t="s">
        <v>44</v>
      </c>
      <c r="B97" s="11" t="s">
        <v>93</v>
      </c>
      <c r="C97" s="19">
        <f t="shared" si="22"/>
        <v>1.3714217998460697E-2</v>
      </c>
      <c r="D97" s="19">
        <f t="shared" si="23"/>
        <v>1.82843272121525E-2</v>
      </c>
      <c r="E97" s="19">
        <f t="shared" si="24"/>
        <v>1.0635466108694893E-2</v>
      </c>
      <c r="F97" s="19">
        <f t="shared" si="25"/>
        <v>1.7806984084470845E-2</v>
      </c>
      <c r="G97" s="19">
        <f t="shared" si="26"/>
        <v>2.2293184629271576E-2</v>
      </c>
      <c r="H97" s="19">
        <f t="shared" si="27"/>
        <v>2.0683898384348455E-2</v>
      </c>
      <c r="I97" s="19">
        <f t="shared" si="28"/>
        <v>2.2034909412845076E-2</v>
      </c>
      <c r="J97" s="19">
        <f t="shared" si="29"/>
        <v>3.8340916813075561E-2</v>
      </c>
      <c r="K97" s="19">
        <f t="shared" si="30"/>
        <v>1.1623208351039365E-2</v>
      </c>
      <c r="L97" s="19">
        <f t="shared" si="31"/>
        <v>3.9498824469180363E-2</v>
      </c>
      <c r="M97" s="19">
        <f t="shared" si="32"/>
        <v>6.3784462781963222E-3</v>
      </c>
      <c r="N97" s="19">
        <f t="shared" si="33"/>
        <v>1.4762568686951525E-2</v>
      </c>
      <c r="O97" s="19">
        <f t="shared" si="34"/>
        <v>6.1439571138743937E-3</v>
      </c>
      <c r="P97" s="19">
        <f t="shared" si="35"/>
        <v>6.0803367076946646E-3</v>
      </c>
      <c r="Q97" s="19">
        <f t="shared" si="36"/>
        <v>3.1477909470544123E-2</v>
      </c>
      <c r="R97" s="19">
        <f t="shared" si="37"/>
        <v>3.0035795408117315E-2</v>
      </c>
      <c r="S97" s="19">
        <f t="shared" si="38"/>
        <v>2.7610192460485117E-2</v>
      </c>
      <c r="T97" s="19">
        <f t="shared" si="39"/>
        <v>1.4847793413328193E-2</v>
      </c>
      <c r="U97" s="19">
        <f t="shared" si="40"/>
        <v>1.406798417804604E-2</v>
      </c>
      <c r="V97" s="19">
        <f t="shared" si="41"/>
        <v>2.4562076451080366E-2</v>
      </c>
      <c r="W97" s="19">
        <f t="shared" si="42"/>
        <v>1.1691192365469593E-2</v>
      </c>
      <c r="X97" s="19">
        <f t="shared" si="43"/>
        <v>1.570003264422979E-2</v>
      </c>
      <c r="Y97" s="19">
        <f t="shared" si="44"/>
        <v>1.0942777764316619E-2</v>
      </c>
      <c r="Z97" s="19">
        <f t="shared" si="45"/>
        <v>1.1417014613778699E-3</v>
      </c>
      <c r="AA97" s="19">
        <f t="shared" si="46"/>
        <v>2.9964125944538067E-2</v>
      </c>
      <c r="AB97" s="19">
        <f t="shared" si="47"/>
        <v>3.0908804357224109E-2</v>
      </c>
      <c r="AC97" s="19">
        <f t="shared" si="48"/>
        <v>2.2813736208470031E-2</v>
      </c>
      <c r="AD97" s="19">
        <f t="shared" si="49"/>
        <v>1.6438221041867578E-2</v>
      </c>
      <c r="AE97" s="19">
        <f t="shared" si="50"/>
        <v>7.0256099768101583E-3</v>
      </c>
      <c r="AF97" s="19">
        <f t="shared" si="51"/>
        <v>7.0925236145056199E-3</v>
      </c>
      <c r="AG97" s="19">
        <f t="shared" si="52"/>
        <v>7.0925236145056199E-3</v>
      </c>
      <c r="AH97" s="19">
        <f t="shared" si="53"/>
        <v>4.9238363862371369E-3</v>
      </c>
      <c r="AI97" s="19">
        <f t="shared" si="54"/>
        <v>4.9534495837488847E-3</v>
      </c>
      <c r="AJ97" s="19">
        <f t="shared" si="55"/>
        <v>4.8582180275671093E-3</v>
      </c>
      <c r="AK97" s="19">
        <f t="shared" si="56"/>
        <v>7.9033087335264752E-3</v>
      </c>
      <c r="AL97" s="19">
        <f t="shared" si="57"/>
        <v>7.4499412135310104E-3</v>
      </c>
      <c r="AM97" s="19">
        <f t="shared" si="58"/>
        <v>7.3857493123989041E-3</v>
      </c>
      <c r="AN97" s="19">
        <f t="shared" si="59"/>
        <v>7.2396003309152697E-3</v>
      </c>
      <c r="AO97" s="19">
        <f t="shared" si="60"/>
        <v>1.3605442176870751E-2</v>
      </c>
      <c r="AP97" s="19">
        <f t="shared" si="61"/>
        <v>1.298701298701299E-2</v>
      </c>
      <c r="AQ97" s="19">
        <f t="shared" si="62"/>
        <v>1.3100436681222708E-2</v>
      </c>
      <c r="AR97" s="19">
        <f t="shared" si="63"/>
        <v>1.3057671381936888E-2</v>
      </c>
      <c r="AS97" s="19">
        <f t="shared" si="64"/>
        <v>1.8019390265039056E-2</v>
      </c>
      <c r="AT97" s="19">
        <f t="shared" si="65"/>
        <v>1.0402959628860783E-2</v>
      </c>
      <c r="AU97" s="19">
        <f t="shared" si="66"/>
        <v>4.7025628967787446E-3</v>
      </c>
      <c r="AV97" s="19">
        <f t="shared" si="67"/>
        <v>4.1491043203371993E-3</v>
      </c>
      <c r="AW97" s="19">
        <f t="shared" si="68"/>
        <v>2.3767082590612013E-2</v>
      </c>
    </row>
    <row r="98" spans="1:49" ht="15" customHeight="1">
      <c r="A98" s="9" t="s">
        <v>45</v>
      </c>
      <c r="B98" s="11" t="s">
        <v>94</v>
      </c>
      <c r="C98" s="19">
        <f t="shared" si="22"/>
        <v>2.4688061203349588E-2</v>
      </c>
      <c r="D98" s="19">
        <f t="shared" si="23"/>
        <v>2.285540901519063E-2</v>
      </c>
      <c r="E98" s="19">
        <f t="shared" si="24"/>
        <v>3.1906398326084683E-2</v>
      </c>
      <c r="F98" s="19">
        <f t="shared" si="25"/>
        <v>3.2055776929740494E-2</v>
      </c>
      <c r="G98" s="19">
        <f t="shared" si="26"/>
        <v>3.9015023852417875E-2</v>
      </c>
      <c r="H98" s="19">
        <f t="shared" si="27"/>
        <v>2.9548172998365964E-2</v>
      </c>
      <c r="I98" s="19">
        <f t="shared" si="28"/>
        <v>4.2841087292869354E-2</v>
      </c>
      <c r="J98" s="19">
        <f t="shared" si="29"/>
        <v>2.1907999866991379E-2</v>
      </c>
      <c r="K98" s="19">
        <f t="shared" si="30"/>
        <v>1.1623208351039365E-2</v>
      </c>
      <c r="L98" s="19">
        <f t="shared" si="31"/>
        <v>2.2569628301689664E-2</v>
      </c>
      <c r="M98" s="19">
        <f t="shared" si="32"/>
        <v>1.9135612200477548E-2</v>
      </c>
      <c r="N98" s="19">
        <f t="shared" si="33"/>
        <v>2.3620109899122443E-2</v>
      </c>
      <c r="O98" s="19">
        <f t="shared" si="34"/>
        <v>1.6383885636998382E-2</v>
      </c>
      <c r="P98" s="19">
        <f t="shared" si="35"/>
        <v>3.6482020246167986E-2</v>
      </c>
      <c r="Q98" s="19">
        <f t="shared" si="36"/>
        <v>3.1477909470544123E-2</v>
      </c>
      <c r="R98" s="19">
        <f t="shared" si="37"/>
        <v>3.0035795408117315E-2</v>
      </c>
      <c r="S98" s="19">
        <f t="shared" si="38"/>
        <v>2.7610192460485117E-2</v>
      </c>
      <c r="T98" s="19">
        <f t="shared" si="39"/>
        <v>2.4746322355546989E-2</v>
      </c>
      <c r="U98" s="19">
        <f t="shared" si="40"/>
        <v>2.3446640296743398E-2</v>
      </c>
      <c r="V98" s="19">
        <f t="shared" si="41"/>
        <v>4.0936794085133947E-2</v>
      </c>
      <c r="W98" s="19">
        <f t="shared" si="42"/>
        <v>1.1691192365469593E-2</v>
      </c>
      <c r="X98" s="19">
        <f t="shared" si="43"/>
        <v>1.1774877297206127E-2</v>
      </c>
      <c r="Y98" s="19">
        <f t="shared" si="44"/>
        <v>1.0942777764316619E-2</v>
      </c>
      <c r="Z98" s="19">
        <f t="shared" si="45"/>
        <v>1.1417014613778699E-3</v>
      </c>
      <c r="AA98" s="19">
        <f t="shared" si="46"/>
        <v>1.4982062972269033E-2</v>
      </c>
      <c r="AB98" s="19">
        <f t="shared" si="47"/>
        <v>1.5454402178612055E-2</v>
      </c>
      <c r="AC98" s="19">
        <f t="shared" si="48"/>
        <v>1.1406868104235015E-2</v>
      </c>
      <c r="AD98" s="19">
        <f t="shared" si="49"/>
        <v>2.054777630233447E-2</v>
      </c>
      <c r="AE98" s="19">
        <f t="shared" si="50"/>
        <v>9.3674799690802116E-3</v>
      </c>
      <c r="AF98" s="19">
        <f t="shared" si="51"/>
        <v>9.4566981526741593E-3</v>
      </c>
      <c r="AG98" s="19">
        <f t="shared" si="52"/>
        <v>9.4566981526741593E-3</v>
      </c>
      <c r="AH98" s="19">
        <f t="shared" si="53"/>
        <v>6.5651151816495147E-3</v>
      </c>
      <c r="AI98" s="19">
        <f t="shared" si="54"/>
        <v>6.6045994449985129E-3</v>
      </c>
      <c r="AJ98" s="19">
        <f t="shared" si="55"/>
        <v>6.4776240367561454E-3</v>
      </c>
      <c r="AK98" s="19">
        <f t="shared" si="56"/>
        <v>1.2645293973642363E-2</v>
      </c>
      <c r="AL98" s="19">
        <f t="shared" si="57"/>
        <v>1.1919905941649617E-2</v>
      </c>
      <c r="AM98" s="19">
        <f t="shared" si="58"/>
        <v>1.1817198899838247E-2</v>
      </c>
      <c r="AN98" s="19">
        <f t="shared" si="59"/>
        <v>1.1583360529464432E-2</v>
      </c>
      <c r="AO98" s="19">
        <f t="shared" si="60"/>
        <v>9.0702947845805008E-3</v>
      </c>
      <c r="AP98" s="19">
        <f t="shared" si="61"/>
        <v>8.6580086580086597E-3</v>
      </c>
      <c r="AQ98" s="19">
        <f t="shared" si="62"/>
        <v>8.7336244541484712E-3</v>
      </c>
      <c r="AR98" s="19">
        <f t="shared" si="63"/>
        <v>8.7051142546245922E-3</v>
      </c>
      <c r="AS98" s="19">
        <f t="shared" si="64"/>
        <v>2.2522210751248009E-2</v>
      </c>
      <c r="AT98" s="19">
        <f t="shared" si="65"/>
        <v>3.1212000086591005E-2</v>
      </c>
      <c r="AU98" s="19">
        <f t="shared" si="66"/>
        <v>1.4107688690336235E-2</v>
      </c>
      <c r="AV98" s="19">
        <f t="shared" si="67"/>
        <v>8.2982086406743986E-3</v>
      </c>
      <c r="AW98" s="19">
        <f t="shared" si="68"/>
        <v>9.506833036244805E-3</v>
      </c>
    </row>
    <row r="99" spans="1:49" ht="15" customHeight="1">
      <c r="A99" s="9" t="s">
        <v>46</v>
      </c>
      <c r="B99" s="11" t="s">
        <v>95</v>
      </c>
      <c r="C99" s="19">
        <f t="shared" si="22"/>
        <v>2.4688061203349588E-2</v>
      </c>
      <c r="D99" s="19">
        <f t="shared" si="23"/>
        <v>1.3713245409114377E-2</v>
      </c>
      <c r="E99" s="19">
        <f t="shared" si="24"/>
        <v>3.1906398326084683E-2</v>
      </c>
      <c r="F99" s="19">
        <f t="shared" si="25"/>
        <v>3.2055776929740494E-2</v>
      </c>
      <c r="G99" s="19">
        <f t="shared" si="26"/>
        <v>3.3438105038655436E-2</v>
      </c>
      <c r="H99" s="19">
        <f t="shared" si="27"/>
        <v>2.4624181026566837E-2</v>
      </c>
      <c r="I99" s="19">
        <f t="shared" si="28"/>
        <v>4.2841087292869354E-2</v>
      </c>
      <c r="J99" s="19">
        <f t="shared" si="29"/>
        <v>3.8340916813075561E-2</v>
      </c>
      <c r="K99" s="19">
        <f t="shared" si="30"/>
        <v>3.4868628806580766E-2</v>
      </c>
      <c r="L99" s="19">
        <f t="shared" si="31"/>
        <v>3.9498824469180363E-2</v>
      </c>
      <c r="M99" s="19">
        <f t="shared" si="32"/>
        <v>3.1892231390981615E-2</v>
      </c>
      <c r="N99" s="19">
        <f t="shared" si="33"/>
        <v>3.6906421717378811E-2</v>
      </c>
      <c r="O99" s="19">
        <f t="shared" si="34"/>
        <v>3.4405471728262034E-2</v>
      </c>
      <c r="P99" s="19">
        <f t="shared" si="35"/>
        <v>2.918561619693439E-2</v>
      </c>
      <c r="Q99" s="19">
        <f t="shared" si="36"/>
        <v>6.2955818941088246E-2</v>
      </c>
      <c r="R99" s="19">
        <f t="shared" si="37"/>
        <v>6.007159081623463E-2</v>
      </c>
      <c r="S99" s="19">
        <f t="shared" si="38"/>
        <v>5.5220384920970235E-2</v>
      </c>
      <c r="T99" s="19">
        <f t="shared" si="39"/>
        <v>2.9695586826656385E-2</v>
      </c>
      <c r="U99" s="19">
        <f t="shared" si="40"/>
        <v>2.813596835609208E-2</v>
      </c>
      <c r="V99" s="19">
        <f t="shared" si="41"/>
        <v>4.9124152902160732E-2</v>
      </c>
      <c r="W99" s="19">
        <f t="shared" si="42"/>
        <v>7.013312756730411E-2</v>
      </c>
      <c r="X99" s="19">
        <f t="shared" si="43"/>
        <v>2.7474026851395203E-2</v>
      </c>
      <c r="Y99" s="19">
        <f t="shared" si="44"/>
        <v>6.5643537878324068E-2</v>
      </c>
      <c r="Z99" s="19">
        <f t="shared" si="45"/>
        <v>4.5668058455114796E-3</v>
      </c>
      <c r="AA99" s="19">
        <f t="shared" si="46"/>
        <v>2.7964653238019666E-2</v>
      </c>
      <c r="AB99" s="19">
        <f t="shared" si="47"/>
        <v>2.8846294313788254E-2</v>
      </c>
      <c r="AC99" s="19">
        <f t="shared" si="48"/>
        <v>2.1291401034503062E-2</v>
      </c>
      <c r="AD99" s="19">
        <f t="shared" si="49"/>
        <v>2.8768325239530233E-2</v>
      </c>
      <c r="AE99" s="19">
        <f t="shared" si="50"/>
        <v>2.0073171362314738E-2</v>
      </c>
      <c r="AF99" s="19">
        <f t="shared" si="51"/>
        <v>2.0264353184301771E-2</v>
      </c>
      <c r="AG99" s="19">
        <f t="shared" si="52"/>
        <v>2.0264353184301771E-2</v>
      </c>
      <c r="AH99" s="19">
        <f t="shared" si="53"/>
        <v>1.4068103960677534E-2</v>
      </c>
      <c r="AI99" s="19">
        <f t="shared" si="54"/>
        <v>1.4152713096425386E-2</v>
      </c>
      <c r="AJ99" s="19">
        <f t="shared" si="55"/>
        <v>1.3880622935906028E-2</v>
      </c>
      <c r="AK99" s="19">
        <f t="shared" si="56"/>
        <v>0.11061313832787231</v>
      </c>
      <c r="AL99" s="19">
        <f t="shared" si="57"/>
        <v>0.10426789662044801</v>
      </c>
      <c r="AM99" s="19">
        <f t="shared" si="58"/>
        <v>0.10336947952972575</v>
      </c>
      <c r="AN99" s="19">
        <f t="shared" si="59"/>
        <v>0.1013240074305846</v>
      </c>
      <c r="AO99" s="19">
        <f t="shared" si="60"/>
        <v>0.10884353741496601</v>
      </c>
      <c r="AP99" s="19">
        <f t="shared" si="61"/>
        <v>0.10389610389610392</v>
      </c>
      <c r="AQ99" s="19">
        <f t="shared" si="62"/>
        <v>0.10480349344978167</v>
      </c>
      <c r="AR99" s="19">
        <f t="shared" si="63"/>
        <v>0.10446137105549511</v>
      </c>
      <c r="AS99" s="19">
        <f t="shared" si="64"/>
        <v>4.0041487754285454E-2</v>
      </c>
      <c r="AT99" s="19">
        <f t="shared" si="65"/>
        <v>8.3223677030886262E-2</v>
      </c>
      <c r="AU99" s="19">
        <f t="shared" si="66"/>
        <v>5.6430754761344938E-2</v>
      </c>
      <c r="AV99" s="19">
        <f t="shared" si="67"/>
        <v>3.3192834562697594E-2</v>
      </c>
      <c r="AW99" s="19">
        <f t="shared" si="68"/>
        <v>5.3475935828877032E-2</v>
      </c>
    </row>
    <row r="100" spans="1:49" ht="15" customHeight="1">
      <c r="A100" s="9" t="s">
        <v>47</v>
      </c>
      <c r="B100" s="11" t="s">
        <v>49</v>
      </c>
      <c r="C100" s="19">
        <f t="shared" si="22"/>
        <v>2.0571326997691045E-2</v>
      </c>
      <c r="D100" s="19">
        <f t="shared" si="23"/>
        <v>1.6455565379629659E-2</v>
      </c>
      <c r="E100" s="19">
        <f t="shared" si="24"/>
        <v>3.1906398326084683E-2</v>
      </c>
      <c r="F100" s="19">
        <f t="shared" si="25"/>
        <v>2.6710476126706267E-2</v>
      </c>
      <c r="G100" s="19">
        <f t="shared" si="26"/>
        <v>1.7834547703417261E-2</v>
      </c>
      <c r="H100" s="19">
        <f t="shared" si="27"/>
        <v>1.7236926718596786E-2</v>
      </c>
      <c r="I100" s="19">
        <f t="shared" si="28"/>
        <v>2.2034909412845076E-2</v>
      </c>
      <c r="J100" s="19">
        <f t="shared" si="29"/>
        <v>1.0953999933495689E-2</v>
      </c>
      <c r="K100" s="19">
        <f t="shared" si="30"/>
        <v>1.7435061598867603E-2</v>
      </c>
      <c r="L100" s="19">
        <f t="shared" si="31"/>
        <v>1.1284814150844832E-2</v>
      </c>
      <c r="M100" s="19">
        <f t="shared" si="32"/>
        <v>1.2756892556392644E-2</v>
      </c>
      <c r="N100" s="19">
        <f t="shared" si="33"/>
        <v>2.9525137373903051E-2</v>
      </c>
      <c r="O100" s="19">
        <f t="shared" si="34"/>
        <v>1.4745202169255159E-2</v>
      </c>
      <c r="P100" s="19">
        <f t="shared" si="35"/>
        <v>6.0803367076946646E-3</v>
      </c>
      <c r="Q100" s="19">
        <f t="shared" si="36"/>
        <v>3.9347386838180155E-2</v>
      </c>
      <c r="R100" s="19">
        <f t="shared" si="37"/>
        <v>3.7544744260146645E-2</v>
      </c>
      <c r="S100" s="19">
        <f t="shared" si="38"/>
        <v>3.4512740575606396E-2</v>
      </c>
      <c r="T100" s="19">
        <f t="shared" si="39"/>
        <v>2.4746322355546989E-2</v>
      </c>
      <c r="U100" s="19">
        <f t="shared" si="40"/>
        <v>2.3446640296743398E-2</v>
      </c>
      <c r="V100" s="19">
        <f t="shared" si="41"/>
        <v>4.0936794085133947E-2</v>
      </c>
      <c r="W100" s="19">
        <f t="shared" si="42"/>
        <v>2.9227980913673984E-2</v>
      </c>
      <c r="X100" s="19">
        <f t="shared" si="43"/>
        <v>1.962504080528724E-2</v>
      </c>
      <c r="Y100" s="19">
        <f t="shared" si="44"/>
        <v>2.7356944410791551E-2</v>
      </c>
      <c r="Z100" s="19">
        <f t="shared" si="45"/>
        <v>1.1417014613778699E-3</v>
      </c>
      <c r="AA100" s="19">
        <f t="shared" si="46"/>
        <v>1.7977576687888446E-2</v>
      </c>
      <c r="AB100" s="19">
        <f t="shared" si="47"/>
        <v>1.8544355396564641E-2</v>
      </c>
      <c r="AC100" s="19">
        <f t="shared" si="48"/>
        <v>1.3687557347214658E-2</v>
      </c>
      <c r="AD100" s="19">
        <f t="shared" si="49"/>
        <v>1.2328049378931737E-2</v>
      </c>
      <c r="AE100" s="19">
        <f t="shared" si="50"/>
        <v>6.2449866460534739E-3</v>
      </c>
      <c r="AF100" s="19">
        <f t="shared" si="51"/>
        <v>6.3044654351161059E-3</v>
      </c>
      <c r="AG100" s="19">
        <f t="shared" si="52"/>
        <v>6.3044654351161059E-3</v>
      </c>
      <c r="AH100" s="19">
        <f t="shared" si="53"/>
        <v>4.3767434544330101E-3</v>
      </c>
      <c r="AI100" s="19">
        <f t="shared" si="54"/>
        <v>4.4030662966656753E-3</v>
      </c>
      <c r="AJ100" s="19">
        <f t="shared" si="55"/>
        <v>4.3184160245040969E-3</v>
      </c>
      <c r="AK100" s="19">
        <f t="shared" si="56"/>
        <v>1.1855259481776759E-2</v>
      </c>
      <c r="AL100" s="19">
        <f t="shared" si="57"/>
        <v>1.1175191200076517E-2</v>
      </c>
      <c r="AM100" s="19">
        <f t="shared" si="58"/>
        <v>1.1078900941121884E-2</v>
      </c>
      <c r="AN100" s="19">
        <f t="shared" si="59"/>
        <v>1.0859671988172609E-2</v>
      </c>
      <c r="AO100" s="19">
        <f t="shared" si="60"/>
        <v>1.3605442176870751E-2</v>
      </c>
      <c r="AP100" s="19">
        <f t="shared" si="61"/>
        <v>1.298701298701299E-2</v>
      </c>
      <c r="AQ100" s="19">
        <f t="shared" si="62"/>
        <v>1.3100436681222708E-2</v>
      </c>
      <c r="AR100" s="19">
        <f t="shared" si="63"/>
        <v>1.3057671381936888E-2</v>
      </c>
      <c r="AS100" s="19">
        <f t="shared" si="64"/>
        <v>3.0031115815714091E-2</v>
      </c>
      <c r="AT100" s="19">
        <f t="shared" si="65"/>
        <v>5.2014798144303914E-3</v>
      </c>
      <c r="AU100" s="19">
        <f t="shared" si="66"/>
        <v>1.7634610862920293E-2</v>
      </c>
      <c r="AV100" s="19">
        <f t="shared" si="67"/>
        <v>7.3761854583772437E-3</v>
      </c>
      <c r="AW100" s="19">
        <f t="shared" si="68"/>
        <v>1.1883541295306006E-2</v>
      </c>
    </row>
    <row r="104" spans="1:49" ht="15" customHeight="1">
      <c r="A104" s="15" t="s">
        <v>96</v>
      </c>
      <c r="B104" s="15" t="s">
        <v>97</v>
      </c>
      <c r="C104" s="25" t="s">
        <v>99</v>
      </c>
      <c r="D104" s="25"/>
    </row>
    <row r="105" spans="1:49" ht="15" customHeight="1">
      <c r="A105" s="9" t="s">
        <v>1</v>
      </c>
      <c r="B105" s="11" t="s">
        <v>50</v>
      </c>
      <c r="C105" s="24">
        <f>+GEOMEAN(C54:AW54)</f>
        <v>8.8258455601063508E-3</v>
      </c>
      <c r="D105" s="24"/>
    </row>
    <row r="106" spans="1:49" ht="15" customHeight="1">
      <c r="A106" s="9" t="s">
        <v>2</v>
      </c>
      <c r="B106" s="11" t="s">
        <v>51</v>
      </c>
      <c r="C106" s="24">
        <f t="shared" ref="C106:C151" si="69">+GEOMEAN(C55:AW55)</f>
        <v>2.5100872154583259E-2</v>
      </c>
      <c r="D106" s="24"/>
    </row>
    <row r="107" spans="1:49" ht="15" customHeight="1">
      <c r="A107" s="9" t="s">
        <v>3</v>
      </c>
      <c r="B107" s="11" t="s">
        <v>52</v>
      </c>
      <c r="C107" s="24">
        <f t="shared" si="69"/>
        <v>1.4780703284271089E-2</v>
      </c>
      <c r="D107" s="24"/>
    </row>
    <row r="108" spans="1:49" ht="15" customHeight="1">
      <c r="A108" s="9" t="s">
        <v>4</v>
      </c>
      <c r="B108" s="11" t="s">
        <v>101</v>
      </c>
      <c r="C108" s="24">
        <f t="shared" si="69"/>
        <v>1.0320618306643006E-2</v>
      </c>
      <c r="D108" s="24"/>
    </row>
    <row r="109" spans="1:49" ht="15" customHeight="1">
      <c r="A109" s="9" t="s">
        <v>5</v>
      </c>
      <c r="B109" s="11" t="s">
        <v>54</v>
      </c>
      <c r="C109" s="24">
        <f t="shared" si="69"/>
        <v>1.8990776188004002E-2</v>
      </c>
      <c r="D109" s="24"/>
    </row>
    <row r="110" spans="1:49" ht="15" customHeight="1">
      <c r="A110" s="9" t="s">
        <v>6</v>
      </c>
      <c r="B110" s="11" t="s">
        <v>55</v>
      </c>
      <c r="C110" s="24">
        <f t="shared" si="69"/>
        <v>2.9855500800090189E-2</v>
      </c>
      <c r="D110" s="24"/>
    </row>
    <row r="111" spans="1:49" ht="15" customHeight="1">
      <c r="A111" s="9" t="s">
        <v>7</v>
      </c>
      <c r="B111" s="11" t="s">
        <v>56</v>
      </c>
      <c r="C111" s="24">
        <f t="shared" si="69"/>
        <v>1.6336909049668336E-2</v>
      </c>
      <c r="D111" s="24"/>
    </row>
    <row r="112" spans="1:49" ht="15" customHeight="1">
      <c r="A112" s="9" t="s">
        <v>8</v>
      </c>
      <c r="B112" s="11" t="s">
        <v>57</v>
      </c>
      <c r="C112" s="24">
        <f t="shared" si="69"/>
        <v>1.9087717539907036E-2</v>
      </c>
      <c r="D112" s="24"/>
    </row>
    <row r="113" spans="1:4" ht="15" customHeight="1">
      <c r="A113" s="9" t="s">
        <v>9</v>
      </c>
      <c r="B113" s="11" t="s">
        <v>58</v>
      </c>
      <c r="C113" s="24">
        <f t="shared" si="69"/>
        <v>3.5331406267766784E-2</v>
      </c>
      <c r="D113" s="24"/>
    </row>
    <row r="114" spans="1:4" ht="15" customHeight="1">
      <c r="A114" s="9" t="s">
        <v>10</v>
      </c>
      <c r="B114" s="11" t="s">
        <v>59</v>
      </c>
      <c r="C114" s="24">
        <f t="shared" si="69"/>
        <v>1.9616474355982672E-2</v>
      </c>
      <c r="D114" s="24"/>
    </row>
    <row r="115" spans="1:4" ht="15" customHeight="1">
      <c r="A115" s="9" t="s">
        <v>11</v>
      </c>
      <c r="B115" s="11" t="s">
        <v>60</v>
      </c>
      <c r="C115" s="24">
        <f t="shared" si="69"/>
        <v>4.0840474157933085E-2</v>
      </c>
      <c r="D115" s="24"/>
    </row>
    <row r="116" spans="1:4" ht="15" customHeight="1">
      <c r="A116" s="9" t="s">
        <v>12</v>
      </c>
      <c r="B116" s="11" t="s">
        <v>61</v>
      </c>
      <c r="C116" s="24">
        <f t="shared" si="69"/>
        <v>2.8760335412970253E-2</v>
      </c>
      <c r="D116" s="24"/>
    </row>
    <row r="117" spans="1:4" ht="15" customHeight="1">
      <c r="A117" s="9" t="s">
        <v>13</v>
      </c>
      <c r="B117" s="11" t="s">
        <v>62</v>
      </c>
      <c r="C117" s="24">
        <f t="shared" si="69"/>
        <v>2.1891192906048188E-2</v>
      </c>
      <c r="D117" s="24"/>
    </row>
    <row r="118" spans="1:4" ht="15" customHeight="1">
      <c r="A118" s="9" t="s">
        <v>14</v>
      </c>
      <c r="B118" s="11" t="s">
        <v>63</v>
      </c>
      <c r="C118" s="24">
        <f t="shared" si="69"/>
        <v>1.6396296844918133E-2</v>
      </c>
      <c r="D118" s="24"/>
    </row>
    <row r="119" spans="1:4" ht="15" customHeight="1">
      <c r="A119" s="9" t="s">
        <v>15</v>
      </c>
      <c r="B119" s="11" t="s">
        <v>64</v>
      </c>
      <c r="C119" s="24">
        <f t="shared" si="69"/>
        <v>8.7167727822560701E-3</v>
      </c>
      <c r="D119" s="24"/>
    </row>
    <row r="120" spans="1:4" ht="15" customHeight="1">
      <c r="A120" s="9" t="s">
        <v>16</v>
      </c>
      <c r="B120" s="11" t="s">
        <v>65</v>
      </c>
      <c r="C120" s="24">
        <f t="shared" si="69"/>
        <v>8.0331151096103871E-3</v>
      </c>
      <c r="D120" s="24"/>
    </row>
    <row r="121" spans="1:4" ht="15" customHeight="1">
      <c r="A121" s="9" t="s">
        <v>17</v>
      </c>
      <c r="B121" s="11" t="s">
        <v>66</v>
      </c>
      <c r="C121" s="24">
        <f t="shared" si="69"/>
        <v>6.8925212799237981E-3</v>
      </c>
      <c r="D121" s="24"/>
    </row>
    <row r="122" spans="1:4" ht="15" customHeight="1">
      <c r="A122" s="9" t="s">
        <v>18</v>
      </c>
      <c r="B122" s="11" t="s">
        <v>67</v>
      </c>
      <c r="C122" s="24">
        <f t="shared" si="69"/>
        <v>1.2505023022148417E-2</v>
      </c>
      <c r="D122" s="24"/>
    </row>
    <row r="123" spans="1:4" ht="15" customHeight="1">
      <c r="A123" s="9" t="s">
        <v>19</v>
      </c>
      <c r="B123" s="11" t="s">
        <v>68</v>
      </c>
      <c r="C123" s="24">
        <f t="shared" si="69"/>
        <v>1.2385917886864392E-2</v>
      </c>
      <c r="D123" s="24"/>
    </row>
    <row r="124" spans="1:4" ht="15" customHeight="1">
      <c r="A124" s="9" t="s">
        <v>20</v>
      </c>
      <c r="B124" s="11" t="s">
        <v>69</v>
      </c>
      <c r="C124" s="24">
        <f t="shared" si="69"/>
        <v>2.0891577646590168E-2</v>
      </c>
      <c r="D124" s="24"/>
    </row>
    <row r="125" spans="1:4" ht="15" customHeight="1">
      <c r="A125" s="9" t="s">
        <v>21</v>
      </c>
      <c r="B125" s="11" t="s">
        <v>70</v>
      </c>
      <c r="C125" s="24">
        <f t="shared" si="69"/>
        <v>1.1034694864224646E-2</v>
      </c>
      <c r="D125" s="24"/>
    </row>
    <row r="126" spans="1:4" ht="15" customHeight="1">
      <c r="A126" s="9" t="s">
        <v>22</v>
      </c>
      <c r="B126" s="11" t="s">
        <v>71</v>
      </c>
      <c r="C126" s="24">
        <f t="shared" si="69"/>
        <v>2.8712606338541356E-2</v>
      </c>
      <c r="D126" s="24"/>
    </row>
    <row r="127" spans="1:4" ht="15" customHeight="1">
      <c r="A127" s="9" t="s">
        <v>23</v>
      </c>
      <c r="B127" s="11" t="s">
        <v>72</v>
      </c>
      <c r="C127" s="24">
        <f t="shared" si="69"/>
        <v>1.0660100476082984E-2</v>
      </c>
      <c r="D127" s="24"/>
    </row>
    <row r="128" spans="1:4" ht="15" customHeight="1">
      <c r="A128" s="9" t="s">
        <v>24</v>
      </c>
      <c r="B128" s="11" t="s">
        <v>73</v>
      </c>
      <c r="C128" s="24">
        <f t="shared" si="69"/>
        <v>1.9653737422132125E-2</v>
      </c>
      <c r="D128" s="24"/>
    </row>
    <row r="129" spans="1:4" ht="15" customHeight="1">
      <c r="A129" s="9" t="s">
        <v>25</v>
      </c>
      <c r="B129" s="11" t="s">
        <v>74</v>
      </c>
      <c r="C129" s="24">
        <f t="shared" si="69"/>
        <v>1.0369692896602788E-2</v>
      </c>
      <c r="D129" s="24"/>
    </row>
    <row r="130" spans="1:4" ht="15" customHeight="1">
      <c r="A130" s="9" t="s">
        <v>26</v>
      </c>
      <c r="B130" s="11" t="s">
        <v>75</v>
      </c>
      <c r="C130" s="24">
        <f t="shared" si="69"/>
        <v>1.0721828059882896E-2</v>
      </c>
      <c r="D130" s="24"/>
    </row>
    <row r="131" spans="1:4" ht="15" customHeight="1">
      <c r="A131" s="9" t="s">
        <v>27</v>
      </c>
      <c r="B131" s="11" t="s">
        <v>76</v>
      </c>
      <c r="C131" s="24">
        <f t="shared" si="69"/>
        <v>8.0760618155907085E-3</v>
      </c>
      <c r="D131" s="24"/>
    </row>
    <row r="132" spans="1:4" ht="15" customHeight="1">
      <c r="A132" s="9" t="s">
        <v>28</v>
      </c>
      <c r="B132" s="11" t="s">
        <v>77</v>
      </c>
      <c r="C132" s="24">
        <f t="shared" si="69"/>
        <v>7.1430946738208368E-3</v>
      </c>
      <c r="D132" s="24"/>
    </row>
    <row r="133" spans="1:4" ht="15" customHeight="1">
      <c r="A133" s="9" t="s">
        <v>29</v>
      </c>
      <c r="B133" s="11" t="s">
        <v>78</v>
      </c>
      <c r="C133" s="24">
        <f t="shared" si="69"/>
        <v>2.5334271224432634E-2</v>
      </c>
      <c r="D133" s="24"/>
    </row>
    <row r="134" spans="1:4" ht="15" customHeight="1">
      <c r="A134" s="9" t="s">
        <v>30</v>
      </c>
      <c r="B134" s="11" t="s">
        <v>79</v>
      </c>
      <c r="C134" s="24">
        <f t="shared" si="69"/>
        <v>2.5637722238189737E-2</v>
      </c>
      <c r="D134" s="24"/>
    </row>
    <row r="135" spans="1:4" ht="15" customHeight="1">
      <c r="A135" s="9" t="s">
        <v>31</v>
      </c>
      <c r="B135" s="11" t="s">
        <v>80</v>
      </c>
      <c r="C135" s="24">
        <f t="shared" si="69"/>
        <v>2.5637722238189737E-2</v>
      </c>
      <c r="D135" s="24"/>
    </row>
    <row r="136" spans="1:4" ht="15" customHeight="1">
      <c r="A136" s="9" t="s">
        <v>32</v>
      </c>
      <c r="B136" s="11" t="s">
        <v>81</v>
      </c>
      <c r="C136" s="24">
        <f t="shared" si="69"/>
        <v>2.185001372809791E-2</v>
      </c>
      <c r="D136" s="24"/>
    </row>
    <row r="137" spans="1:4" ht="15" customHeight="1">
      <c r="A137" s="9" t="s">
        <v>33</v>
      </c>
      <c r="B137" s="11" t="s">
        <v>82</v>
      </c>
      <c r="C137" s="24">
        <f t="shared" si="69"/>
        <v>2.2075590236714453E-2</v>
      </c>
      <c r="D137" s="24"/>
    </row>
    <row r="138" spans="1:4" ht="15" customHeight="1">
      <c r="A138" s="9" t="s">
        <v>34</v>
      </c>
      <c r="B138" s="11" t="s">
        <v>83</v>
      </c>
      <c r="C138" s="24">
        <f t="shared" si="69"/>
        <v>2.1500750578241599E-2</v>
      </c>
      <c r="D138" s="24"/>
    </row>
    <row r="139" spans="1:4" ht="15" customHeight="1">
      <c r="A139" s="9" t="s">
        <v>35</v>
      </c>
      <c r="B139" s="11" t="s">
        <v>84</v>
      </c>
      <c r="C139" s="24">
        <f t="shared" si="69"/>
        <v>1.8202314102537302E-2</v>
      </c>
      <c r="D139" s="24"/>
    </row>
    <row r="140" spans="1:4" ht="15" customHeight="1">
      <c r="A140" s="9" t="s">
        <v>36</v>
      </c>
      <c r="B140" s="11" t="s">
        <v>85</v>
      </c>
      <c r="C140" s="24">
        <f t="shared" si="69"/>
        <v>1.7541352727139237E-2</v>
      </c>
      <c r="D140" s="24"/>
    </row>
    <row r="141" spans="1:4" ht="15" customHeight="1">
      <c r="A141" s="9" t="s">
        <v>37</v>
      </c>
      <c r="B141" s="11" t="s">
        <v>86</v>
      </c>
      <c r="C141" s="24">
        <f t="shared" si="69"/>
        <v>1.7327933421272222E-2</v>
      </c>
      <c r="D141" s="24"/>
    </row>
    <row r="142" spans="1:4" ht="15" customHeight="1">
      <c r="A142" s="9" t="s">
        <v>38</v>
      </c>
      <c r="B142" s="11" t="s">
        <v>87</v>
      </c>
      <c r="C142" s="24">
        <f t="shared" si="69"/>
        <v>1.6638451277915502E-2</v>
      </c>
      <c r="D142" s="24"/>
    </row>
    <row r="143" spans="1:4" ht="15" customHeight="1">
      <c r="A143" s="9" t="s">
        <v>39</v>
      </c>
      <c r="B143" s="11" t="s">
        <v>88</v>
      </c>
      <c r="C143" s="24">
        <f t="shared" si="69"/>
        <v>1.502982025586481E-2</v>
      </c>
      <c r="D143" s="24"/>
    </row>
    <row r="144" spans="1:4" ht="15" customHeight="1">
      <c r="A144" s="9" t="s">
        <v>40</v>
      </c>
      <c r="B144" s="11" t="s">
        <v>89</v>
      </c>
      <c r="C144" s="24">
        <f t="shared" si="69"/>
        <v>1.4809789759280684E-2</v>
      </c>
      <c r="D144" s="24"/>
    </row>
    <row r="145" spans="1:4" ht="15" customHeight="1">
      <c r="A145" s="9" t="s">
        <v>41</v>
      </c>
      <c r="B145" s="11" t="s">
        <v>90</v>
      </c>
      <c r="C145" s="24">
        <f t="shared" si="69"/>
        <v>1.4951114080333476E-2</v>
      </c>
      <c r="D145" s="24"/>
    </row>
    <row r="146" spans="1:4" ht="15" customHeight="1">
      <c r="A146" s="9" t="s">
        <v>42</v>
      </c>
      <c r="B146" s="11" t="s">
        <v>91</v>
      </c>
      <c r="C146" s="24">
        <f t="shared" si="69"/>
        <v>1.4822686819382024E-2</v>
      </c>
      <c r="D146" s="24"/>
    </row>
    <row r="147" spans="1:4" ht="15" customHeight="1">
      <c r="A147" s="9" t="s">
        <v>43</v>
      </c>
      <c r="B147" s="11" t="s">
        <v>92</v>
      </c>
      <c r="C147" s="24">
        <f t="shared" si="69"/>
        <v>1.6088629805829504E-2</v>
      </c>
      <c r="D147" s="24"/>
    </row>
    <row r="148" spans="1:4" ht="15" customHeight="1">
      <c r="A148" s="9" t="s">
        <v>44</v>
      </c>
      <c r="B148" s="11" t="s">
        <v>93</v>
      </c>
      <c r="C148" s="24">
        <f t="shared" si="69"/>
        <v>1.2190472967324402E-2</v>
      </c>
      <c r="D148" s="24"/>
    </row>
    <row r="149" spans="1:4" ht="15" customHeight="1">
      <c r="A149" s="9" t="s">
        <v>45</v>
      </c>
      <c r="B149" s="11" t="s">
        <v>94</v>
      </c>
      <c r="C149" s="24">
        <f t="shared" si="69"/>
        <v>1.5362719426798717E-2</v>
      </c>
      <c r="D149" s="24"/>
    </row>
    <row r="150" spans="1:4" ht="15" customHeight="1">
      <c r="A150" s="9" t="s">
        <v>46</v>
      </c>
      <c r="B150" s="11" t="s">
        <v>95</v>
      </c>
      <c r="C150" s="24">
        <f t="shared" si="69"/>
        <v>3.8143001168874202E-2</v>
      </c>
      <c r="D150" s="24"/>
    </row>
    <row r="151" spans="1:4" ht="15" customHeight="1">
      <c r="A151" s="9" t="s">
        <v>47</v>
      </c>
      <c r="B151" s="11" t="s">
        <v>49</v>
      </c>
      <c r="C151" s="24">
        <f t="shared" si="69"/>
        <v>1.3831102485097054E-2</v>
      </c>
      <c r="D151" s="24"/>
    </row>
    <row r="153" spans="1:4" ht="15" customHeight="1">
      <c r="A153" s="26" t="s">
        <v>100</v>
      </c>
      <c r="B153" s="26"/>
      <c r="C153" s="26"/>
      <c r="D153" s="26"/>
    </row>
    <row r="154" spans="1:4" ht="15" customHeight="1">
      <c r="A154" s="15" t="s">
        <v>96</v>
      </c>
      <c r="B154" s="15" t="s">
        <v>97</v>
      </c>
      <c r="C154" s="23" t="s">
        <v>99</v>
      </c>
      <c r="D154" s="20"/>
    </row>
    <row r="155" spans="1:4" ht="15" customHeight="1">
      <c r="A155" s="9" t="s">
        <v>11</v>
      </c>
      <c r="B155" s="11" t="s">
        <v>60</v>
      </c>
      <c r="C155" s="22">
        <v>4.0840474157933085E-2</v>
      </c>
      <c r="D155" s="21"/>
    </row>
    <row r="156" spans="1:4" ht="15" customHeight="1">
      <c r="A156" s="9" t="s">
        <v>46</v>
      </c>
      <c r="B156" s="11" t="s">
        <v>103</v>
      </c>
      <c r="C156" s="22">
        <v>3.8143001168874202E-2</v>
      </c>
      <c r="D156" s="21"/>
    </row>
    <row r="157" spans="1:4" ht="15" customHeight="1">
      <c r="A157" s="9" t="s">
        <v>9</v>
      </c>
      <c r="B157" s="11" t="s">
        <v>58</v>
      </c>
      <c r="C157" s="22">
        <v>3.5331406267766784E-2</v>
      </c>
      <c r="D157" s="21"/>
    </row>
    <row r="158" spans="1:4" ht="15" customHeight="1">
      <c r="A158" s="9" t="s">
        <v>6</v>
      </c>
      <c r="B158" s="11" t="s">
        <v>55</v>
      </c>
      <c r="C158" s="22">
        <v>2.9855500800090189E-2</v>
      </c>
      <c r="D158" s="21"/>
    </row>
    <row r="159" spans="1:4" ht="15" customHeight="1">
      <c r="A159" s="9" t="s">
        <v>12</v>
      </c>
      <c r="B159" s="11" t="s">
        <v>61</v>
      </c>
      <c r="C159" s="22">
        <v>2.8760335412970253E-2</v>
      </c>
      <c r="D159" s="21"/>
    </row>
    <row r="160" spans="1:4" ht="15" customHeight="1">
      <c r="A160" s="9" t="s">
        <v>22</v>
      </c>
      <c r="B160" s="11" t="s">
        <v>71</v>
      </c>
      <c r="C160" s="22">
        <v>2.8712606338541356E-2</v>
      </c>
      <c r="D160" s="21"/>
    </row>
    <row r="161" spans="1:4" ht="15" customHeight="1">
      <c r="A161" s="9" t="s">
        <v>30</v>
      </c>
      <c r="B161" s="11" t="s">
        <v>79</v>
      </c>
      <c r="C161" s="22">
        <v>2.5637722238189737E-2</v>
      </c>
      <c r="D161" s="21"/>
    </row>
    <row r="162" spans="1:4" ht="15" customHeight="1">
      <c r="A162" s="9" t="s">
        <v>31</v>
      </c>
      <c r="B162" s="11" t="s">
        <v>80</v>
      </c>
      <c r="C162" s="22">
        <v>2.5637722238189737E-2</v>
      </c>
      <c r="D162" s="21"/>
    </row>
    <row r="163" spans="1:4" ht="15" customHeight="1">
      <c r="A163" s="9" t="s">
        <v>29</v>
      </c>
      <c r="B163" s="11" t="s">
        <v>78</v>
      </c>
      <c r="C163" s="22">
        <v>2.5334271224432634E-2</v>
      </c>
      <c r="D163" s="21"/>
    </row>
    <row r="164" spans="1:4" ht="15" customHeight="1">
      <c r="A164" s="9" t="s">
        <v>2</v>
      </c>
      <c r="B164" s="11" t="s">
        <v>51</v>
      </c>
      <c r="C164" s="22">
        <v>2.5100872154583259E-2</v>
      </c>
      <c r="D164" s="21"/>
    </row>
    <row r="165" spans="1:4" ht="15" customHeight="1">
      <c r="A165" s="9" t="s">
        <v>33</v>
      </c>
      <c r="B165" s="11" t="s">
        <v>82</v>
      </c>
      <c r="C165" s="22">
        <v>2.2075590236714453E-2</v>
      </c>
      <c r="D165" s="21"/>
    </row>
    <row r="166" spans="1:4" ht="15" customHeight="1">
      <c r="A166" s="9" t="s">
        <v>13</v>
      </c>
      <c r="B166" s="11" t="s">
        <v>62</v>
      </c>
      <c r="C166" s="22">
        <v>2.1891192906048188E-2</v>
      </c>
      <c r="D166" s="21"/>
    </row>
    <row r="167" spans="1:4" ht="15" customHeight="1">
      <c r="A167" s="9" t="s">
        <v>32</v>
      </c>
      <c r="B167" s="11" t="s">
        <v>81</v>
      </c>
      <c r="C167" s="22">
        <v>2.185001372809791E-2</v>
      </c>
      <c r="D167" s="21"/>
    </row>
    <row r="168" spans="1:4" ht="15" customHeight="1">
      <c r="A168" s="9" t="s">
        <v>34</v>
      </c>
      <c r="B168" s="11" t="s">
        <v>83</v>
      </c>
      <c r="C168" s="22">
        <v>2.1500750578241599E-2</v>
      </c>
      <c r="D168" s="21"/>
    </row>
    <row r="169" spans="1:4" ht="15" customHeight="1">
      <c r="A169" s="9" t="s">
        <v>20</v>
      </c>
      <c r="B169" s="11" t="s">
        <v>69</v>
      </c>
      <c r="C169" s="22">
        <v>2.0891577646590168E-2</v>
      </c>
      <c r="D169" s="21"/>
    </row>
    <row r="170" spans="1:4" ht="15" customHeight="1">
      <c r="A170" s="9" t="s">
        <v>24</v>
      </c>
      <c r="B170" s="11" t="s">
        <v>73</v>
      </c>
      <c r="C170" s="22">
        <v>1.9653737422132125E-2</v>
      </c>
      <c r="D170" s="21"/>
    </row>
    <row r="171" spans="1:4" ht="15" customHeight="1">
      <c r="A171" s="9" t="s">
        <v>10</v>
      </c>
      <c r="B171" s="11" t="s">
        <v>59</v>
      </c>
      <c r="C171" s="22">
        <v>1.9616474355982672E-2</v>
      </c>
      <c r="D171" s="21"/>
    </row>
    <row r="172" spans="1:4" ht="15" customHeight="1">
      <c r="A172" s="9" t="s">
        <v>8</v>
      </c>
      <c r="B172" s="11" t="s">
        <v>57</v>
      </c>
      <c r="C172" s="22">
        <v>1.9087717539907036E-2</v>
      </c>
      <c r="D172" s="21"/>
    </row>
    <row r="173" spans="1:4" ht="15" customHeight="1">
      <c r="A173" s="9" t="s">
        <v>5</v>
      </c>
      <c r="B173" s="11" t="s">
        <v>54</v>
      </c>
      <c r="C173" s="22">
        <v>1.8990776188004002E-2</v>
      </c>
      <c r="D173" s="21"/>
    </row>
    <row r="174" spans="1:4" ht="15" customHeight="1">
      <c r="A174" s="9" t="s">
        <v>35</v>
      </c>
      <c r="B174" s="11" t="s">
        <v>84</v>
      </c>
      <c r="C174" s="22">
        <v>1.8202314102537302E-2</v>
      </c>
      <c r="D174" s="21"/>
    </row>
    <row r="175" spans="1:4" ht="15" customHeight="1">
      <c r="A175" s="9" t="s">
        <v>36</v>
      </c>
      <c r="B175" s="11" t="s">
        <v>85</v>
      </c>
      <c r="C175" s="22">
        <v>1.7541352727139237E-2</v>
      </c>
      <c r="D175" s="21"/>
    </row>
    <row r="176" spans="1:4" ht="15" customHeight="1">
      <c r="A176" s="9" t="s">
        <v>37</v>
      </c>
      <c r="B176" s="11" t="s">
        <v>86</v>
      </c>
      <c r="C176" s="22">
        <v>1.7327933421272222E-2</v>
      </c>
      <c r="D176" s="21"/>
    </row>
    <row r="177" spans="1:4" ht="15" customHeight="1">
      <c r="A177" s="9" t="s">
        <v>38</v>
      </c>
      <c r="B177" s="11" t="s">
        <v>87</v>
      </c>
      <c r="C177" s="22">
        <v>1.6638451277915502E-2</v>
      </c>
      <c r="D177" s="21"/>
    </row>
    <row r="178" spans="1:4" ht="15" customHeight="1">
      <c r="A178" s="9" t="s">
        <v>14</v>
      </c>
      <c r="B178" s="11" t="s">
        <v>63</v>
      </c>
      <c r="C178" s="22">
        <v>1.6396296844918133E-2</v>
      </c>
      <c r="D178" s="21"/>
    </row>
    <row r="179" spans="1:4" ht="15" customHeight="1">
      <c r="A179" s="9" t="s">
        <v>7</v>
      </c>
      <c r="B179" s="11" t="s">
        <v>56</v>
      </c>
      <c r="C179" s="22">
        <v>1.6336909049668336E-2</v>
      </c>
      <c r="D179" s="21"/>
    </row>
    <row r="180" spans="1:4" ht="15" customHeight="1">
      <c r="A180" s="9" t="s">
        <v>43</v>
      </c>
      <c r="B180" s="11" t="s">
        <v>92</v>
      </c>
      <c r="C180" s="22">
        <v>1.6088629805829504E-2</v>
      </c>
      <c r="D180" s="21"/>
    </row>
    <row r="181" spans="1:4" ht="15" customHeight="1">
      <c r="A181" s="9" t="s">
        <v>45</v>
      </c>
      <c r="B181" s="11" t="s">
        <v>94</v>
      </c>
      <c r="C181" s="22">
        <v>1.5362719426798717E-2</v>
      </c>
      <c r="D181" s="21"/>
    </row>
    <row r="182" spans="1:4" ht="15" customHeight="1">
      <c r="A182" s="9" t="s">
        <v>39</v>
      </c>
      <c r="B182" s="11" t="s">
        <v>88</v>
      </c>
      <c r="C182" s="22">
        <v>1.502982025586481E-2</v>
      </c>
      <c r="D182" s="21"/>
    </row>
    <row r="183" spans="1:4" ht="15" customHeight="1">
      <c r="A183" s="9" t="s">
        <v>41</v>
      </c>
      <c r="B183" s="11" t="s">
        <v>90</v>
      </c>
      <c r="C183" s="22">
        <v>1.4951114080333476E-2</v>
      </c>
      <c r="D183" s="21"/>
    </row>
    <row r="184" spans="1:4" ht="15" customHeight="1">
      <c r="A184" s="9" t="s">
        <v>42</v>
      </c>
      <c r="B184" s="11" t="s">
        <v>91</v>
      </c>
      <c r="C184" s="22">
        <v>1.4822686819382024E-2</v>
      </c>
      <c r="D184" s="21"/>
    </row>
    <row r="185" spans="1:4" ht="15" customHeight="1">
      <c r="A185" s="9" t="s">
        <v>40</v>
      </c>
      <c r="B185" s="11" t="s">
        <v>89</v>
      </c>
      <c r="C185" s="22">
        <v>1.4809789759280684E-2</v>
      </c>
      <c r="D185" s="21"/>
    </row>
    <row r="186" spans="1:4" ht="15" customHeight="1">
      <c r="A186" s="9" t="s">
        <v>3</v>
      </c>
      <c r="B186" s="11" t="s">
        <v>52</v>
      </c>
      <c r="C186" s="22">
        <v>1.4780703284271089E-2</v>
      </c>
      <c r="D186" s="21"/>
    </row>
    <row r="187" spans="1:4" ht="15" customHeight="1">
      <c r="A187" s="9" t="s">
        <v>47</v>
      </c>
      <c r="B187" s="11" t="s">
        <v>49</v>
      </c>
      <c r="C187" s="22">
        <v>1.3831102485097054E-2</v>
      </c>
      <c r="D187" s="21"/>
    </row>
    <row r="188" spans="1:4" ht="15" customHeight="1">
      <c r="A188" s="9" t="s">
        <v>18</v>
      </c>
      <c r="B188" s="11" t="s">
        <v>67</v>
      </c>
      <c r="C188" s="22">
        <v>1.2505023022148417E-2</v>
      </c>
      <c r="D188" s="21"/>
    </row>
    <row r="189" spans="1:4" ht="15" customHeight="1">
      <c r="A189" s="9" t="s">
        <v>19</v>
      </c>
      <c r="B189" s="11" t="s">
        <v>68</v>
      </c>
      <c r="C189" s="22">
        <v>1.2385917886864392E-2</v>
      </c>
      <c r="D189" s="21"/>
    </row>
    <row r="190" spans="1:4" ht="15" customHeight="1">
      <c r="A190" s="9" t="s">
        <v>44</v>
      </c>
      <c r="B190" s="11" t="s">
        <v>93</v>
      </c>
      <c r="C190" s="22">
        <v>1.2190472967324402E-2</v>
      </c>
      <c r="D190" s="21"/>
    </row>
    <row r="191" spans="1:4" ht="15" customHeight="1">
      <c r="A191" s="9" t="s">
        <v>21</v>
      </c>
      <c r="B191" s="11" t="s">
        <v>70</v>
      </c>
      <c r="C191" s="22">
        <v>1.1034694864224646E-2</v>
      </c>
      <c r="D191" s="21"/>
    </row>
    <row r="192" spans="1:4" ht="15" customHeight="1">
      <c r="A192" s="9" t="s">
        <v>26</v>
      </c>
      <c r="B192" s="11" t="s">
        <v>75</v>
      </c>
      <c r="C192" s="22">
        <v>1.0721828059882896E-2</v>
      </c>
      <c r="D192" s="21"/>
    </row>
    <row r="193" spans="1:4" ht="15" customHeight="1">
      <c r="A193" s="9" t="s">
        <v>23</v>
      </c>
      <c r="B193" s="11" t="s">
        <v>72</v>
      </c>
      <c r="C193" s="22">
        <v>1.0660100476082984E-2</v>
      </c>
      <c r="D193" s="21"/>
    </row>
    <row r="194" spans="1:4" ht="15" customHeight="1">
      <c r="A194" s="9" t="s">
        <v>25</v>
      </c>
      <c r="B194" s="11" t="s">
        <v>74</v>
      </c>
      <c r="C194" s="22">
        <v>1.0369692896602788E-2</v>
      </c>
      <c r="D194" s="21"/>
    </row>
    <row r="195" spans="1:4" ht="15" customHeight="1">
      <c r="A195" s="9" t="s">
        <v>4</v>
      </c>
      <c r="B195" s="11" t="s">
        <v>101</v>
      </c>
      <c r="C195" s="22">
        <v>1.0320618306643006E-2</v>
      </c>
      <c r="D195" s="21"/>
    </row>
    <row r="196" spans="1:4" ht="15" customHeight="1">
      <c r="A196" s="9" t="s">
        <v>1</v>
      </c>
      <c r="B196" s="11" t="s">
        <v>50</v>
      </c>
      <c r="C196" s="22">
        <v>8.8258455601063508E-3</v>
      </c>
      <c r="D196" s="21"/>
    </row>
    <row r="197" spans="1:4" ht="15" customHeight="1">
      <c r="A197" s="9" t="s">
        <v>15</v>
      </c>
      <c r="B197" s="11" t="s">
        <v>64</v>
      </c>
      <c r="C197" s="22">
        <v>8.7167727822560701E-3</v>
      </c>
      <c r="D197" s="21"/>
    </row>
    <row r="198" spans="1:4" ht="15" customHeight="1">
      <c r="A198" s="9" t="s">
        <v>27</v>
      </c>
      <c r="B198" s="11" t="s">
        <v>76</v>
      </c>
      <c r="C198" s="22">
        <v>8.0760618155907085E-3</v>
      </c>
      <c r="D198" s="21"/>
    </row>
    <row r="199" spans="1:4" ht="15" customHeight="1">
      <c r="A199" s="9" t="s">
        <v>16</v>
      </c>
      <c r="B199" s="11" t="s">
        <v>65</v>
      </c>
      <c r="C199" s="22">
        <v>8.0331151096103871E-3</v>
      </c>
      <c r="D199" s="21"/>
    </row>
    <row r="200" spans="1:4" ht="15" customHeight="1">
      <c r="A200" s="9" t="s">
        <v>28</v>
      </c>
      <c r="B200" s="11" t="s">
        <v>77</v>
      </c>
      <c r="C200" s="22">
        <v>7.1430946738208368E-3</v>
      </c>
      <c r="D200" s="21"/>
    </row>
    <row r="201" spans="1:4" ht="15" customHeight="1">
      <c r="A201" s="9" t="s">
        <v>17</v>
      </c>
      <c r="B201" s="11" t="s">
        <v>66</v>
      </c>
      <c r="C201" s="22">
        <v>6.8925212799237981E-3</v>
      </c>
      <c r="D201" s="21"/>
    </row>
  </sheetData>
  <sortState ref="A155:C201">
    <sortCondition descending="1" ref="C155:C201"/>
  </sortState>
  <mergeCells count="49">
    <mergeCell ref="A153:D153"/>
    <mergeCell ref="C146:D146"/>
    <mergeCell ref="C147:D147"/>
    <mergeCell ref="C148:D148"/>
    <mergeCell ref="C149:D149"/>
    <mergeCell ref="C150:D150"/>
    <mergeCell ref="C151:D151"/>
    <mergeCell ref="C145:D145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33:D133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21:D121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09:D109"/>
    <mergeCell ref="C104:D104"/>
    <mergeCell ref="C105:D105"/>
    <mergeCell ref="C106:D106"/>
    <mergeCell ref="C107:D107"/>
    <mergeCell ref="C108:D108"/>
  </mergeCells>
  <pageMargins left="0.11811023622047245" right="0.51181102362204722" top="0.15748031496062992" bottom="0.15748031496062992" header="0.11811023622047245" footer="0.15748031496062992"/>
  <pageSetup scale="50" orientation="landscape" horizontalDpi="1200" verticalDpi="1200" r:id="rId1"/>
  <ignoredErrors>
    <ignoredError sqref="C105:D151" evalError="1"/>
    <ignoredError sqref="AK72:AM72 I48:J48 L48:AW48 K47:AW47 K48 K33:AW46 J4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CUS</vt:lpstr>
      <vt:lpstr>Priorización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Eduardo</dc:creator>
  <cp:lastModifiedBy>rios</cp:lastModifiedBy>
  <cp:lastPrinted>2010-10-11T16:25:10Z</cp:lastPrinted>
  <dcterms:created xsi:type="dcterms:W3CDTF">2010-09-28T06:13:07Z</dcterms:created>
  <dcterms:modified xsi:type="dcterms:W3CDTF">2010-10-13T19:49:25Z</dcterms:modified>
</cp:coreProperties>
</file>