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/>
  <c r="M30" i="2" s="1"/>
  <c r="O30" i="2" s="1"/>
  <c r="Q30" i="2" s="1"/>
  <c r="S30" i="2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/>
  <c r="M31" i="2" s="1"/>
  <c r="O31" i="2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/>
  <c r="M33" i="2" s="1"/>
  <c r="O33" i="2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/>
  <c r="M34" i="2" s="1"/>
  <c r="O34" i="2" s="1"/>
  <c r="Q34" i="2" s="1"/>
  <c r="S34" i="2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/>
  <c r="M35" i="2" s="1"/>
  <c r="O35" i="2"/>
  <c r="Q35" i="2" s="1"/>
  <c r="S35" i="2" s="1"/>
  <c r="U35" i="2" s="1"/>
  <c r="W35" i="2"/>
  <c r="Y35" i="2" s="1"/>
  <c r="AA35" i="2" s="1"/>
  <c r="AC35" i="2" s="1"/>
  <c r="AE35" i="2" s="1"/>
  <c r="AG35" i="2" s="1"/>
  <c r="AI35" i="2" s="1"/>
  <c r="AK35" i="2" s="1"/>
  <c r="AM35" i="2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/>
  <c r="M37" i="2" s="1"/>
  <c r="O37" i="2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/>
  <c r="M40" i="2" s="1"/>
  <c r="O40" i="2"/>
  <c r="Q40" i="2" s="1"/>
  <c r="S40" i="2" s="1"/>
  <c r="U40" i="2" s="1"/>
  <c r="W40" i="2"/>
  <c r="Y40" i="2" s="1"/>
  <c r="AA40" i="2" s="1"/>
  <c r="AC40" i="2" s="1"/>
  <c r="AE40" i="2" s="1"/>
  <c r="AG40" i="2" s="1"/>
  <c r="AI40" i="2" s="1"/>
  <c r="AK40" i="2" s="1"/>
  <c r="AM40" i="2" s="1"/>
  <c r="I41" i="2"/>
  <c r="K41" i="2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/>
  <c r="M42" i="2" s="1"/>
  <c r="O42" i="2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/>
  <c r="M43" i="2" s="1"/>
  <c r="O43" i="2" s="1"/>
  <c r="Q43" i="2" s="1"/>
  <c r="S43" i="2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/>
  <c r="Q44" i="2" s="1"/>
  <c r="S44" i="2" s="1"/>
  <c r="U44" i="2" s="1"/>
  <c r="W44" i="2"/>
  <c r="Y44" i="2" s="1"/>
  <c r="AA44" i="2" s="1"/>
  <c r="AC44" i="2" s="1"/>
  <c r="AE44" i="2" s="1"/>
  <c r="AG44" i="2" s="1"/>
  <c r="AI44" i="2" s="1"/>
  <c r="AK44" i="2" s="1"/>
  <c r="AM44" i="2" s="1"/>
  <c r="I45" i="2"/>
  <c r="K45" i="2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/>
  <c r="M47" i="2" s="1"/>
  <c r="O47" i="2" s="1"/>
  <c r="Q47" i="2" s="1"/>
  <c r="S47" i="2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/>
  <c r="M48" i="2" s="1"/>
  <c r="O48" i="2"/>
  <c r="Q48" i="2" s="1"/>
  <c r="S48" i="2" s="1"/>
  <c r="U48" i="2" s="1"/>
  <c r="W48" i="2"/>
  <c r="Y48" i="2" s="1"/>
  <c r="AA48" i="2" s="1"/>
  <c r="AC48" i="2" s="1"/>
  <c r="AE48" i="2" s="1"/>
  <c r="AG48" i="2" s="1"/>
  <c r="AI48" i="2" s="1"/>
  <c r="AK48" i="2" s="1"/>
  <c r="AM48" i="2" s="1"/>
  <c r="I49" i="2"/>
  <c r="K49" i="2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/>
  <c r="M50" i="2" s="1"/>
  <c r="O50" i="2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/>
  <c r="M51" i="2" s="1"/>
  <c r="O51" i="2" s="1"/>
  <c r="Q51" i="2" s="1"/>
  <c r="S51" i="2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/>
  <c r="M54" i="2" s="1"/>
  <c r="O54" i="2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/>
  <c r="M55" i="2" s="1"/>
  <c r="O55" i="2" s="1"/>
  <c r="Q55" i="2" s="1"/>
  <c r="S55" i="2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/>
  <c r="M56" i="2" s="1"/>
  <c r="O56" i="2"/>
  <c r="Q56" i="2" s="1"/>
  <c r="S56" i="2" s="1"/>
  <c r="U56" i="2" s="1"/>
  <c r="W56" i="2"/>
  <c r="Y56" i="2" s="1"/>
  <c r="AA56" i="2" s="1"/>
  <c r="AC56" i="2" s="1"/>
  <c r="AE56" i="2" s="1"/>
  <c r="AG56" i="2" s="1"/>
  <c r="AI56" i="2" s="1"/>
  <c r="AK56" i="2" s="1"/>
  <c r="AM56" i="2" s="1"/>
  <c r="I57" i="2"/>
  <c r="K57" i="2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/>
  <c r="M59" i="2" s="1"/>
  <c r="O59" i="2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/>
  <c r="M61" i="2" s="1"/>
  <c r="O61" i="2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/>
  <c r="M63" i="2" s="1"/>
  <c r="O63" i="2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/>
  <c r="M65" i="2" s="1"/>
  <c r="O65" i="2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/>
  <c r="M69" i="2" s="1"/>
  <c r="O69" i="2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/>
  <c r="M71" i="2" s="1"/>
  <c r="O71" i="2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/>
  <c r="M73" i="2" s="1"/>
  <c r="O73" i="2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/>
  <c r="M75" i="2" s="1"/>
  <c r="O75" i="2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/>
  <c r="M77" i="2" s="1"/>
  <c r="O77" i="2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/>
  <c r="M79" i="2" s="1"/>
  <c r="O79" i="2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/>
  <c r="M83" i="2" s="1"/>
  <c r="O83" i="2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/>
  <c r="M85" i="2" s="1"/>
  <c r="O85" i="2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/>
  <c r="M89" i="2" s="1"/>
  <c r="O89" i="2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/>
  <c r="M91" i="2" s="1"/>
  <c r="O91" i="2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/>
  <c r="M93" i="2" s="1"/>
  <c r="O93" i="2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M4" i="2" l="1"/>
  <c r="AN4" i="2"/>
  <c r="T3" i="3"/>
  <c r="T57" i="3"/>
  <c r="S57" i="3"/>
  <c r="R57" i="3"/>
  <c r="Q57" i="3"/>
  <c r="P57" i="3"/>
  <c r="J5" i="2"/>
  <c r="E4" i="2"/>
  <c r="D4" i="2"/>
  <c r="C4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E18" i="4"/>
  <c r="E20" i="4"/>
  <c r="E17" i="4"/>
  <c r="E19" i="4"/>
  <c r="E21" i="4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O5" i="2"/>
  <c r="AH4" i="2"/>
  <c r="AF4" i="2"/>
  <c r="AJ4" i="2"/>
  <c r="AP5" i="2"/>
  <c r="AL4" i="2"/>
  <c r="A69" i="3"/>
  <c r="K69" i="3"/>
  <c r="A68" i="3"/>
  <c r="K68" i="3"/>
  <c r="A67" i="3"/>
  <c r="K67" i="3"/>
  <c r="A66" i="3"/>
  <c r="K66" i="3"/>
  <c r="A65" i="3"/>
  <c r="K65" i="3"/>
  <c r="A64" i="3"/>
  <c r="K64" i="3"/>
  <c r="A63" i="3"/>
  <c r="K63" i="3"/>
  <c r="A62" i="3"/>
  <c r="K62" i="3"/>
  <c r="A61" i="3"/>
  <c r="K61" i="3"/>
  <c r="B60" i="3"/>
  <c r="B59" i="3"/>
  <c r="N59" i="3" s="1"/>
  <c r="B58" i="3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6" i="2" s="1"/>
  <c r="J4" i="2"/>
  <c r="P59" i="3"/>
  <c r="N58" i="3"/>
  <c r="S58" i="3"/>
  <c r="Q58" i="3"/>
  <c r="T58" i="3"/>
  <c r="R58" i="3"/>
  <c r="P58" i="3"/>
  <c r="N60" i="3"/>
  <c r="P60" i="3"/>
  <c r="R60" i="3"/>
  <c r="T60" i="3"/>
  <c r="Q60" i="3"/>
  <c r="S60" i="3"/>
  <c r="B66" i="3"/>
  <c r="B62" i="3"/>
  <c r="J62" i="3"/>
  <c r="M58" i="3"/>
  <c r="J66" i="3"/>
  <c r="E58" i="3"/>
  <c r="I58" i="3"/>
  <c r="E60" i="3"/>
  <c r="M60" i="3"/>
  <c r="F62" i="3"/>
  <c r="B64" i="3"/>
  <c r="J64" i="3"/>
  <c r="F66" i="3"/>
  <c r="B68" i="3"/>
  <c r="J68" i="3"/>
  <c r="I60" i="3"/>
  <c r="F64" i="3"/>
  <c r="F68" i="3"/>
  <c r="E57" i="3"/>
  <c r="K59" i="3"/>
  <c r="D61" i="3"/>
  <c r="H61" i="3"/>
  <c r="L61" i="3"/>
  <c r="D63" i="3"/>
  <c r="H63" i="3"/>
  <c r="L63" i="3"/>
  <c r="D65" i="3"/>
  <c r="H65" i="3"/>
  <c r="L65" i="3"/>
  <c r="F57" i="3"/>
  <c r="G58" i="3"/>
  <c r="K58" i="3"/>
  <c r="O58" i="3"/>
  <c r="I59" i="3"/>
  <c r="G60" i="3"/>
  <c r="K60" i="3"/>
  <c r="O60" i="3"/>
  <c r="B61" i="3"/>
  <c r="F61" i="3"/>
  <c r="J61" i="3"/>
  <c r="D62" i="3"/>
  <c r="H62" i="3"/>
  <c r="L62" i="3"/>
  <c r="B63" i="3"/>
  <c r="F63" i="3"/>
  <c r="J63" i="3"/>
  <c r="D64" i="3"/>
  <c r="H64" i="3"/>
  <c r="L64" i="3"/>
  <c r="B65" i="3"/>
  <c r="F65" i="3"/>
  <c r="J65" i="3"/>
  <c r="D66" i="3"/>
  <c r="H66" i="3"/>
  <c r="L66" i="3"/>
  <c r="B67" i="3"/>
  <c r="F67" i="3"/>
  <c r="J67" i="3"/>
  <c r="D68" i="3"/>
  <c r="H68" i="3"/>
  <c r="L68" i="3"/>
  <c r="B69" i="3"/>
  <c r="F69" i="3"/>
  <c r="J69" i="3"/>
  <c r="D67" i="3"/>
  <c r="H67" i="3"/>
  <c r="L67" i="3"/>
  <c r="D69" i="3"/>
  <c r="H69" i="3"/>
  <c r="L69" i="3"/>
  <c r="F58" i="3"/>
  <c r="H58" i="3"/>
  <c r="J58" i="3"/>
  <c r="L58" i="3"/>
  <c r="F59" i="3"/>
  <c r="J59" i="3"/>
  <c r="F60" i="3"/>
  <c r="H60" i="3"/>
  <c r="J60" i="3"/>
  <c r="L60" i="3"/>
  <c r="C61" i="3"/>
  <c r="E61" i="3"/>
  <c r="G61" i="3"/>
  <c r="I61" i="3"/>
  <c r="C62" i="3"/>
  <c r="E62" i="3"/>
  <c r="G62" i="3"/>
  <c r="I62" i="3"/>
  <c r="C63" i="3"/>
  <c r="E63" i="3"/>
  <c r="G63" i="3"/>
  <c r="I63" i="3"/>
  <c r="C64" i="3"/>
  <c r="E64" i="3"/>
  <c r="G64" i="3"/>
  <c r="I64" i="3"/>
  <c r="C65" i="3"/>
  <c r="E65" i="3"/>
  <c r="G65" i="3"/>
  <c r="I65" i="3"/>
  <c r="C66" i="3"/>
  <c r="E66" i="3"/>
  <c r="G66" i="3"/>
  <c r="I66" i="3"/>
  <c r="C67" i="3"/>
  <c r="E67" i="3"/>
  <c r="G67" i="3"/>
  <c r="I67" i="3"/>
  <c r="C68" i="3"/>
  <c r="E68" i="3"/>
  <c r="G68" i="3"/>
  <c r="I68" i="3"/>
  <c r="C69" i="3"/>
  <c r="E69" i="3"/>
  <c r="G69" i="3"/>
  <c r="I69" i="3"/>
  <c r="G57" i="3"/>
  <c r="L4" i="2"/>
  <c r="N4" i="2"/>
  <c r="P4" i="2"/>
  <c r="H57" i="3"/>
  <c r="I57" i="3"/>
  <c r="R4" i="2"/>
  <c r="J57" i="3"/>
  <c r="T4" i="2"/>
  <c r="K57" i="3"/>
  <c r="V4" i="2"/>
  <c r="L57" i="3"/>
  <c r="X4" i="2"/>
  <c r="M57" i="3"/>
  <c r="Z4" i="2"/>
  <c r="N57" i="3"/>
  <c r="AB4" i="2"/>
  <c r="O57" i="3"/>
  <c r="AD4" i="2"/>
  <c r="T59" i="3" l="1"/>
  <c r="Q59" i="3"/>
  <c r="N6" i="2"/>
  <c r="L6" i="2"/>
  <c r="P6" i="2"/>
  <c r="L59" i="3"/>
  <c r="H59" i="3"/>
  <c r="M59" i="3"/>
  <c r="E59" i="3"/>
  <c r="O59" i="3"/>
  <c r="G59" i="3"/>
  <c r="R59" i="3"/>
  <c r="S59" i="3"/>
  <c r="AM7" i="2" l="1"/>
  <c r="R6" i="2"/>
  <c r="T6" i="2" l="1"/>
  <c r="V6" i="2" l="1"/>
  <c r="X6" i="2" l="1"/>
  <c r="Z6" i="2" l="1"/>
  <c r="AB6" i="2" l="1"/>
  <c r="AD6" i="2" l="1"/>
  <c r="AF6" i="2" l="1"/>
  <c r="AH6" i="2" l="1"/>
  <c r="AJ6" i="2" l="1"/>
  <c r="AN6" i="2" l="1"/>
  <c r="AL6" i="2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<sst xmlns="http://schemas.openxmlformats.org/spreadsheetml/2006/main" count="535" uniqueCount="60">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</sst>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169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68.759999999999977</c:v>
                </c:pt>
                <c:pt idx="3" formatCode="General">
                  <c:v>68.759999999999977</c:v>
                </c:pt>
                <c:pt idx="4" formatCode="General">
                  <c:v>68.759999999999977</c:v>
                </c:pt>
                <c:pt idx="5" formatCode="General">
                  <c:v>68.759999999999977</c:v>
                </c:pt>
                <c:pt idx="6" formatCode="General">
                  <c:v>68.759999999999977</c:v>
                </c:pt>
                <c:pt idx="7" formatCode="General">
                  <c:v>68.759999999999977</c:v>
                </c:pt>
                <c:pt idx="8" formatCode="General">
                  <c:v>68.759999999999977</c:v>
                </c:pt>
                <c:pt idx="9" formatCode="General">
                  <c:v>68.759999999999977</c:v>
                </c:pt>
                <c:pt idx="10" formatCode="General">
                  <c:v>68.759999999999977</c:v>
                </c:pt>
                <c:pt idx="11" formatCode="General">
                  <c:v>68.759999999999977</c:v>
                </c:pt>
                <c:pt idx="12" formatCode="General">
                  <c:v>68.759999999999977</c:v>
                </c:pt>
                <c:pt idx="13" formatCode="General">
                  <c:v>68.759999999999977</c:v>
                </c:pt>
                <c:pt idx="14" formatCode="General">
                  <c:v>68.759999999999977</c:v>
                </c:pt>
                <c:pt idx="15" formatCode="General">
                  <c:v>68.759999999999977</c:v>
                </c:pt>
                <c:pt idx="16" formatCode="General">
                  <c:v>68.759999999999977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28256"/>
        <c:axId val="655491072"/>
      </c:areaChart>
      <c:catAx>
        <c:axId val="7273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55491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5491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7328256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328768"/>
        <c:axId val="655492800"/>
      </c:lineChart>
      <c:catAx>
        <c:axId val="72732876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55492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549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7328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6"/>
          <c:y val="0.22222305369617193"/>
          <c:w val="0.70890035210459545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6.7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614848"/>
        <c:axId val="729678400"/>
      </c:lineChart>
      <c:dateAx>
        <c:axId val="729614848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96784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2967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961484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91" activePane="bottomRight" state="frozen"/>
      <selection activeCell="C4" sqref="C4"/>
      <selection pane="topRight" activeCell="C4" sqref="C4"/>
      <selection pane="bottomLeft" activeCell="C4" sqref="C4"/>
      <selection pane="bottomRight" activeCell="L85" sqref="L85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58</v>
      </c>
      <c r="M6" s="21"/>
      <c r="N6" s="21">
        <f>$H$6-COUNTIF(M10:M994,"&gt;=1")</f>
        <v>58</v>
      </c>
      <c r="O6" s="21"/>
      <c r="P6" s="21">
        <f>$H$6-COUNTIF(O10:O994,"&gt;=1")</f>
        <v>58</v>
      </c>
      <c r="Q6" s="21"/>
      <c r="R6" s="21">
        <f>$H$6-COUNTIF(Q10:Q994,"&gt;=1")</f>
        <v>58</v>
      </c>
      <c r="S6" s="21"/>
      <c r="T6" s="21">
        <f>$H$6-COUNTIF(S10:S994,"&gt;=1")</f>
        <v>58</v>
      </c>
      <c r="U6" s="21"/>
      <c r="V6" s="21">
        <f>$H$6-COUNTIF(U10:U994,"&gt;=1")</f>
        <v>58</v>
      </c>
      <c r="W6" s="21"/>
      <c r="X6" s="21">
        <f>$H$6-COUNTIF(W10:W994,"&gt;=1")</f>
        <v>58</v>
      </c>
      <c r="Y6" s="21"/>
      <c r="Z6" s="21">
        <f>$H$6-COUNTIF(Y10:Y994,"&gt;=1")</f>
        <v>58</v>
      </c>
      <c r="AA6" s="21"/>
      <c r="AB6" s="21">
        <f>$H$6-COUNTIF(AA10:AA994,"&gt;=1")</f>
        <v>58</v>
      </c>
      <c r="AC6" s="21"/>
      <c r="AD6" s="21">
        <f>$H$6-COUNTIF(AC10:AC994,"&gt;=1")</f>
        <v>58</v>
      </c>
      <c r="AE6" s="21"/>
      <c r="AF6" s="21">
        <f t="shared" ref="AF6:AL6" si="0">$H$6-COUNTIF(AE10:AE994,"&gt;=1")</f>
        <v>58</v>
      </c>
      <c r="AG6" s="21"/>
      <c r="AH6" s="21">
        <f t="shared" si="0"/>
        <v>58</v>
      </c>
      <c r="AI6" s="21"/>
      <c r="AJ6" s="21">
        <f t="shared" si="0"/>
        <v>58</v>
      </c>
      <c r="AK6" s="21"/>
      <c r="AL6" s="21">
        <f t="shared" si="0"/>
        <v>58</v>
      </c>
      <c r="AM6" s="21"/>
      <c r="AN6" s="21">
        <f>$H$6-COUNTIF(AM10:AM994,"&gt;=1")</f>
        <v>58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3" t="s">
        <v>13</v>
      </c>
      <c r="F7" s="94"/>
      <c r="G7" s="95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68.759999999999977</v>
      </c>
      <c r="M7" s="23"/>
      <c r="N7" s="23">
        <f>+L7-SUM(N9:N999)</f>
        <v>68.759999999999977</v>
      </c>
      <c r="O7" s="23"/>
      <c r="P7" s="23">
        <f>+N7-SUM(P9:P999)</f>
        <v>68.759999999999977</v>
      </c>
      <c r="Q7" s="23"/>
      <c r="R7" s="23">
        <f>+P7-SUM(R9:R999)</f>
        <v>68.759999999999977</v>
      </c>
      <c r="S7" s="23"/>
      <c r="T7" s="23">
        <f>+R7-SUM(T9:T999)</f>
        <v>68.759999999999977</v>
      </c>
      <c r="U7" s="23"/>
      <c r="V7" s="23">
        <f>+T7-SUM(V9:V999)</f>
        <v>68.759999999999977</v>
      </c>
      <c r="W7" s="23"/>
      <c r="X7" s="23">
        <f>+V7-SUM(X9:X999)</f>
        <v>68.759999999999977</v>
      </c>
      <c r="Y7" s="23"/>
      <c r="Z7" s="23">
        <f>+X7-SUM(Z9:Z999)</f>
        <v>68.759999999999977</v>
      </c>
      <c r="AA7" s="23"/>
      <c r="AB7" s="23">
        <f>+Z7-SUM(AB9:AB999)</f>
        <v>68.759999999999977</v>
      </c>
      <c r="AC7" s="23"/>
      <c r="AD7" s="23">
        <f>+AB7-SUM(AD9:AD999)</f>
        <v>68.759999999999977</v>
      </c>
      <c r="AE7" s="23"/>
      <c r="AF7" s="23">
        <f>+AD7-SUM(AF9:AF999)</f>
        <v>68.759999999999977</v>
      </c>
      <c r="AG7" s="23"/>
      <c r="AH7" s="23">
        <f>+AF7-SUM(AH9:AH999)</f>
        <v>68.759999999999977</v>
      </c>
      <c r="AI7" s="23"/>
      <c r="AJ7" s="23">
        <f>+AH7-SUM(AJ9:AJ999)</f>
        <v>68.759999999999977</v>
      </c>
      <c r="AK7" s="23"/>
      <c r="AL7" s="23">
        <f>+AJ7-SUM(AL9:AL999)</f>
        <v>68.759999999999977</v>
      </c>
      <c r="AM7" s="23">
        <f>+AK7-SUM(AM9:AM999)</f>
        <v>-40</v>
      </c>
      <c r="AN7" s="23">
        <f>+AL7-SUM(AN9:AN999)</f>
        <v>68.759999999999977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9" t="str">
        <f>+'Sprint Backlog'!C5</f>
        <v>Prototipado</v>
      </c>
      <c r="C11" s="99"/>
      <c r="D11" s="99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9" t="str">
        <f>+'Sprint Backlog'!C10</f>
        <v>Pruebas unitarias</v>
      </c>
      <c r="C16" s="99"/>
      <c r="D16" s="99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9" t="str">
        <f>+'Sprint Backlog'!C12</f>
        <v>Prototipado</v>
      </c>
      <c r="C18" s="99"/>
      <c r="D18" s="99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 x14ac:dyDescent="0.25">
      <c r="A20" s="34" t="str">
        <f>+'Sprint Backlog'!B14</f>
        <v>US012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 x14ac:dyDescent="0.25">
      <c r="A21" s="34" t="str">
        <f>+'Sprint Backlog'!B15</f>
        <v>US012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 x14ac:dyDescent="0.25">
      <c r="A22" s="34" t="str">
        <f>+'Sprint Backlog'!B16</f>
        <v>US012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 x14ac:dyDescent="0.25">
      <c r="A23" s="34" t="str">
        <f>+'Sprint Backlog'!B17</f>
        <v>US012</v>
      </c>
      <c r="B23" s="99" t="str">
        <f>+'Sprint Backlog'!C17</f>
        <v>Pruebas unitarias</v>
      </c>
      <c r="C23" s="99"/>
      <c r="D23" s="99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9" t="str">
        <f>+'Sprint Backlog'!C19</f>
        <v>Prototipado</v>
      </c>
      <c r="C25" s="99"/>
      <c r="D25" s="99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21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0</v>
      </c>
      <c r="T26" s="31"/>
      <c r="U26" s="30">
        <f t="shared" si="7"/>
        <v>0</v>
      </c>
      <c r="V26" s="31"/>
      <c r="W26" s="30">
        <f t="shared" si="8"/>
        <v>0</v>
      </c>
      <c r="X26" s="31"/>
      <c r="Y26" s="30">
        <f t="shared" si="9"/>
        <v>0</v>
      </c>
      <c r="Z26" s="32"/>
      <c r="AA26" s="30">
        <f t="shared" si="10"/>
        <v>0</v>
      </c>
      <c r="AB26" s="32"/>
      <c r="AC26" s="30">
        <f t="shared" si="11"/>
        <v>0</v>
      </c>
      <c r="AD26" s="32"/>
      <c r="AE26" s="30">
        <f t="shared" si="12"/>
        <v>0</v>
      </c>
      <c r="AF26" s="32"/>
      <c r="AG26" s="30">
        <f t="shared" si="13"/>
        <v>0</v>
      </c>
      <c r="AH26" s="32"/>
      <c r="AI26" s="77">
        <f t="shared" si="14"/>
        <v>0</v>
      </c>
      <c r="AJ26" s="32"/>
      <c r="AK26" s="77">
        <f t="shared" si="15"/>
        <v>0</v>
      </c>
      <c r="AL26" s="32"/>
      <c r="AM26" s="77">
        <f t="shared" si="16"/>
        <v>0</v>
      </c>
      <c r="AN26" s="32"/>
    </row>
    <row r="27" spans="1:46" x14ac:dyDescent="0.25">
      <c r="A27" s="34" t="str">
        <f>+'Sprint Backlog'!B21</f>
        <v>US049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21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0</v>
      </c>
      <c r="T27" s="31"/>
      <c r="U27" s="30">
        <f t="shared" si="7"/>
        <v>0</v>
      </c>
      <c r="V27" s="31"/>
      <c r="W27" s="30">
        <f t="shared" si="8"/>
        <v>0</v>
      </c>
      <c r="X27" s="31"/>
      <c r="Y27" s="30">
        <f t="shared" si="9"/>
        <v>0</v>
      </c>
      <c r="Z27" s="32"/>
      <c r="AA27" s="30">
        <f t="shared" si="10"/>
        <v>0</v>
      </c>
      <c r="AB27" s="32"/>
      <c r="AC27" s="30">
        <f t="shared" si="11"/>
        <v>0</v>
      </c>
      <c r="AD27" s="32"/>
      <c r="AE27" s="30">
        <f t="shared" si="12"/>
        <v>0</v>
      </c>
      <c r="AF27" s="32"/>
      <c r="AG27" s="30">
        <f t="shared" si="13"/>
        <v>0</v>
      </c>
      <c r="AH27" s="32"/>
      <c r="AI27" s="77">
        <f t="shared" si="14"/>
        <v>0</v>
      </c>
      <c r="AJ27" s="32"/>
      <c r="AK27" s="77">
        <f t="shared" si="15"/>
        <v>0</v>
      </c>
      <c r="AL27" s="32"/>
      <c r="AM27" s="77">
        <f t="shared" si="16"/>
        <v>0</v>
      </c>
      <c r="AN27" s="32"/>
    </row>
    <row r="28" spans="1:46" x14ac:dyDescent="0.25">
      <c r="A28" s="34" t="str">
        <f>+'Sprint Backlog'!B22</f>
        <v>US049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21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0</v>
      </c>
      <c r="T28" s="31"/>
      <c r="U28" s="30">
        <f t="shared" si="7"/>
        <v>0</v>
      </c>
      <c r="V28" s="31"/>
      <c r="W28" s="30">
        <f t="shared" si="8"/>
        <v>0</v>
      </c>
      <c r="X28" s="31"/>
      <c r="Y28" s="30">
        <f t="shared" si="9"/>
        <v>0</v>
      </c>
      <c r="Z28" s="32"/>
      <c r="AA28" s="30">
        <f t="shared" si="10"/>
        <v>0</v>
      </c>
      <c r="AB28" s="32"/>
      <c r="AC28" s="30">
        <f t="shared" si="11"/>
        <v>0</v>
      </c>
      <c r="AD28" s="32"/>
      <c r="AE28" s="30">
        <f t="shared" si="12"/>
        <v>0</v>
      </c>
      <c r="AF28" s="32"/>
      <c r="AG28" s="30">
        <f t="shared" si="13"/>
        <v>0</v>
      </c>
      <c r="AH28" s="32"/>
      <c r="AI28" s="77">
        <f t="shared" si="14"/>
        <v>0</v>
      </c>
      <c r="AJ28" s="32"/>
      <c r="AK28" s="77">
        <f t="shared" si="15"/>
        <v>0</v>
      </c>
      <c r="AL28" s="32"/>
      <c r="AM28" s="77">
        <f t="shared" si="16"/>
        <v>0</v>
      </c>
      <c r="AN28" s="32"/>
    </row>
    <row r="29" spans="1:46" x14ac:dyDescent="0.25">
      <c r="A29" s="34" t="str">
        <f>+'Sprint Backlog'!B23</f>
        <v>US049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21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0</v>
      </c>
      <c r="T29" s="31"/>
      <c r="U29" s="30">
        <f t="shared" si="7"/>
        <v>0</v>
      </c>
      <c r="V29" s="31"/>
      <c r="W29" s="30">
        <f t="shared" si="8"/>
        <v>0</v>
      </c>
      <c r="X29" s="31"/>
      <c r="Y29" s="30">
        <f t="shared" si="9"/>
        <v>0</v>
      </c>
      <c r="Z29" s="32"/>
      <c r="AA29" s="30">
        <f t="shared" si="10"/>
        <v>0</v>
      </c>
      <c r="AB29" s="32"/>
      <c r="AC29" s="30">
        <f t="shared" si="11"/>
        <v>0</v>
      </c>
      <c r="AD29" s="32"/>
      <c r="AE29" s="30">
        <f t="shared" si="12"/>
        <v>0</v>
      </c>
      <c r="AF29" s="32"/>
      <c r="AG29" s="30">
        <f t="shared" si="13"/>
        <v>0</v>
      </c>
      <c r="AH29" s="32"/>
      <c r="AI29" s="77">
        <f t="shared" si="14"/>
        <v>0</v>
      </c>
      <c r="AJ29" s="32"/>
      <c r="AK29" s="77">
        <f t="shared" si="15"/>
        <v>0</v>
      </c>
      <c r="AL29" s="32"/>
      <c r="AM29" s="77">
        <f t="shared" si="16"/>
        <v>0</v>
      </c>
      <c r="AN29" s="32"/>
    </row>
    <row r="30" spans="1:46" x14ac:dyDescent="0.25">
      <c r="A30" s="34" t="str">
        <f>+'Sprint Backlog'!B24</f>
        <v>US049</v>
      </c>
      <c r="B30" s="99" t="str">
        <f>+'Sprint Backlog'!C24</f>
        <v>Pruebas unitarias</v>
      </c>
      <c r="C30" s="99"/>
      <c r="D30" s="99"/>
      <c r="E30" s="28" t="s">
        <v>25</v>
      </c>
      <c r="F30" s="28" t="s">
        <v>21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 x14ac:dyDescent="0.25">
      <c r="A31" s="34" t="str">
        <f>+'Sprint Backlog'!B25</f>
        <v>US021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9" t="str">
        <f>+'Sprint Backlog'!C26</f>
        <v>Prototipado</v>
      </c>
      <c r="C32" s="99"/>
      <c r="D32" s="99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21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>
        <f t="shared" si="16"/>
        <v>0</v>
      </c>
      <c r="AN33" s="32"/>
    </row>
    <row r="34" spans="1:40" x14ac:dyDescent="0.25">
      <c r="A34" s="34" t="str">
        <f>+'Sprint Backlog'!B28</f>
        <v>US021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21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>
        <f t="shared" si="16"/>
        <v>0</v>
      </c>
      <c r="AN34" s="32"/>
    </row>
    <row r="35" spans="1:40" x14ac:dyDescent="0.25">
      <c r="A35" s="34" t="str">
        <f>+'Sprint Backlog'!B29</f>
        <v>US021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21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>
        <f t="shared" si="16"/>
        <v>0</v>
      </c>
      <c r="AN35" s="32"/>
    </row>
    <row r="36" spans="1:40" x14ac:dyDescent="0.25">
      <c r="A36" s="34" t="str">
        <f>+'Sprint Backlog'!B30</f>
        <v>US021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21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>
        <f t="shared" si="16"/>
        <v>0</v>
      </c>
      <c r="AN36" s="32"/>
    </row>
    <row r="37" spans="1:40" x14ac:dyDescent="0.25">
      <c r="A37" s="34" t="str">
        <f>+'Sprint Backlog'!B31</f>
        <v>US021</v>
      </c>
      <c r="B37" s="99" t="str">
        <f>+'Sprint Backlog'!C31</f>
        <v>Pruebas unitarias</v>
      </c>
      <c r="C37" s="99"/>
      <c r="D37" s="99"/>
      <c r="E37" s="28" t="s">
        <v>25</v>
      </c>
      <c r="F37" s="28" t="s">
        <v>21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 x14ac:dyDescent="0.25">
      <c r="A38" s="34" t="str">
        <f>+'Sprint Backlog'!B32</f>
        <v>US028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9" t="str">
        <f>+'Sprint Backlog'!C33</f>
        <v>Prototipado</v>
      </c>
      <c r="C39" s="99"/>
      <c r="D39" s="99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21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 x14ac:dyDescent="0.25">
      <c r="A41" s="34" t="str">
        <f>+'Sprint Backlog'!B35</f>
        <v>US028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21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 x14ac:dyDescent="0.25">
      <c r="A42" s="34" t="str">
        <f>+'Sprint Backlog'!B36</f>
        <v>US028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21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 x14ac:dyDescent="0.25">
      <c r="A43" s="34" t="str">
        <f>+'Sprint Backlog'!B37</f>
        <v>US028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21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 x14ac:dyDescent="0.25">
      <c r="A44" s="34" t="str">
        <f>+'Sprint Backlog'!B38</f>
        <v>US028</v>
      </c>
      <c r="B44" s="99" t="str">
        <f>+'Sprint Backlog'!C38</f>
        <v>Pruebas unitarias</v>
      </c>
      <c r="C44" s="99"/>
      <c r="D44" s="99"/>
      <c r="E44" s="28" t="s">
        <v>25</v>
      </c>
      <c r="F44" s="28" t="s">
        <v>21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>
        <f t="shared" si="16"/>
        <v>0</v>
      </c>
      <c r="AN44" s="32"/>
    </row>
    <row r="45" spans="1:40" x14ac:dyDescent="0.25">
      <c r="A45" s="34" t="str">
        <f>+'Sprint Backlog'!B39</f>
        <v>US029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9" t="str">
        <f>+'Sprint Backlog'!C40</f>
        <v>Prototipado</v>
      </c>
      <c r="C46" s="99"/>
      <c r="D46" s="99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21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 x14ac:dyDescent="0.25">
      <c r="A48" s="34" t="str">
        <f>+'Sprint Backlog'!B42</f>
        <v>US029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21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 x14ac:dyDescent="0.25">
      <c r="A49" s="34" t="str">
        <f>+'Sprint Backlog'!B43</f>
        <v>US029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21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 x14ac:dyDescent="0.25">
      <c r="A50" s="34" t="str">
        <f>+'Sprint Backlog'!B44</f>
        <v>US029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21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>
        <f t="shared" si="16"/>
        <v>0</v>
      </c>
      <c r="AN50" s="32"/>
    </row>
    <row r="51" spans="1:40" x14ac:dyDescent="0.25">
      <c r="A51" s="34" t="str">
        <f>+'Sprint Backlog'!B45</f>
        <v>US029</v>
      </c>
      <c r="B51" s="99" t="str">
        <f>+'Sprint Backlog'!C45</f>
        <v>Pruebas unitarias</v>
      </c>
      <c r="C51" s="99"/>
      <c r="D51" s="99"/>
      <c r="E51" s="28" t="s">
        <v>25</v>
      </c>
      <c r="F51" s="28" t="s">
        <v>21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 x14ac:dyDescent="0.25">
      <c r="A52" s="34" t="str">
        <f>+'Sprint Backlog'!B46</f>
        <v>US030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9" t="str">
        <f>+'Sprint Backlog'!C47</f>
        <v>Prototipado</v>
      </c>
      <c r="C53" s="99"/>
      <c r="D53" s="99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21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>
        <f t="shared" si="16"/>
        <v>0</v>
      </c>
      <c r="AN54" s="32"/>
    </row>
    <row r="55" spans="1:40" x14ac:dyDescent="0.25">
      <c r="A55" s="34" t="str">
        <f>+'Sprint Backlog'!B49</f>
        <v>US030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21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>
        <f t="shared" si="16"/>
        <v>0</v>
      </c>
      <c r="AN55" s="32"/>
    </row>
    <row r="56" spans="1:40" x14ac:dyDescent="0.25">
      <c r="A56" s="34" t="str">
        <f>+'Sprint Backlog'!B50</f>
        <v>US030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21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>
        <f t="shared" si="16"/>
        <v>0</v>
      </c>
      <c r="AN56" s="32"/>
    </row>
    <row r="57" spans="1:40" x14ac:dyDescent="0.25">
      <c r="A57" s="34" t="str">
        <f>+'Sprint Backlog'!B51</f>
        <v>US030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21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>
        <f t="shared" si="16"/>
        <v>0</v>
      </c>
      <c r="AN57" s="32"/>
    </row>
    <row r="58" spans="1:40" x14ac:dyDescent="0.25">
      <c r="A58" s="34" t="str">
        <f>+'Sprint Backlog'!B52</f>
        <v>US030</v>
      </c>
      <c r="B58" s="99" t="str">
        <f>+'Sprint Backlog'!C52</f>
        <v>Pruebas unitarias</v>
      </c>
      <c r="C58" s="99"/>
      <c r="D58" s="99"/>
      <c r="E58" s="28" t="s">
        <v>25</v>
      </c>
      <c r="F58" s="28" t="s">
        <v>21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 x14ac:dyDescent="0.25">
      <c r="A59" s="34" t="str">
        <f>+'Sprint Backlog'!B53</f>
        <v>US032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9" t="str">
        <f>+'Sprint Backlog'!C54</f>
        <v>Prototipado</v>
      </c>
      <c r="C60" s="99"/>
      <c r="D60" s="99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21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 x14ac:dyDescent="0.25">
      <c r="A62" s="34" t="str">
        <f>+'Sprint Backlog'!B56</f>
        <v>US032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21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 x14ac:dyDescent="0.25">
      <c r="A63" s="34" t="str">
        <f>+'Sprint Backlog'!B57</f>
        <v>US032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21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 x14ac:dyDescent="0.25">
      <c r="A64" s="34" t="str">
        <f>+'Sprint Backlog'!B58</f>
        <v>US032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21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 x14ac:dyDescent="0.25">
      <c r="A65" s="34" t="str">
        <f>+'Sprint Backlog'!B59</f>
        <v>US032</v>
      </c>
      <c r="B65" s="99" t="str">
        <f>+'Sprint Backlog'!C59</f>
        <v>Pruebas unitarias</v>
      </c>
      <c r="C65" s="99"/>
      <c r="D65" s="99"/>
      <c r="E65" s="27" t="s">
        <v>25</v>
      </c>
      <c r="F65" s="28" t="s">
        <v>21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 x14ac:dyDescent="0.25">
      <c r="A66" s="34" t="str">
        <f>+'Sprint Backlog'!B60</f>
        <v>US033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9" t="str">
        <f>+'Sprint Backlog'!C61</f>
        <v>Prototipado</v>
      </c>
      <c r="C67" s="99"/>
      <c r="D67" s="99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9" t="str">
        <f>+'Sprint Backlog'!C66</f>
        <v>Pruebas unitarias</v>
      </c>
      <c r="C72" s="99"/>
      <c r="D72" s="99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9" t="str">
        <f>+'Sprint Backlog'!C68</f>
        <v>Prototipado</v>
      </c>
      <c r="C74" s="99"/>
      <c r="D74" s="99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21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 x14ac:dyDescent="0.25">
      <c r="A76" s="34" t="str">
        <f>+'Sprint Backlog'!B70</f>
        <v>US050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21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 x14ac:dyDescent="0.25">
      <c r="A77" s="34" t="str">
        <f>+'Sprint Backlog'!B71</f>
        <v>US050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21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 x14ac:dyDescent="0.25">
      <c r="A78" s="34" t="str">
        <f>+'Sprint Backlog'!B72</f>
        <v>US050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21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0</v>
      </c>
      <c r="P78" s="31"/>
      <c r="Q78" s="30">
        <f t="shared" si="21"/>
        <v>0</v>
      </c>
      <c r="R78" s="31"/>
      <c r="S78" s="30">
        <f t="shared" si="22"/>
        <v>0</v>
      </c>
      <c r="T78" s="31"/>
      <c r="U78" s="30">
        <f t="shared" si="23"/>
        <v>0</v>
      </c>
      <c r="V78" s="31"/>
      <c r="W78" s="30">
        <f t="shared" si="24"/>
        <v>0</v>
      </c>
      <c r="X78" s="31"/>
      <c r="Y78" s="30">
        <f t="shared" si="25"/>
        <v>0</v>
      </c>
      <c r="Z78" s="32"/>
      <c r="AA78" s="30">
        <f t="shared" si="26"/>
        <v>0</v>
      </c>
      <c r="AB78" s="32"/>
      <c r="AC78" s="30">
        <f t="shared" si="27"/>
        <v>0</v>
      </c>
      <c r="AD78" s="32"/>
      <c r="AE78" s="30">
        <f t="shared" si="28"/>
        <v>0</v>
      </c>
      <c r="AF78" s="32"/>
      <c r="AG78" s="30">
        <f t="shared" si="29"/>
        <v>0</v>
      </c>
      <c r="AH78" s="32"/>
      <c r="AI78" s="77">
        <f t="shared" si="30"/>
        <v>0</v>
      </c>
      <c r="AJ78" s="32"/>
      <c r="AK78" s="77">
        <f t="shared" si="31"/>
        <v>0</v>
      </c>
      <c r="AL78" s="32"/>
      <c r="AM78" s="77">
        <f t="shared" si="32"/>
        <v>0</v>
      </c>
      <c r="AN78" s="32"/>
    </row>
    <row r="79" spans="1:40" outlineLevel="1" x14ac:dyDescent="0.25">
      <c r="A79" s="34" t="str">
        <f>+'Sprint Backlog'!B73</f>
        <v>US050</v>
      </c>
      <c r="B79" s="99" t="str">
        <f>+'Sprint Backlog'!C73</f>
        <v>Pruebas unitarias</v>
      </c>
      <c r="C79" s="99"/>
      <c r="D79" s="99"/>
      <c r="E79" s="28" t="s">
        <v>25</v>
      </c>
      <c r="F79" s="28" t="s">
        <v>21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 x14ac:dyDescent="0.25">
      <c r="A80" s="34" t="str">
        <f>+'Sprint Backlog'!B74</f>
        <v>US013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 x14ac:dyDescent="0.25">
      <c r="A81" s="34" t="str">
        <f>+'Sprint Backlog'!B75</f>
        <v>US013</v>
      </c>
      <c r="B81" s="99" t="str">
        <f>+'Sprint Backlog'!C75</f>
        <v>Prototipado</v>
      </c>
      <c r="C81" s="99"/>
      <c r="D81" s="99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 x14ac:dyDescent="0.25">
      <c r="A82" s="34" t="str">
        <f>+'Sprint Backlog'!B76</f>
        <v>US013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 x14ac:dyDescent="0.25">
      <c r="A83" s="34" t="str">
        <f>+'Sprint Backlog'!B77</f>
        <v>US013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 x14ac:dyDescent="0.25">
      <c r="A84" s="34" t="str">
        <f>+'Sprint Backlog'!B78</f>
        <v>US013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 x14ac:dyDescent="0.25">
      <c r="A85" s="34" t="str">
        <f>+'Sprint Backlog'!B79</f>
        <v>US013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21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0</v>
      </c>
      <c r="V85" s="31"/>
      <c r="W85" s="30">
        <f t="shared" si="24"/>
        <v>0</v>
      </c>
      <c r="X85" s="31"/>
      <c r="Y85" s="30">
        <f t="shared" si="25"/>
        <v>0</v>
      </c>
      <c r="Z85" s="32"/>
      <c r="AA85" s="30">
        <f t="shared" si="26"/>
        <v>0</v>
      </c>
      <c r="AB85" s="32"/>
      <c r="AC85" s="30">
        <f t="shared" si="27"/>
        <v>0</v>
      </c>
      <c r="AD85" s="32"/>
      <c r="AE85" s="30">
        <f t="shared" si="28"/>
        <v>0</v>
      </c>
      <c r="AF85" s="32"/>
      <c r="AG85" s="30">
        <f t="shared" si="29"/>
        <v>0</v>
      </c>
      <c r="AH85" s="32"/>
      <c r="AI85" s="77">
        <f t="shared" si="30"/>
        <v>0</v>
      </c>
      <c r="AJ85" s="32"/>
      <c r="AK85" s="77">
        <f t="shared" si="31"/>
        <v>0</v>
      </c>
      <c r="AL85" s="32"/>
      <c r="AM85" s="77">
        <f t="shared" si="32"/>
        <v>0</v>
      </c>
      <c r="AN85" s="32"/>
    </row>
    <row r="86" spans="1:40" outlineLevel="1" x14ac:dyDescent="0.25">
      <c r="A86" s="34" t="str">
        <f>+'Sprint Backlog'!B80</f>
        <v>US013</v>
      </c>
      <c r="B86" s="99" t="str">
        <f>+'Sprint Backlog'!C80</f>
        <v>Pruebas unitarias</v>
      </c>
      <c r="C86" s="99"/>
      <c r="D86" s="99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9" t="str">
        <f>+'Sprint Backlog'!C81</f>
        <v>Modelado en Base de Datos</v>
      </c>
      <c r="C87" s="99"/>
      <c r="D87" s="99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9" t="str">
        <f>+'Sprint Backlog'!C82</f>
        <v>Prototipado</v>
      </c>
      <c r="C88" s="99"/>
      <c r="D88" s="99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9" t="str">
        <f>+'Sprint Backlog'!C83</f>
        <v>Implementar Capa de Entidad</v>
      </c>
      <c r="C89" s="99"/>
      <c r="D89" s="99"/>
      <c r="E89" s="28" t="s">
        <v>23</v>
      </c>
      <c r="F89" s="28" t="s">
        <v>21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0</v>
      </c>
      <c r="V89" s="31"/>
      <c r="W89" s="30">
        <f t="shared" si="24"/>
        <v>0</v>
      </c>
      <c r="X89" s="31"/>
      <c r="Y89" s="30">
        <f t="shared" si="25"/>
        <v>0</v>
      </c>
      <c r="Z89" s="32"/>
      <c r="AA89" s="30">
        <f t="shared" si="26"/>
        <v>0</v>
      </c>
      <c r="AB89" s="32"/>
      <c r="AC89" s="30">
        <f t="shared" si="27"/>
        <v>0</v>
      </c>
      <c r="AD89" s="32"/>
      <c r="AE89" s="30">
        <f t="shared" si="28"/>
        <v>0</v>
      </c>
      <c r="AF89" s="32"/>
      <c r="AG89" s="30">
        <f t="shared" si="29"/>
        <v>0</v>
      </c>
      <c r="AH89" s="32"/>
      <c r="AI89" s="77">
        <f t="shared" si="30"/>
        <v>0</v>
      </c>
      <c r="AJ89" s="32"/>
      <c r="AK89" s="77">
        <f t="shared" si="31"/>
        <v>0</v>
      </c>
      <c r="AL89" s="32"/>
      <c r="AM89" s="77">
        <f t="shared" si="32"/>
        <v>0</v>
      </c>
      <c r="AN89" s="32"/>
    </row>
    <row r="90" spans="1:40" outlineLevel="1" x14ac:dyDescent="0.25">
      <c r="A90" s="34" t="str">
        <f>+'Sprint Backlog'!B84</f>
        <v>US022</v>
      </c>
      <c r="B90" s="99" t="str">
        <f>+'Sprint Backlog'!C84</f>
        <v>Implementar Capa de Acceso de Datos</v>
      </c>
      <c r="C90" s="99"/>
      <c r="D90" s="99"/>
      <c r="E90" s="27" t="s">
        <v>23</v>
      </c>
      <c r="F90" s="28" t="s">
        <v>21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0</v>
      </c>
      <c r="V90" s="31"/>
      <c r="W90" s="30">
        <f t="shared" si="24"/>
        <v>0</v>
      </c>
      <c r="X90" s="31"/>
      <c r="Y90" s="30">
        <f t="shared" si="25"/>
        <v>0</v>
      </c>
      <c r="Z90" s="32"/>
      <c r="AA90" s="30">
        <f t="shared" si="26"/>
        <v>0</v>
      </c>
      <c r="AB90" s="32"/>
      <c r="AC90" s="30">
        <f t="shared" si="27"/>
        <v>0</v>
      </c>
      <c r="AD90" s="32"/>
      <c r="AE90" s="30">
        <f t="shared" si="28"/>
        <v>0</v>
      </c>
      <c r="AF90" s="32"/>
      <c r="AG90" s="30">
        <f t="shared" si="29"/>
        <v>0</v>
      </c>
      <c r="AH90" s="32"/>
      <c r="AI90" s="77">
        <f t="shared" si="30"/>
        <v>0</v>
      </c>
      <c r="AJ90" s="32"/>
      <c r="AK90" s="77">
        <f t="shared" si="31"/>
        <v>0</v>
      </c>
      <c r="AL90" s="32"/>
      <c r="AM90" s="77">
        <f t="shared" si="32"/>
        <v>0</v>
      </c>
      <c r="AN90" s="32"/>
    </row>
    <row r="91" spans="1:40" outlineLevel="1" x14ac:dyDescent="0.25">
      <c r="A91" s="34" t="str">
        <f>+'Sprint Backlog'!B85</f>
        <v>US022</v>
      </c>
      <c r="B91" s="99" t="str">
        <f>+'Sprint Backlog'!C85</f>
        <v>Implementar Capa de Componente de Negocio</v>
      </c>
      <c r="C91" s="99"/>
      <c r="D91" s="99"/>
      <c r="E91" s="27" t="s">
        <v>23</v>
      </c>
      <c r="F91" s="28" t="s">
        <v>21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0</v>
      </c>
      <c r="V91" s="31"/>
      <c r="W91" s="30">
        <f t="shared" si="24"/>
        <v>0</v>
      </c>
      <c r="X91" s="31"/>
      <c r="Y91" s="30">
        <f t="shared" si="25"/>
        <v>0</v>
      </c>
      <c r="Z91" s="32"/>
      <c r="AA91" s="30">
        <f t="shared" si="26"/>
        <v>0</v>
      </c>
      <c r="AB91" s="32"/>
      <c r="AC91" s="30">
        <f t="shared" si="27"/>
        <v>0</v>
      </c>
      <c r="AD91" s="32"/>
      <c r="AE91" s="30">
        <f t="shared" si="28"/>
        <v>0</v>
      </c>
      <c r="AF91" s="32"/>
      <c r="AG91" s="30">
        <f t="shared" si="29"/>
        <v>0</v>
      </c>
      <c r="AH91" s="32"/>
      <c r="AI91" s="77">
        <f t="shared" si="30"/>
        <v>0</v>
      </c>
      <c r="AJ91" s="32"/>
      <c r="AK91" s="77">
        <f t="shared" si="31"/>
        <v>0</v>
      </c>
      <c r="AL91" s="32"/>
      <c r="AM91" s="77">
        <f t="shared" si="32"/>
        <v>0</v>
      </c>
      <c r="AN91" s="32"/>
    </row>
    <row r="92" spans="1:40" outlineLevel="1" x14ac:dyDescent="0.25">
      <c r="A92" s="34" t="str">
        <f>+'Sprint Backlog'!B86</f>
        <v>US022</v>
      </c>
      <c r="B92" s="99" t="str">
        <f>+'Sprint Backlog'!C86</f>
        <v>Implementar Capa de Presentación</v>
      </c>
      <c r="C92" s="99"/>
      <c r="D92" s="99"/>
      <c r="E92" s="27" t="s">
        <v>23</v>
      </c>
      <c r="F92" s="28" t="s">
        <v>21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0</v>
      </c>
      <c r="X92" s="31"/>
      <c r="Y92" s="30">
        <f t="shared" si="25"/>
        <v>0</v>
      </c>
      <c r="Z92" s="32"/>
      <c r="AA92" s="30">
        <f t="shared" si="26"/>
        <v>0</v>
      </c>
      <c r="AB92" s="32"/>
      <c r="AC92" s="30">
        <f t="shared" si="27"/>
        <v>0</v>
      </c>
      <c r="AD92" s="32"/>
      <c r="AE92" s="30">
        <f t="shared" si="28"/>
        <v>0</v>
      </c>
      <c r="AF92" s="32"/>
      <c r="AG92" s="30">
        <f t="shared" si="29"/>
        <v>0</v>
      </c>
      <c r="AH92" s="32"/>
      <c r="AI92" s="77">
        <f t="shared" si="30"/>
        <v>0</v>
      </c>
      <c r="AJ92" s="32"/>
      <c r="AK92" s="77">
        <f t="shared" si="31"/>
        <v>0</v>
      </c>
      <c r="AL92" s="32"/>
      <c r="AM92" s="77">
        <f t="shared" si="32"/>
        <v>0</v>
      </c>
      <c r="AN92" s="32"/>
    </row>
    <row r="93" spans="1:40" outlineLevel="1" x14ac:dyDescent="0.25">
      <c r="A93" s="34" t="str">
        <f>+'Sprint Backlog'!B87</f>
        <v>US022</v>
      </c>
      <c r="B93" s="99" t="str">
        <f>+'Sprint Backlog'!C87</f>
        <v>Pruebas unitarias</v>
      </c>
      <c r="C93" s="99"/>
      <c r="D93" s="99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9" t="str">
        <f>+'Sprint Backlog'!C88</f>
        <v>Modelado en Base de Datos</v>
      </c>
      <c r="C94" s="99"/>
      <c r="D94" s="99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9" t="str">
        <f>+'Sprint Backlog'!C89</f>
        <v>Prototipado</v>
      </c>
      <c r="C95" s="99"/>
      <c r="D95" s="99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9" t="str">
        <f>+'Sprint Backlog'!C90</f>
        <v>Implementar Capa de Entidad</v>
      </c>
      <c r="C96" s="99"/>
      <c r="D96" s="99"/>
      <c r="E96" s="28" t="s">
        <v>23</v>
      </c>
      <c r="F96" s="28" t="s">
        <v>21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0</v>
      </c>
      <c r="X96" s="31"/>
      <c r="Y96" s="30">
        <f t="shared" si="25"/>
        <v>0</v>
      </c>
      <c r="Z96" s="32"/>
      <c r="AA96" s="30">
        <f t="shared" si="26"/>
        <v>0</v>
      </c>
      <c r="AB96" s="32"/>
      <c r="AC96" s="30">
        <f t="shared" si="27"/>
        <v>0</v>
      </c>
      <c r="AD96" s="32"/>
      <c r="AE96" s="30">
        <f t="shared" si="28"/>
        <v>0</v>
      </c>
      <c r="AF96" s="32"/>
      <c r="AG96" s="30">
        <f t="shared" si="29"/>
        <v>0</v>
      </c>
      <c r="AH96" s="32"/>
      <c r="AI96" s="77">
        <f t="shared" si="30"/>
        <v>0</v>
      </c>
      <c r="AJ96" s="32"/>
      <c r="AK96" s="77">
        <f t="shared" si="31"/>
        <v>0</v>
      </c>
      <c r="AL96" s="32"/>
      <c r="AM96" s="77">
        <f t="shared" si="32"/>
        <v>0</v>
      </c>
      <c r="AN96" s="32"/>
    </row>
    <row r="97" spans="1:40" outlineLevel="1" x14ac:dyDescent="0.25">
      <c r="A97" s="34" t="str">
        <f>+'Sprint Backlog'!B91</f>
        <v>US027</v>
      </c>
      <c r="B97" s="99" t="str">
        <f>+'Sprint Backlog'!C91</f>
        <v>Implementar Capa de Acceso de Datos</v>
      </c>
      <c r="C97" s="99"/>
      <c r="D97" s="99"/>
      <c r="E97" s="27" t="s">
        <v>23</v>
      </c>
      <c r="F97" s="28" t="s">
        <v>21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0</v>
      </c>
      <c r="X97" s="31"/>
      <c r="Y97" s="30">
        <f t="shared" si="25"/>
        <v>0</v>
      </c>
      <c r="Z97" s="32"/>
      <c r="AA97" s="30">
        <f t="shared" si="26"/>
        <v>0</v>
      </c>
      <c r="AB97" s="32"/>
      <c r="AC97" s="30">
        <f t="shared" si="27"/>
        <v>0</v>
      </c>
      <c r="AD97" s="32"/>
      <c r="AE97" s="30">
        <f t="shared" si="28"/>
        <v>0</v>
      </c>
      <c r="AF97" s="32"/>
      <c r="AG97" s="30">
        <f t="shared" si="29"/>
        <v>0</v>
      </c>
      <c r="AH97" s="32"/>
      <c r="AI97" s="77">
        <f t="shared" si="30"/>
        <v>0</v>
      </c>
      <c r="AJ97" s="32"/>
      <c r="AK97" s="77">
        <f t="shared" si="31"/>
        <v>0</v>
      </c>
      <c r="AL97" s="32"/>
      <c r="AM97" s="77">
        <f t="shared" si="32"/>
        <v>0</v>
      </c>
      <c r="AN97" s="32"/>
    </row>
    <row r="98" spans="1:40" outlineLevel="1" x14ac:dyDescent="0.25">
      <c r="A98" s="34" t="str">
        <f>+'Sprint Backlog'!B92</f>
        <v>US027</v>
      </c>
      <c r="B98" s="99" t="str">
        <f>+'Sprint Backlog'!C92</f>
        <v>Implementar Capa de Componente de Negocio</v>
      </c>
      <c r="C98" s="99"/>
      <c r="D98" s="99"/>
      <c r="E98" s="27" t="s">
        <v>23</v>
      </c>
      <c r="F98" s="28" t="s">
        <v>21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0</v>
      </c>
      <c r="X98" s="31"/>
      <c r="Y98" s="30">
        <f t="shared" si="25"/>
        <v>0</v>
      </c>
      <c r="Z98" s="32"/>
      <c r="AA98" s="30">
        <f t="shared" si="26"/>
        <v>0</v>
      </c>
      <c r="AB98" s="32"/>
      <c r="AC98" s="30">
        <f t="shared" si="27"/>
        <v>0</v>
      </c>
      <c r="AD98" s="32"/>
      <c r="AE98" s="30">
        <f t="shared" si="28"/>
        <v>0</v>
      </c>
      <c r="AF98" s="32"/>
      <c r="AG98" s="30">
        <f t="shared" si="29"/>
        <v>0</v>
      </c>
      <c r="AH98" s="32"/>
      <c r="AI98" s="77">
        <f t="shared" si="30"/>
        <v>0</v>
      </c>
      <c r="AJ98" s="32"/>
      <c r="AK98" s="77">
        <f t="shared" si="31"/>
        <v>0</v>
      </c>
      <c r="AL98" s="32"/>
      <c r="AM98" s="77">
        <f t="shared" si="32"/>
        <v>0</v>
      </c>
      <c r="AN98" s="32"/>
    </row>
    <row r="99" spans="1:40" outlineLevel="1" x14ac:dyDescent="0.25">
      <c r="A99" s="34" t="str">
        <f>+'Sprint Backlog'!B93</f>
        <v>US027</v>
      </c>
      <c r="B99" s="99" t="str">
        <f>+'Sprint Backlog'!C93</f>
        <v>Implementar Capa de Presentación</v>
      </c>
      <c r="C99" s="99"/>
      <c r="D99" s="99"/>
      <c r="E99" s="27" t="s">
        <v>23</v>
      </c>
      <c r="F99" s="28" t="s">
        <v>21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0</v>
      </c>
      <c r="Z99" s="32"/>
      <c r="AA99" s="30">
        <f t="shared" si="26"/>
        <v>0</v>
      </c>
      <c r="AB99" s="32"/>
      <c r="AC99" s="30">
        <f t="shared" si="27"/>
        <v>0</v>
      </c>
      <c r="AD99" s="32"/>
      <c r="AE99" s="30">
        <f t="shared" si="28"/>
        <v>0</v>
      </c>
      <c r="AF99" s="32"/>
      <c r="AG99" s="30">
        <f t="shared" si="29"/>
        <v>0</v>
      </c>
      <c r="AH99" s="32"/>
      <c r="AI99" s="77">
        <f t="shared" si="30"/>
        <v>0</v>
      </c>
      <c r="AJ99" s="32"/>
      <c r="AK99" s="77">
        <f t="shared" si="31"/>
        <v>0</v>
      </c>
      <c r="AL99" s="32"/>
      <c r="AM99" s="77">
        <f t="shared" si="32"/>
        <v>0</v>
      </c>
      <c r="AN99" s="32"/>
    </row>
    <row r="100" spans="1:40" outlineLevel="1" x14ac:dyDescent="0.25">
      <c r="A100" s="34" t="str">
        <f>+'Sprint Backlog'!B94</f>
        <v>US027</v>
      </c>
      <c r="B100" s="99" t="str">
        <f>+'Sprint Backlog'!C94</f>
        <v>Pruebas unitarias</v>
      </c>
      <c r="C100" s="99"/>
      <c r="D100" s="99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9" t="str">
        <f>+'Sprint Backlog'!C95</f>
        <v>Modelado en Base de Datos</v>
      </c>
      <c r="C101" s="99"/>
      <c r="D101" s="99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9" t="str">
        <f>+'Sprint Backlog'!C96</f>
        <v>Prototipado</v>
      </c>
      <c r="C102" s="99"/>
      <c r="D102" s="99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9" t="str">
        <f>+'Sprint Backlog'!C97</f>
        <v>Implementar Capa de Entidad</v>
      </c>
      <c r="C103" s="99"/>
      <c r="D103" s="99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 x14ac:dyDescent="0.25">
      <c r="A104" s="34" t="str">
        <f>+'Sprint Backlog'!B98</f>
        <v>US010</v>
      </c>
      <c r="B104" s="99" t="str">
        <f>+'Sprint Backlog'!C98</f>
        <v>Implementar Capa de Acceso de Datos</v>
      </c>
      <c r="C104" s="99"/>
      <c r="D104" s="99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 x14ac:dyDescent="0.25">
      <c r="A105" s="34" t="str">
        <f>+'Sprint Backlog'!B99</f>
        <v>US010</v>
      </c>
      <c r="B105" s="99" t="str">
        <f>+'Sprint Backlog'!C99</f>
        <v>Implementar Capa de Componente de Negocio</v>
      </c>
      <c r="C105" s="99"/>
      <c r="D105" s="99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 x14ac:dyDescent="0.25">
      <c r="A106" s="34" t="str">
        <f>+'Sprint Backlog'!B100</f>
        <v>US010</v>
      </c>
      <c r="B106" s="99" t="str">
        <f>+'Sprint Backlog'!C100</f>
        <v>Implementar Capa de Presentación</v>
      </c>
      <c r="C106" s="99"/>
      <c r="D106" s="99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9" t="str">
        <f>+'Sprint Backlog'!C101</f>
        <v>Pruebas unitarias</v>
      </c>
      <c r="C107" s="99"/>
      <c r="D107" s="99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t="409.6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168" priority="141" stopIfTrue="1" operator="equal">
      <formula>$AS$6</formula>
    </cfRule>
    <cfRule type="cellIs" dxfId="167" priority="142" stopIfTrue="1" operator="equal">
      <formula>$AS$7</formula>
    </cfRule>
    <cfRule type="cellIs" dxfId="166" priority="143" stopIfTrue="1" operator="equal">
      <formula>$AS$8</formula>
    </cfRule>
  </conditionalFormatting>
  <conditionalFormatting sqref="J4:AN4">
    <cfRule type="cellIs" dxfId="165" priority="144" stopIfTrue="1" operator="equal">
      <formula>"S"</formula>
    </cfRule>
    <cfRule type="cellIs" dxfId="164" priority="145" stopIfTrue="1" operator="equal">
      <formula>"D"</formula>
    </cfRule>
  </conditionalFormatting>
  <conditionalFormatting sqref="F108:F502">
    <cfRule type="cellIs" dxfId="163" priority="146" stopIfTrue="1" operator="equal">
      <formula>$AS$6</formula>
    </cfRule>
    <cfRule type="cellIs" dxfId="162" priority="147" stopIfTrue="1" operator="equal">
      <formula>$AS$7</formula>
    </cfRule>
    <cfRule type="cellIs" dxfId="161" priority="148" stopIfTrue="1" operator="equal">
      <formula>$AS$8</formula>
    </cfRule>
  </conditionalFormatting>
  <conditionalFormatting sqref="F61:F65 F68:F72 F75:F79 F85:F86 F89:F93 F96:F100 F103:F107">
    <cfRule type="cellIs" dxfId="160" priority="132" stopIfTrue="1" operator="equal">
      <formula>$AS$6</formula>
    </cfRule>
    <cfRule type="cellIs" dxfId="159" priority="133" stopIfTrue="1" operator="equal">
      <formula>$AS$7</formula>
    </cfRule>
    <cfRule type="cellIs" dxfId="158" priority="134" stopIfTrue="1" operator="equal">
      <formula>$AS$8</formula>
    </cfRule>
  </conditionalFormatting>
  <conditionalFormatting sqref="F26:F30 F33:F37 F40:F44 F47:F51 F54:F58">
    <cfRule type="cellIs" dxfId="157" priority="135" stopIfTrue="1" operator="equal">
      <formula>$AS$6</formula>
    </cfRule>
    <cfRule type="cellIs" dxfId="156" priority="136" stopIfTrue="1" operator="equal">
      <formula>$AS$7</formula>
    </cfRule>
    <cfRule type="cellIs" dxfId="155" priority="137" stopIfTrue="1" operator="equal">
      <formula>$AS$8</formula>
    </cfRule>
  </conditionalFormatting>
  <conditionalFormatting sqref="H4">
    <cfRule type="cellIs" dxfId="154" priority="130" stopIfTrue="1" operator="equal">
      <formula>"S"</formula>
    </cfRule>
    <cfRule type="cellIs" dxfId="153" priority="131" stopIfTrue="1" operator="equal">
      <formula>"D"</formula>
    </cfRule>
  </conditionalFormatting>
  <conditionalFormatting sqref="F10">
    <cfRule type="cellIs" dxfId="152" priority="127" stopIfTrue="1" operator="equal">
      <formula>$AS$6</formula>
    </cfRule>
    <cfRule type="cellIs" dxfId="151" priority="128" stopIfTrue="1" operator="equal">
      <formula>$AS$7</formula>
    </cfRule>
    <cfRule type="cellIs" dxfId="150" priority="129" stopIfTrue="1" operator="equal">
      <formula>$AS$8</formula>
    </cfRule>
  </conditionalFormatting>
  <conditionalFormatting sqref="F11">
    <cfRule type="cellIs" dxfId="149" priority="124" stopIfTrue="1" operator="equal">
      <formula>$AS$6</formula>
    </cfRule>
    <cfRule type="cellIs" dxfId="148" priority="125" stopIfTrue="1" operator="equal">
      <formula>$AS$7</formula>
    </cfRule>
    <cfRule type="cellIs" dxfId="147" priority="126" stopIfTrue="1" operator="equal">
      <formula>$AS$8</formula>
    </cfRule>
  </conditionalFormatting>
  <conditionalFormatting sqref="F12">
    <cfRule type="cellIs" dxfId="146" priority="121" stopIfTrue="1" operator="equal">
      <formula>$AS$6</formula>
    </cfRule>
    <cfRule type="cellIs" dxfId="145" priority="122" stopIfTrue="1" operator="equal">
      <formula>$AS$7</formula>
    </cfRule>
    <cfRule type="cellIs" dxfId="144" priority="123" stopIfTrue="1" operator="equal">
      <formula>$AS$8</formula>
    </cfRule>
  </conditionalFormatting>
  <conditionalFormatting sqref="F13">
    <cfRule type="cellIs" dxfId="143" priority="118" stopIfTrue="1" operator="equal">
      <formula>$AS$6</formula>
    </cfRule>
    <cfRule type="cellIs" dxfId="142" priority="119" stopIfTrue="1" operator="equal">
      <formula>$AS$7</formula>
    </cfRule>
    <cfRule type="cellIs" dxfId="141" priority="120" stopIfTrue="1" operator="equal">
      <formula>$AS$8</formula>
    </cfRule>
  </conditionalFormatting>
  <conditionalFormatting sqref="F14">
    <cfRule type="cellIs" dxfId="140" priority="115" stopIfTrue="1" operator="equal">
      <formula>$AS$6</formula>
    </cfRule>
    <cfRule type="cellIs" dxfId="139" priority="116" stopIfTrue="1" operator="equal">
      <formula>$AS$7</formula>
    </cfRule>
    <cfRule type="cellIs" dxfId="138" priority="117" stopIfTrue="1" operator="equal">
      <formula>$AS$8</formula>
    </cfRule>
  </conditionalFormatting>
  <conditionalFormatting sqref="F15">
    <cfRule type="cellIs" dxfId="137" priority="112" stopIfTrue="1" operator="equal">
      <formula>$AS$6</formula>
    </cfRule>
    <cfRule type="cellIs" dxfId="136" priority="113" stopIfTrue="1" operator="equal">
      <formula>$AS$7</formula>
    </cfRule>
    <cfRule type="cellIs" dxfId="135" priority="114" stopIfTrue="1" operator="equal">
      <formula>$AS$8</formula>
    </cfRule>
  </conditionalFormatting>
  <conditionalFormatting sqref="F16">
    <cfRule type="cellIs" dxfId="134" priority="106" stopIfTrue="1" operator="equal">
      <formula>$AS$6</formula>
    </cfRule>
    <cfRule type="cellIs" dxfId="133" priority="107" stopIfTrue="1" operator="equal">
      <formula>$AS$7</formula>
    </cfRule>
    <cfRule type="cellIs" dxfId="132" priority="108" stopIfTrue="1" operator="equal">
      <formula>$AS$8</formula>
    </cfRule>
  </conditionalFormatting>
  <conditionalFormatting sqref="F17">
    <cfRule type="cellIs" dxfId="131" priority="103" stopIfTrue="1" operator="equal">
      <formula>$AS$6</formula>
    </cfRule>
    <cfRule type="cellIs" dxfId="130" priority="104" stopIfTrue="1" operator="equal">
      <formula>$AS$7</formula>
    </cfRule>
    <cfRule type="cellIs" dxfId="129" priority="105" stopIfTrue="1" operator="equal">
      <formula>$AS$8</formula>
    </cfRule>
  </conditionalFormatting>
  <conditionalFormatting sqref="F18">
    <cfRule type="cellIs" dxfId="128" priority="100" stopIfTrue="1" operator="equal">
      <formula>$AS$6</formula>
    </cfRule>
    <cfRule type="cellIs" dxfId="127" priority="101" stopIfTrue="1" operator="equal">
      <formula>$AS$7</formula>
    </cfRule>
    <cfRule type="cellIs" dxfId="126" priority="102" stopIfTrue="1" operator="equal">
      <formula>$AS$8</formula>
    </cfRule>
  </conditionalFormatting>
  <conditionalFormatting sqref="F24">
    <cfRule type="cellIs" dxfId="125" priority="97" stopIfTrue="1" operator="equal">
      <formula>$AS$6</formula>
    </cfRule>
    <cfRule type="cellIs" dxfId="124" priority="98" stopIfTrue="1" operator="equal">
      <formula>$AS$7</formula>
    </cfRule>
    <cfRule type="cellIs" dxfId="123" priority="99" stopIfTrue="1" operator="equal">
      <formula>$AS$8</formula>
    </cfRule>
  </conditionalFormatting>
  <conditionalFormatting sqref="F25">
    <cfRule type="cellIs" dxfId="122" priority="94" stopIfTrue="1" operator="equal">
      <formula>$AS$6</formula>
    </cfRule>
    <cfRule type="cellIs" dxfId="121" priority="95" stopIfTrue="1" operator="equal">
      <formula>$AS$7</formula>
    </cfRule>
    <cfRule type="cellIs" dxfId="120" priority="96" stopIfTrue="1" operator="equal">
      <formula>$AS$8</formula>
    </cfRule>
  </conditionalFormatting>
  <conditionalFormatting sqref="F31">
    <cfRule type="cellIs" dxfId="119" priority="91" stopIfTrue="1" operator="equal">
      <formula>$AS$6</formula>
    </cfRule>
    <cfRule type="cellIs" dxfId="118" priority="92" stopIfTrue="1" operator="equal">
      <formula>$AS$7</formula>
    </cfRule>
    <cfRule type="cellIs" dxfId="117" priority="93" stopIfTrue="1" operator="equal">
      <formula>$AS$8</formula>
    </cfRule>
  </conditionalFormatting>
  <conditionalFormatting sqref="F32">
    <cfRule type="cellIs" dxfId="116" priority="88" stopIfTrue="1" operator="equal">
      <formula>$AS$6</formula>
    </cfRule>
    <cfRule type="cellIs" dxfId="115" priority="89" stopIfTrue="1" operator="equal">
      <formula>$AS$7</formula>
    </cfRule>
    <cfRule type="cellIs" dxfId="114" priority="90" stopIfTrue="1" operator="equal">
      <formula>$AS$8</formula>
    </cfRule>
  </conditionalFormatting>
  <conditionalFormatting sqref="F38">
    <cfRule type="cellIs" dxfId="113" priority="85" stopIfTrue="1" operator="equal">
      <formula>$AS$6</formula>
    </cfRule>
    <cfRule type="cellIs" dxfId="112" priority="86" stopIfTrue="1" operator="equal">
      <formula>$AS$7</formula>
    </cfRule>
    <cfRule type="cellIs" dxfId="111" priority="87" stopIfTrue="1" operator="equal">
      <formula>$AS$8</formula>
    </cfRule>
  </conditionalFormatting>
  <conditionalFormatting sqref="F39">
    <cfRule type="cellIs" dxfId="110" priority="82" stopIfTrue="1" operator="equal">
      <formula>$AS$6</formula>
    </cfRule>
    <cfRule type="cellIs" dxfId="109" priority="83" stopIfTrue="1" operator="equal">
      <formula>$AS$7</formula>
    </cfRule>
    <cfRule type="cellIs" dxfId="108" priority="84" stopIfTrue="1" operator="equal">
      <formula>$AS$8</formula>
    </cfRule>
  </conditionalFormatting>
  <conditionalFormatting sqref="F45">
    <cfRule type="cellIs" dxfId="107" priority="79" stopIfTrue="1" operator="equal">
      <formula>$AS$6</formula>
    </cfRule>
    <cfRule type="cellIs" dxfId="106" priority="80" stopIfTrue="1" operator="equal">
      <formula>$AS$7</formula>
    </cfRule>
    <cfRule type="cellIs" dxfId="105" priority="81" stopIfTrue="1" operator="equal">
      <formula>$AS$8</formula>
    </cfRule>
  </conditionalFormatting>
  <conditionalFormatting sqref="F46">
    <cfRule type="cellIs" dxfId="104" priority="76" stopIfTrue="1" operator="equal">
      <formula>$AS$6</formula>
    </cfRule>
    <cfRule type="cellIs" dxfId="103" priority="77" stopIfTrue="1" operator="equal">
      <formula>$AS$7</formula>
    </cfRule>
    <cfRule type="cellIs" dxfId="102" priority="78" stopIfTrue="1" operator="equal">
      <formula>$AS$8</formula>
    </cfRule>
  </conditionalFormatting>
  <conditionalFormatting sqref="F52">
    <cfRule type="cellIs" dxfId="101" priority="73" stopIfTrue="1" operator="equal">
      <formula>$AS$6</formula>
    </cfRule>
    <cfRule type="cellIs" dxfId="100" priority="74" stopIfTrue="1" operator="equal">
      <formula>$AS$7</formula>
    </cfRule>
    <cfRule type="cellIs" dxfId="99" priority="75" stopIfTrue="1" operator="equal">
      <formula>$AS$8</formula>
    </cfRule>
  </conditionalFormatting>
  <conditionalFormatting sqref="F53">
    <cfRule type="cellIs" dxfId="98" priority="70" stopIfTrue="1" operator="equal">
      <formula>$AS$6</formula>
    </cfRule>
    <cfRule type="cellIs" dxfId="97" priority="71" stopIfTrue="1" operator="equal">
      <formula>$AS$7</formula>
    </cfRule>
    <cfRule type="cellIs" dxfId="96" priority="72" stopIfTrue="1" operator="equal">
      <formula>$AS$8</formula>
    </cfRule>
  </conditionalFormatting>
  <conditionalFormatting sqref="F59">
    <cfRule type="cellIs" dxfId="95" priority="67" stopIfTrue="1" operator="equal">
      <formula>$AS$6</formula>
    </cfRule>
    <cfRule type="cellIs" dxfId="94" priority="68" stopIfTrue="1" operator="equal">
      <formula>$AS$7</formula>
    </cfRule>
    <cfRule type="cellIs" dxfId="93" priority="69" stopIfTrue="1" operator="equal">
      <formula>$AS$8</formula>
    </cfRule>
  </conditionalFormatting>
  <conditionalFormatting sqref="F60">
    <cfRule type="cellIs" dxfId="92" priority="64" stopIfTrue="1" operator="equal">
      <formula>$AS$6</formula>
    </cfRule>
    <cfRule type="cellIs" dxfId="91" priority="65" stopIfTrue="1" operator="equal">
      <formula>$AS$7</formula>
    </cfRule>
    <cfRule type="cellIs" dxfId="90" priority="66" stopIfTrue="1" operator="equal">
      <formula>$AS$8</formula>
    </cfRule>
  </conditionalFormatting>
  <conditionalFormatting sqref="F66">
    <cfRule type="cellIs" dxfId="89" priority="61" stopIfTrue="1" operator="equal">
      <formula>$AS$6</formula>
    </cfRule>
    <cfRule type="cellIs" dxfId="88" priority="62" stopIfTrue="1" operator="equal">
      <formula>$AS$7</formula>
    </cfRule>
    <cfRule type="cellIs" dxfId="87" priority="63" stopIfTrue="1" operator="equal">
      <formula>$AS$8</formula>
    </cfRule>
  </conditionalFormatting>
  <conditionalFormatting sqref="F67">
    <cfRule type="cellIs" dxfId="86" priority="58" stopIfTrue="1" operator="equal">
      <formula>$AS$6</formula>
    </cfRule>
    <cfRule type="cellIs" dxfId="85" priority="59" stopIfTrue="1" operator="equal">
      <formula>$AS$7</formula>
    </cfRule>
    <cfRule type="cellIs" dxfId="84" priority="60" stopIfTrue="1" operator="equal">
      <formula>$AS$8</formula>
    </cfRule>
  </conditionalFormatting>
  <conditionalFormatting sqref="F73">
    <cfRule type="cellIs" dxfId="83" priority="55" stopIfTrue="1" operator="equal">
      <formula>$AS$6</formula>
    </cfRule>
    <cfRule type="cellIs" dxfId="82" priority="56" stopIfTrue="1" operator="equal">
      <formula>$AS$7</formula>
    </cfRule>
    <cfRule type="cellIs" dxfId="81" priority="57" stopIfTrue="1" operator="equal">
      <formula>$AS$8</formula>
    </cfRule>
  </conditionalFormatting>
  <conditionalFormatting sqref="F74">
    <cfRule type="cellIs" dxfId="80" priority="52" stopIfTrue="1" operator="equal">
      <formula>$AS$6</formula>
    </cfRule>
    <cfRule type="cellIs" dxfId="79" priority="53" stopIfTrue="1" operator="equal">
      <formula>$AS$7</formula>
    </cfRule>
    <cfRule type="cellIs" dxfId="78" priority="54" stopIfTrue="1" operator="equal">
      <formula>$AS$8</formula>
    </cfRule>
  </conditionalFormatting>
  <conditionalFormatting sqref="F80">
    <cfRule type="cellIs" dxfId="77" priority="49" stopIfTrue="1" operator="equal">
      <formula>$AS$6</formula>
    </cfRule>
    <cfRule type="cellIs" dxfId="76" priority="50" stopIfTrue="1" operator="equal">
      <formula>$AS$7</formula>
    </cfRule>
    <cfRule type="cellIs" dxfId="75" priority="51" stopIfTrue="1" operator="equal">
      <formula>$AS$8</formula>
    </cfRule>
  </conditionalFormatting>
  <conditionalFormatting sqref="F81">
    <cfRule type="cellIs" dxfId="74" priority="46" stopIfTrue="1" operator="equal">
      <formula>$AS$6</formula>
    </cfRule>
    <cfRule type="cellIs" dxfId="73" priority="47" stopIfTrue="1" operator="equal">
      <formula>$AS$7</formula>
    </cfRule>
    <cfRule type="cellIs" dxfId="72" priority="48" stopIfTrue="1" operator="equal">
      <formula>$AS$8</formula>
    </cfRule>
  </conditionalFormatting>
  <conditionalFormatting sqref="F87">
    <cfRule type="cellIs" dxfId="71" priority="43" stopIfTrue="1" operator="equal">
      <formula>$AS$6</formula>
    </cfRule>
    <cfRule type="cellIs" dxfId="70" priority="44" stopIfTrue="1" operator="equal">
      <formula>$AS$7</formula>
    </cfRule>
    <cfRule type="cellIs" dxfId="69" priority="45" stopIfTrue="1" operator="equal">
      <formula>$AS$8</formula>
    </cfRule>
  </conditionalFormatting>
  <conditionalFormatting sqref="F88">
    <cfRule type="cellIs" dxfId="68" priority="40" stopIfTrue="1" operator="equal">
      <formula>$AS$6</formula>
    </cfRule>
    <cfRule type="cellIs" dxfId="67" priority="41" stopIfTrue="1" operator="equal">
      <formula>$AS$7</formula>
    </cfRule>
    <cfRule type="cellIs" dxfId="66" priority="42" stopIfTrue="1" operator="equal">
      <formula>$AS$8</formula>
    </cfRule>
  </conditionalFormatting>
  <conditionalFormatting sqref="F94">
    <cfRule type="cellIs" dxfId="65" priority="37" stopIfTrue="1" operator="equal">
      <formula>$AS$6</formula>
    </cfRule>
    <cfRule type="cellIs" dxfId="64" priority="38" stopIfTrue="1" operator="equal">
      <formula>$AS$7</formula>
    </cfRule>
    <cfRule type="cellIs" dxfId="63" priority="39" stopIfTrue="1" operator="equal">
      <formula>$AS$8</formula>
    </cfRule>
  </conditionalFormatting>
  <conditionalFormatting sqref="F95">
    <cfRule type="cellIs" dxfId="62" priority="34" stopIfTrue="1" operator="equal">
      <formula>$AS$6</formula>
    </cfRule>
    <cfRule type="cellIs" dxfId="61" priority="35" stopIfTrue="1" operator="equal">
      <formula>$AS$7</formula>
    </cfRule>
    <cfRule type="cellIs" dxfId="60" priority="36" stopIfTrue="1" operator="equal">
      <formula>$AS$8</formula>
    </cfRule>
  </conditionalFormatting>
  <conditionalFormatting sqref="F101">
    <cfRule type="cellIs" dxfId="59" priority="31" stopIfTrue="1" operator="equal">
      <formula>$AS$6</formula>
    </cfRule>
    <cfRule type="cellIs" dxfId="58" priority="32" stopIfTrue="1" operator="equal">
      <formula>$AS$7</formula>
    </cfRule>
    <cfRule type="cellIs" dxfId="57" priority="33" stopIfTrue="1" operator="equal">
      <formula>$AS$8</formula>
    </cfRule>
  </conditionalFormatting>
  <conditionalFormatting sqref="F102">
    <cfRule type="cellIs" dxfId="56" priority="28" stopIfTrue="1" operator="equal">
      <formula>$AS$6</formula>
    </cfRule>
    <cfRule type="cellIs" dxfId="55" priority="29" stopIfTrue="1" operator="equal">
      <formula>$AS$7</formula>
    </cfRule>
    <cfRule type="cellIs" dxfId="54" priority="30" stopIfTrue="1" operator="equal">
      <formula>$AS$8</formula>
    </cfRule>
  </conditionalFormatting>
  <conditionalFormatting sqref="F19">
    <cfRule type="cellIs" dxfId="53" priority="25" stopIfTrue="1" operator="equal">
      <formula>$AS$6</formula>
    </cfRule>
    <cfRule type="cellIs" dxfId="52" priority="26" stopIfTrue="1" operator="equal">
      <formula>$AS$7</formula>
    </cfRule>
    <cfRule type="cellIs" dxfId="51" priority="27" stopIfTrue="1" operator="equal">
      <formula>$AS$8</formula>
    </cfRule>
  </conditionalFormatting>
  <conditionalFormatting sqref="F20">
    <cfRule type="cellIs" dxfId="47" priority="22" stopIfTrue="1" operator="equal">
      <formula>$AS$6</formula>
    </cfRule>
    <cfRule type="cellIs" dxfId="46" priority="23" stopIfTrue="1" operator="equal">
      <formula>$AS$7</formula>
    </cfRule>
    <cfRule type="cellIs" dxfId="45" priority="24" stopIfTrue="1" operator="equal">
      <formula>$AS$8</formula>
    </cfRule>
  </conditionalFormatting>
  <conditionalFormatting sqref="F21">
    <cfRule type="cellIs" dxfId="41" priority="19" stopIfTrue="1" operator="equal">
      <formula>$AS$6</formula>
    </cfRule>
    <cfRule type="cellIs" dxfId="40" priority="20" stopIfTrue="1" operator="equal">
      <formula>$AS$7</formula>
    </cfRule>
    <cfRule type="cellIs" dxfId="39" priority="21" stopIfTrue="1" operator="equal">
      <formula>$AS$8</formula>
    </cfRule>
  </conditionalFormatting>
  <conditionalFormatting sqref="F22">
    <cfRule type="cellIs" dxfId="35" priority="16" stopIfTrue="1" operator="equal">
      <formula>$AS$6</formula>
    </cfRule>
    <cfRule type="cellIs" dxfId="34" priority="17" stopIfTrue="1" operator="equal">
      <formula>$AS$7</formula>
    </cfRule>
    <cfRule type="cellIs" dxfId="33" priority="18" stopIfTrue="1" operator="equal">
      <formula>$AS$8</formula>
    </cfRule>
  </conditionalFormatting>
  <conditionalFormatting sqref="F23">
    <cfRule type="cellIs" dxfId="23" priority="10" stopIfTrue="1" operator="equal">
      <formula>$AS$6</formula>
    </cfRule>
    <cfRule type="cellIs" dxfId="22" priority="11" stopIfTrue="1" operator="equal">
      <formula>$AS$7</formula>
    </cfRule>
    <cfRule type="cellIs" dxfId="21" priority="12" stopIfTrue="1" operator="equal">
      <formula>$AS$8</formula>
    </cfRule>
  </conditionalFormatting>
  <conditionalFormatting sqref="F82">
    <cfRule type="cellIs" dxfId="17" priority="7" stopIfTrue="1" operator="equal">
      <formula>$AS$6</formula>
    </cfRule>
    <cfRule type="cellIs" dxfId="16" priority="8" stopIfTrue="1" operator="equal">
      <formula>$AS$7</formula>
    </cfRule>
    <cfRule type="cellIs" dxfId="15" priority="9" stopIfTrue="1" operator="equal">
      <formula>$AS$8</formula>
    </cfRule>
  </conditionalFormatting>
  <conditionalFormatting sqref="F83">
    <cfRule type="cellIs" dxfId="11" priority="4" stopIfTrue="1" operator="equal">
      <formula>$AS$6</formula>
    </cfRule>
    <cfRule type="cellIs" dxfId="10" priority="5" stopIfTrue="1" operator="equal">
      <formula>$AS$7</formula>
    </cfRule>
    <cfRule type="cellIs" dxfId="9" priority="6" stopIfTrue="1" operator="equal">
      <formula>$AS$8</formula>
    </cfRule>
  </conditionalFormatting>
  <conditionalFormatting sqref="F84">
    <cfRule type="cellIs" dxfId="5" priority="1" stopIfTrue="1" operator="equal">
      <formula>$AS$6</formula>
    </cfRule>
    <cfRule type="cellIs" dxfId="4" priority="2" stopIfTrue="1" operator="equal">
      <formula>$AS$7</formula>
    </cfRule>
    <cfRule type="cellIs" dxfId="3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AB32" sqref="AB32"/>
    </sheetView>
  </sheetViews>
  <sheetFormatPr baseColWidth="10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28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f>[2]Config!B6</f>
        <v>1</v>
      </c>
      <c r="S3" s="110"/>
      <c r="T3" s="111">
        <f>+Config!C8</f>
        <v>41022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14" t="str">
        <f>[2]Config!D14</f>
        <v>Rodolfo Cordero</v>
      </c>
      <c r="C59" s="114"/>
      <c r="D59" s="114"/>
      <c r="E59" s="45">
        <f>SUMIF(Tareas!$G$10:$G$994,$B59,Tareas!J$10:J$994)</f>
        <v>6</v>
      </c>
      <c r="F59" s="46">
        <f>SUMIF(Tareas!$G$10:$G$994,$B59,Tareas!L$10:L$994)</f>
        <v>6.7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Aulas y Laboratorios</cp:lastModifiedBy>
  <dcterms:created xsi:type="dcterms:W3CDTF">2012-03-28T03:33:54Z</dcterms:created>
  <dcterms:modified xsi:type="dcterms:W3CDTF">2012-04-24T22:45:01Z</dcterms:modified>
</cp:coreProperties>
</file>