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/>
  <c r="M30" i="2" s="1"/>
  <c r="O30" i="2" s="1"/>
  <c r="Q30" i="2" s="1"/>
  <c r="S30" i="2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/>
  <c r="M31" i="2" s="1"/>
  <c r="O31" i="2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/>
  <c r="M33" i="2" s="1"/>
  <c r="O33" i="2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/>
  <c r="M34" i="2" s="1"/>
  <c r="O34" i="2" s="1"/>
  <c r="Q34" i="2" s="1"/>
  <c r="S34" i="2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/>
  <c r="M35" i="2" s="1"/>
  <c r="O35" i="2"/>
  <c r="Q35" i="2" s="1"/>
  <c r="S35" i="2" s="1"/>
  <c r="U35" i="2" s="1"/>
  <c r="W35" i="2"/>
  <c r="Y35" i="2" s="1"/>
  <c r="AA35" i="2" s="1"/>
  <c r="AC35" i="2" s="1"/>
  <c r="AE35" i="2" s="1"/>
  <c r="AG35" i="2" s="1"/>
  <c r="AI35" i="2" s="1"/>
  <c r="AK35" i="2" s="1"/>
  <c r="AM35" i="2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/>
  <c r="M37" i="2" s="1"/>
  <c r="O37" i="2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/>
  <c r="M40" i="2" s="1"/>
  <c r="O40" i="2"/>
  <c r="Q40" i="2" s="1"/>
  <c r="S40" i="2" s="1"/>
  <c r="U40" i="2" s="1"/>
  <c r="W40" i="2"/>
  <c r="Y40" i="2" s="1"/>
  <c r="AA40" i="2" s="1"/>
  <c r="AC40" i="2" s="1"/>
  <c r="AE40" i="2" s="1"/>
  <c r="AG40" i="2" s="1"/>
  <c r="AI40" i="2" s="1"/>
  <c r="AK40" i="2" s="1"/>
  <c r="AM40" i="2" s="1"/>
  <c r="I41" i="2"/>
  <c r="K41" i="2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/>
  <c r="M42" i="2" s="1"/>
  <c r="O42" i="2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/>
  <c r="M43" i="2" s="1"/>
  <c r="O43" i="2" s="1"/>
  <c r="Q43" i="2" s="1"/>
  <c r="S43" i="2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/>
  <c r="Q44" i="2" s="1"/>
  <c r="S44" i="2" s="1"/>
  <c r="U44" i="2" s="1"/>
  <c r="W44" i="2"/>
  <c r="Y44" i="2" s="1"/>
  <c r="AA44" i="2" s="1"/>
  <c r="AC44" i="2" s="1"/>
  <c r="AE44" i="2" s="1"/>
  <c r="AG44" i="2" s="1"/>
  <c r="AI44" i="2" s="1"/>
  <c r="AK44" i="2" s="1"/>
  <c r="AM44" i="2" s="1"/>
  <c r="I45" i="2"/>
  <c r="K45" i="2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/>
  <c r="M47" i="2" s="1"/>
  <c r="O47" i="2" s="1"/>
  <c r="Q47" i="2" s="1"/>
  <c r="S47" i="2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/>
  <c r="M48" i="2" s="1"/>
  <c r="O48" i="2"/>
  <c r="Q48" i="2" s="1"/>
  <c r="S48" i="2" s="1"/>
  <c r="U48" i="2" s="1"/>
  <c r="W48" i="2"/>
  <c r="Y48" i="2" s="1"/>
  <c r="AA48" i="2" s="1"/>
  <c r="AC48" i="2" s="1"/>
  <c r="AE48" i="2" s="1"/>
  <c r="AG48" i="2" s="1"/>
  <c r="AI48" i="2" s="1"/>
  <c r="AK48" i="2" s="1"/>
  <c r="AM48" i="2" s="1"/>
  <c r="I49" i="2"/>
  <c r="K49" i="2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/>
  <c r="M50" i="2" s="1"/>
  <c r="O50" i="2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/>
  <c r="M51" i="2" s="1"/>
  <c r="O51" i="2" s="1"/>
  <c r="Q51" i="2" s="1"/>
  <c r="S51" i="2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/>
  <c r="M54" i="2" s="1"/>
  <c r="O54" i="2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/>
  <c r="M55" i="2" s="1"/>
  <c r="O55" i="2" s="1"/>
  <c r="Q55" i="2" s="1"/>
  <c r="S55" i="2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/>
  <c r="M56" i="2" s="1"/>
  <c r="O56" i="2"/>
  <c r="Q56" i="2" s="1"/>
  <c r="S56" i="2" s="1"/>
  <c r="U56" i="2" s="1"/>
  <c r="W56" i="2"/>
  <c r="Y56" i="2" s="1"/>
  <c r="AA56" i="2" s="1"/>
  <c r="AC56" i="2" s="1"/>
  <c r="AE56" i="2" s="1"/>
  <c r="AG56" i="2" s="1"/>
  <c r="AI56" i="2" s="1"/>
  <c r="AK56" i="2" s="1"/>
  <c r="AM56" i="2" s="1"/>
  <c r="I57" i="2"/>
  <c r="K57" i="2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/>
  <c r="M59" i="2" s="1"/>
  <c r="O59" i="2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/>
  <c r="M61" i="2" s="1"/>
  <c r="O61" i="2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/>
  <c r="M63" i="2" s="1"/>
  <c r="O63" i="2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/>
  <c r="M65" i="2" s="1"/>
  <c r="O65" i="2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/>
  <c r="M69" i="2" s="1"/>
  <c r="O69" i="2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/>
  <c r="M73" i="2" s="1"/>
  <c r="O73" i="2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/>
  <c r="M75" i="2" s="1"/>
  <c r="O75" i="2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/>
  <c r="M79" i="2" s="1"/>
  <c r="O79" i="2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/>
  <c r="M85" i="2" s="1"/>
  <c r="O85" i="2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/>
  <c r="M91" i="2" s="1"/>
  <c r="O91" i="2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M4" i="2" l="1"/>
  <c r="AN4" i="2"/>
  <c r="T3" i="3"/>
  <c r="T57" i="3"/>
  <c r="S57" i="3"/>
  <c r="R57" i="3"/>
  <c r="Q57" i="3"/>
  <c r="P57" i="3"/>
  <c r="J5" i="2"/>
  <c r="E4" i="2"/>
  <c r="D4" i="2"/>
  <c r="C4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E18" i="4"/>
  <c r="E20" i="4"/>
  <c r="E17" i="4"/>
  <c r="E19" i="4"/>
  <c r="E21" i="4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O5" i="2"/>
  <c r="AH4" i="2"/>
  <c r="AF4" i="2"/>
  <c r="AJ4" i="2"/>
  <c r="AP5" i="2"/>
  <c r="AL4" i="2"/>
  <c r="A69" i="3"/>
  <c r="K69" i="3"/>
  <c r="A68" i="3"/>
  <c r="K68" i="3"/>
  <c r="A67" i="3"/>
  <c r="K67" i="3"/>
  <c r="A66" i="3"/>
  <c r="K66" i="3"/>
  <c r="A65" i="3"/>
  <c r="K65" i="3"/>
  <c r="A64" i="3"/>
  <c r="K64" i="3"/>
  <c r="A63" i="3"/>
  <c r="K63" i="3"/>
  <c r="A62" i="3"/>
  <c r="K62" i="3"/>
  <c r="A61" i="3"/>
  <c r="K61" i="3"/>
  <c r="B60" i="3"/>
  <c r="B59" i="3"/>
  <c r="N59" i="3" s="1"/>
  <c r="B58" i="3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6" i="2" s="1"/>
  <c r="J4" i="2"/>
  <c r="P59" i="3"/>
  <c r="N58" i="3"/>
  <c r="S58" i="3"/>
  <c r="Q58" i="3"/>
  <c r="T58" i="3"/>
  <c r="R58" i="3"/>
  <c r="P58" i="3"/>
  <c r="N60" i="3"/>
  <c r="P60" i="3"/>
  <c r="R60" i="3"/>
  <c r="T60" i="3"/>
  <c r="Q60" i="3"/>
  <c r="S60" i="3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K59" i="3"/>
  <c r="D61" i="3"/>
  <c r="H61" i="3"/>
  <c r="L61" i="3"/>
  <c r="D63" i="3"/>
  <c r="H63" i="3"/>
  <c r="L63" i="3"/>
  <c r="D65" i="3"/>
  <c r="H65" i="3"/>
  <c r="L65" i="3"/>
  <c r="F57" i="3"/>
  <c r="G58" i="3"/>
  <c r="K58" i="3"/>
  <c r="O58" i="3"/>
  <c r="I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F58" i="3"/>
  <c r="H58" i="3"/>
  <c r="J58" i="3"/>
  <c r="L58" i="3"/>
  <c r="F59" i="3"/>
  <c r="J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G57" i="3"/>
  <c r="L4" i="2"/>
  <c r="N4" i="2"/>
  <c r="P4" i="2"/>
  <c r="H57" i="3"/>
  <c r="I57" i="3"/>
  <c r="R4" i="2"/>
  <c r="J57" i="3"/>
  <c r="T4" i="2"/>
  <c r="K57" i="3"/>
  <c r="V4" i="2"/>
  <c r="L57" i="3"/>
  <c r="X4" i="2"/>
  <c r="M57" i="3"/>
  <c r="Z4" i="2"/>
  <c r="N57" i="3"/>
  <c r="AB4" i="2"/>
  <c r="O57" i="3"/>
  <c r="AD4" i="2"/>
  <c r="T59" i="3" l="1"/>
  <c r="Q59" i="3"/>
  <c r="N6" i="2"/>
  <c r="L6" i="2"/>
  <c r="P6" i="2"/>
  <c r="L59" i="3"/>
  <c r="H59" i="3"/>
  <c r="M59" i="3"/>
  <c r="E59" i="3"/>
  <c r="O59" i="3"/>
  <c r="G59" i="3"/>
  <c r="R59" i="3"/>
  <c r="S59" i="3"/>
  <c r="AM7" i="2" l="1"/>
  <c r="R6" i="2"/>
  <c r="T6" i="2" l="1"/>
  <c r="V6" i="2" l="1"/>
  <c r="X6" i="2" l="1"/>
  <c r="Z6" i="2" l="1"/>
  <c r="AB6" i="2" l="1"/>
  <c r="AD6" i="2" l="1"/>
  <c r="AF6" i="2" l="1"/>
  <c r="AH6" i="2" l="1"/>
  <c r="AJ6" i="2" l="1"/>
  <c r="AN6" i="2" l="1"/>
  <c r="AL6" i="2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<sst xmlns="http://schemas.openxmlformats.org/spreadsheetml/2006/main" count="535" uniqueCount="60">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</sst>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115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75.45999999999998</c:v>
                </c:pt>
                <c:pt idx="3" formatCode="General">
                  <c:v>75.45999999999998</c:v>
                </c:pt>
                <c:pt idx="4" formatCode="General">
                  <c:v>75.45999999999998</c:v>
                </c:pt>
                <c:pt idx="5" formatCode="General">
                  <c:v>75.45999999999998</c:v>
                </c:pt>
                <c:pt idx="6" formatCode="General">
                  <c:v>75.45999999999998</c:v>
                </c:pt>
                <c:pt idx="7" formatCode="General">
                  <c:v>75.45999999999998</c:v>
                </c:pt>
                <c:pt idx="8" formatCode="General">
                  <c:v>75.45999999999998</c:v>
                </c:pt>
                <c:pt idx="9" formatCode="General">
                  <c:v>75.45999999999998</c:v>
                </c:pt>
                <c:pt idx="10" formatCode="General">
                  <c:v>75.45999999999998</c:v>
                </c:pt>
                <c:pt idx="11" formatCode="General">
                  <c:v>75.45999999999998</c:v>
                </c:pt>
                <c:pt idx="12" formatCode="General">
                  <c:v>75.45999999999998</c:v>
                </c:pt>
                <c:pt idx="13" formatCode="General">
                  <c:v>75.45999999999998</c:v>
                </c:pt>
                <c:pt idx="14" formatCode="General">
                  <c:v>75.45999999999998</c:v>
                </c:pt>
                <c:pt idx="15" formatCode="General">
                  <c:v>75.45999999999998</c:v>
                </c:pt>
                <c:pt idx="16" formatCode="General">
                  <c:v>75.45999999999998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7680"/>
        <c:axId val="99090432"/>
      </c:areaChart>
      <c:catAx>
        <c:axId val="990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9090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090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9047680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9968"/>
        <c:axId val="99141888"/>
      </c:lineChart>
      <c:catAx>
        <c:axId val="9913996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9141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14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9139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03552"/>
        <c:axId val="98905088"/>
      </c:lineChart>
      <c:dateAx>
        <c:axId val="9890355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8905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890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890355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H10" sqref="H10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65</v>
      </c>
      <c r="M6" s="21"/>
      <c r="N6" s="21">
        <f>$H$6-COUNTIF(M10:M994,"&gt;=1")</f>
        <v>65</v>
      </c>
      <c r="O6" s="21"/>
      <c r="P6" s="21">
        <f>$H$6-COUNTIF(O10:O994,"&gt;=1")</f>
        <v>65</v>
      </c>
      <c r="Q6" s="21"/>
      <c r="R6" s="21">
        <f>$H$6-COUNTIF(Q10:Q994,"&gt;=1")</f>
        <v>65</v>
      </c>
      <c r="S6" s="21"/>
      <c r="T6" s="21">
        <f>$H$6-COUNTIF(S10:S994,"&gt;=1")</f>
        <v>65</v>
      </c>
      <c r="U6" s="21"/>
      <c r="V6" s="21">
        <f>$H$6-COUNTIF(U10:U994,"&gt;=1")</f>
        <v>65</v>
      </c>
      <c r="W6" s="21"/>
      <c r="X6" s="21">
        <f>$H$6-COUNTIF(W10:W994,"&gt;=1")</f>
        <v>65</v>
      </c>
      <c r="Y6" s="21"/>
      <c r="Z6" s="21">
        <f>$H$6-COUNTIF(Y10:Y994,"&gt;=1")</f>
        <v>65</v>
      </c>
      <c r="AA6" s="21"/>
      <c r="AB6" s="21">
        <f>$H$6-COUNTIF(AA10:AA994,"&gt;=1")</f>
        <v>65</v>
      </c>
      <c r="AC6" s="21"/>
      <c r="AD6" s="21">
        <f>$H$6-COUNTIF(AC10:AC994,"&gt;=1")</f>
        <v>65</v>
      </c>
      <c r="AE6" s="21"/>
      <c r="AF6" s="21">
        <f t="shared" ref="AF6:AL6" si="0">$H$6-COUNTIF(AE10:AE994,"&gt;=1")</f>
        <v>65</v>
      </c>
      <c r="AG6" s="21"/>
      <c r="AH6" s="21">
        <f t="shared" si="0"/>
        <v>65</v>
      </c>
      <c r="AI6" s="21"/>
      <c r="AJ6" s="21">
        <f t="shared" si="0"/>
        <v>65</v>
      </c>
      <c r="AK6" s="21"/>
      <c r="AL6" s="21">
        <f t="shared" si="0"/>
        <v>65</v>
      </c>
      <c r="AM6" s="21"/>
      <c r="AN6" s="21">
        <f>$H$6-COUNTIF(AM10:AM994,"&gt;=1")</f>
        <v>65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7" t="s">
        <v>13</v>
      </c>
      <c r="F7" s="98"/>
      <c r="G7" s="99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75.45999999999998</v>
      </c>
      <c r="M7" s="23"/>
      <c r="N7" s="23">
        <f>+L7-SUM(N9:N999)</f>
        <v>75.45999999999998</v>
      </c>
      <c r="O7" s="23"/>
      <c r="P7" s="23">
        <f>+N7-SUM(P9:P999)</f>
        <v>75.45999999999998</v>
      </c>
      <c r="Q7" s="23"/>
      <c r="R7" s="23">
        <f>+P7-SUM(R9:R999)</f>
        <v>75.45999999999998</v>
      </c>
      <c r="S7" s="23"/>
      <c r="T7" s="23">
        <f>+R7-SUM(T9:T999)</f>
        <v>75.45999999999998</v>
      </c>
      <c r="U7" s="23"/>
      <c r="V7" s="23">
        <f>+T7-SUM(V9:V999)</f>
        <v>75.45999999999998</v>
      </c>
      <c r="W7" s="23"/>
      <c r="X7" s="23">
        <f>+V7-SUM(X9:X999)</f>
        <v>75.45999999999998</v>
      </c>
      <c r="Y7" s="23"/>
      <c r="Z7" s="23">
        <f>+X7-SUM(Z9:Z999)</f>
        <v>75.45999999999998</v>
      </c>
      <c r="AA7" s="23"/>
      <c r="AB7" s="23">
        <f>+Z7-SUM(AB9:AB999)</f>
        <v>75.45999999999998</v>
      </c>
      <c r="AC7" s="23"/>
      <c r="AD7" s="23">
        <f>+AB7-SUM(AD9:AD999)</f>
        <v>75.45999999999998</v>
      </c>
      <c r="AE7" s="23"/>
      <c r="AF7" s="23">
        <f>+AD7-SUM(AF9:AF999)</f>
        <v>75.45999999999998</v>
      </c>
      <c r="AG7" s="23"/>
      <c r="AH7" s="23">
        <f>+AF7-SUM(AH9:AH999)</f>
        <v>75.45999999999998</v>
      </c>
      <c r="AI7" s="23"/>
      <c r="AJ7" s="23">
        <f>+AH7-SUM(AJ9:AJ999)</f>
        <v>75.45999999999998</v>
      </c>
      <c r="AK7" s="23"/>
      <c r="AL7" s="23">
        <f>+AJ7-SUM(AL9:AL999)</f>
        <v>75.45999999999998</v>
      </c>
      <c r="AM7" s="23">
        <f>+AK7-SUM(AM9:AM999)</f>
        <v>-33</v>
      </c>
      <c r="AN7" s="23">
        <f>+AL7-SUM(AN9:AN999)</f>
        <v>75.45999999999998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2" t="str">
        <f>+'Sprint Backlog'!C5</f>
        <v>Prototipado</v>
      </c>
      <c r="C11" s="92"/>
      <c r="D11" s="92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2" t="str">
        <f>+'Sprint Backlog'!C12</f>
        <v>Prototipado</v>
      </c>
      <c r="C18" s="92"/>
      <c r="D18" s="92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21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0</v>
      </c>
      <c r="L19" s="31"/>
      <c r="M19" s="30">
        <f t="shared" si="3"/>
        <v>0</v>
      </c>
      <c r="N19" s="31"/>
      <c r="O19" s="30">
        <f t="shared" si="4"/>
        <v>0</v>
      </c>
      <c r="P19" s="31"/>
      <c r="Q19" s="30">
        <f t="shared" si="5"/>
        <v>0</v>
      </c>
      <c r="R19" s="31"/>
      <c r="S19" s="30">
        <f t="shared" si="6"/>
        <v>0</v>
      </c>
      <c r="T19" s="31"/>
      <c r="U19" s="30">
        <f t="shared" si="7"/>
        <v>0</v>
      </c>
      <c r="V19" s="31"/>
      <c r="W19" s="30">
        <f t="shared" si="8"/>
        <v>0</v>
      </c>
      <c r="X19" s="31"/>
      <c r="Y19" s="30">
        <f t="shared" si="9"/>
        <v>0</v>
      </c>
      <c r="Z19" s="32"/>
      <c r="AA19" s="30">
        <f t="shared" si="10"/>
        <v>0</v>
      </c>
      <c r="AB19" s="32"/>
      <c r="AC19" s="30">
        <f t="shared" si="11"/>
        <v>0</v>
      </c>
      <c r="AD19" s="32"/>
      <c r="AE19" s="30">
        <f t="shared" si="12"/>
        <v>0</v>
      </c>
      <c r="AF19" s="32"/>
      <c r="AG19" s="30">
        <f t="shared" si="13"/>
        <v>0</v>
      </c>
      <c r="AH19" s="32"/>
      <c r="AI19" s="77">
        <f t="shared" si="14"/>
        <v>0</v>
      </c>
      <c r="AJ19" s="32"/>
      <c r="AK19" s="77">
        <f t="shared" si="15"/>
        <v>0</v>
      </c>
      <c r="AL19" s="32"/>
      <c r="AM19" s="77">
        <f t="shared" si="16"/>
        <v>0</v>
      </c>
      <c r="AN19" s="32"/>
    </row>
    <row r="20" spans="1:46" x14ac:dyDescent="0.25">
      <c r="A20" s="34" t="str">
        <f>+'Sprint Backlog'!B14</f>
        <v>US012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21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0</v>
      </c>
      <c r="L20" s="31"/>
      <c r="M20" s="30">
        <f t="shared" si="3"/>
        <v>0</v>
      </c>
      <c r="N20" s="31"/>
      <c r="O20" s="30">
        <f t="shared" si="4"/>
        <v>0</v>
      </c>
      <c r="P20" s="31"/>
      <c r="Q20" s="30">
        <f t="shared" si="5"/>
        <v>0</v>
      </c>
      <c r="R20" s="31"/>
      <c r="S20" s="30">
        <f t="shared" si="6"/>
        <v>0</v>
      </c>
      <c r="T20" s="31"/>
      <c r="U20" s="30">
        <f t="shared" si="7"/>
        <v>0</v>
      </c>
      <c r="V20" s="31"/>
      <c r="W20" s="30">
        <f t="shared" si="8"/>
        <v>0</v>
      </c>
      <c r="X20" s="31"/>
      <c r="Y20" s="30">
        <f t="shared" si="9"/>
        <v>0</v>
      </c>
      <c r="Z20" s="32"/>
      <c r="AA20" s="30">
        <f t="shared" si="10"/>
        <v>0</v>
      </c>
      <c r="AB20" s="32"/>
      <c r="AC20" s="30">
        <f t="shared" si="11"/>
        <v>0</v>
      </c>
      <c r="AD20" s="32"/>
      <c r="AE20" s="30">
        <f t="shared" si="12"/>
        <v>0</v>
      </c>
      <c r="AF20" s="32"/>
      <c r="AG20" s="30">
        <f t="shared" si="13"/>
        <v>0</v>
      </c>
      <c r="AH20" s="32"/>
      <c r="AI20" s="77">
        <f t="shared" si="14"/>
        <v>0</v>
      </c>
      <c r="AJ20" s="32"/>
      <c r="AK20" s="77">
        <f t="shared" si="15"/>
        <v>0</v>
      </c>
      <c r="AL20" s="32"/>
      <c r="AM20" s="77">
        <f t="shared" si="16"/>
        <v>0</v>
      </c>
      <c r="AN20" s="32"/>
    </row>
    <row r="21" spans="1:46" x14ac:dyDescent="0.25">
      <c r="A21" s="34" t="str">
        <f>+'Sprint Backlog'!B15</f>
        <v>US012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21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0</v>
      </c>
      <c r="L21" s="31"/>
      <c r="M21" s="30">
        <f t="shared" si="3"/>
        <v>0</v>
      </c>
      <c r="N21" s="31"/>
      <c r="O21" s="30">
        <f t="shared" si="4"/>
        <v>0</v>
      </c>
      <c r="P21" s="31"/>
      <c r="Q21" s="30">
        <f t="shared" si="5"/>
        <v>0</v>
      </c>
      <c r="R21" s="31"/>
      <c r="S21" s="30">
        <f t="shared" si="6"/>
        <v>0</v>
      </c>
      <c r="T21" s="31"/>
      <c r="U21" s="30">
        <f t="shared" si="7"/>
        <v>0</v>
      </c>
      <c r="V21" s="31"/>
      <c r="W21" s="30">
        <f t="shared" si="8"/>
        <v>0</v>
      </c>
      <c r="X21" s="31"/>
      <c r="Y21" s="30">
        <f t="shared" si="9"/>
        <v>0</v>
      </c>
      <c r="Z21" s="32"/>
      <c r="AA21" s="30">
        <f t="shared" si="10"/>
        <v>0</v>
      </c>
      <c r="AB21" s="32"/>
      <c r="AC21" s="30">
        <f t="shared" si="11"/>
        <v>0</v>
      </c>
      <c r="AD21" s="32"/>
      <c r="AE21" s="30">
        <f t="shared" si="12"/>
        <v>0</v>
      </c>
      <c r="AF21" s="32"/>
      <c r="AG21" s="30">
        <f t="shared" si="13"/>
        <v>0</v>
      </c>
      <c r="AH21" s="32"/>
      <c r="AI21" s="77">
        <f t="shared" si="14"/>
        <v>0</v>
      </c>
      <c r="AJ21" s="32"/>
      <c r="AK21" s="77">
        <f t="shared" si="15"/>
        <v>0</v>
      </c>
      <c r="AL21" s="32"/>
      <c r="AM21" s="77">
        <f t="shared" si="16"/>
        <v>0</v>
      </c>
      <c r="AN21" s="32"/>
    </row>
    <row r="22" spans="1:46" x14ac:dyDescent="0.25">
      <c r="A22" s="34" t="str">
        <f>+'Sprint Backlog'!B16</f>
        <v>US012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21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0</v>
      </c>
      <c r="L22" s="31"/>
      <c r="M22" s="30">
        <f t="shared" si="3"/>
        <v>0</v>
      </c>
      <c r="N22" s="31"/>
      <c r="O22" s="30">
        <f t="shared" si="4"/>
        <v>0</v>
      </c>
      <c r="P22" s="31"/>
      <c r="Q22" s="30">
        <f t="shared" si="5"/>
        <v>0</v>
      </c>
      <c r="R22" s="31"/>
      <c r="S22" s="30">
        <f t="shared" si="6"/>
        <v>0</v>
      </c>
      <c r="T22" s="31"/>
      <c r="U22" s="30">
        <f t="shared" si="7"/>
        <v>0</v>
      </c>
      <c r="V22" s="31"/>
      <c r="W22" s="30">
        <f t="shared" si="8"/>
        <v>0</v>
      </c>
      <c r="X22" s="31"/>
      <c r="Y22" s="30">
        <f t="shared" si="9"/>
        <v>0</v>
      </c>
      <c r="Z22" s="32"/>
      <c r="AA22" s="30">
        <f t="shared" si="10"/>
        <v>0</v>
      </c>
      <c r="AB22" s="32"/>
      <c r="AC22" s="30">
        <f t="shared" si="11"/>
        <v>0</v>
      </c>
      <c r="AD22" s="32"/>
      <c r="AE22" s="30">
        <f t="shared" si="12"/>
        <v>0</v>
      </c>
      <c r="AF22" s="32"/>
      <c r="AG22" s="30">
        <f t="shared" si="13"/>
        <v>0</v>
      </c>
      <c r="AH22" s="32"/>
      <c r="AI22" s="77">
        <f t="shared" si="14"/>
        <v>0</v>
      </c>
      <c r="AJ22" s="32"/>
      <c r="AK22" s="77">
        <f t="shared" si="15"/>
        <v>0</v>
      </c>
      <c r="AL22" s="32"/>
      <c r="AM22" s="77">
        <f t="shared" si="16"/>
        <v>0</v>
      </c>
      <c r="AN22" s="32"/>
    </row>
    <row r="23" spans="1:46" x14ac:dyDescent="0.25">
      <c r="A23" s="34" t="str">
        <f>+'Sprint Backlog'!B17</f>
        <v>US012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2" t="str">
        <f>+'Sprint Backlog'!C19</f>
        <v>Prototipado</v>
      </c>
      <c r="C25" s="92"/>
      <c r="D25" s="92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21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0</v>
      </c>
      <c r="T26" s="31"/>
      <c r="U26" s="30">
        <f t="shared" si="7"/>
        <v>0</v>
      </c>
      <c r="V26" s="31"/>
      <c r="W26" s="30">
        <f t="shared" si="8"/>
        <v>0</v>
      </c>
      <c r="X26" s="31"/>
      <c r="Y26" s="30">
        <f t="shared" si="9"/>
        <v>0</v>
      </c>
      <c r="Z26" s="32"/>
      <c r="AA26" s="30">
        <f t="shared" si="10"/>
        <v>0</v>
      </c>
      <c r="AB26" s="32"/>
      <c r="AC26" s="30">
        <f t="shared" si="11"/>
        <v>0</v>
      </c>
      <c r="AD26" s="32"/>
      <c r="AE26" s="30">
        <f t="shared" si="12"/>
        <v>0</v>
      </c>
      <c r="AF26" s="32"/>
      <c r="AG26" s="30">
        <f t="shared" si="13"/>
        <v>0</v>
      </c>
      <c r="AH26" s="32"/>
      <c r="AI26" s="77">
        <f t="shared" si="14"/>
        <v>0</v>
      </c>
      <c r="AJ26" s="32"/>
      <c r="AK26" s="77">
        <f t="shared" si="15"/>
        <v>0</v>
      </c>
      <c r="AL26" s="32"/>
      <c r="AM26" s="77">
        <f t="shared" si="16"/>
        <v>0</v>
      </c>
      <c r="AN26" s="32"/>
    </row>
    <row r="27" spans="1:46" x14ac:dyDescent="0.25">
      <c r="A27" s="34" t="str">
        <f>+'Sprint Backlog'!B21</f>
        <v>US049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21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0</v>
      </c>
      <c r="T27" s="31"/>
      <c r="U27" s="30">
        <f t="shared" si="7"/>
        <v>0</v>
      </c>
      <c r="V27" s="31"/>
      <c r="W27" s="30">
        <f t="shared" si="8"/>
        <v>0</v>
      </c>
      <c r="X27" s="31"/>
      <c r="Y27" s="30">
        <f t="shared" si="9"/>
        <v>0</v>
      </c>
      <c r="Z27" s="32"/>
      <c r="AA27" s="30">
        <f t="shared" si="10"/>
        <v>0</v>
      </c>
      <c r="AB27" s="32"/>
      <c r="AC27" s="30">
        <f t="shared" si="11"/>
        <v>0</v>
      </c>
      <c r="AD27" s="32"/>
      <c r="AE27" s="30">
        <f t="shared" si="12"/>
        <v>0</v>
      </c>
      <c r="AF27" s="32"/>
      <c r="AG27" s="30">
        <f t="shared" si="13"/>
        <v>0</v>
      </c>
      <c r="AH27" s="32"/>
      <c r="AI27" s="77">
        <f t="shared" si="14"/>
        <v>0</v>
      </c>
      <c r="AJ27" s="32"/>
      <c r="AK27" s="77">
        <f t="shared" si="15"/>
        <v>0</v>
      </c>
      <c r="AL27" s="32"/>
      <c r="AM27" s="77">
        <f t="shared" si="16"/>
        <v>0</v>
      </c>
      <c r="AN27" s="32"/>
    </row>
    <row r="28" spans="1:46" x14ac:dyDescent="0.25">
      <c r="A28" s="34" t="str">
        <f>+'Sprint Backlog'!B22</f>
        <v>US049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21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0</v>
      </c>
      <c r="T28" s="31"/>
      <c r="U28" s="30">
        <f t="shared" si="7"/>
        <v>0</v>
      </c>
      <c r="V28" s="31"/>
      <c r="W28" s="30">
        <f t="shared" si="8"/>
        <v>0</v>
      </c>
      <c r="X28" s="31"/>
      <c r="Y28" s="30">
        <f t="shared" si="9"/>
        <v>0</v>
      </c>
      <c r="Z28" s="32"/>
      <c r="AA28" s="30">
        <f t="shared" si="10"/>
        <v>0</v>
      </c>
      <c r="AB28" s="32"/>
      <c r="AC28" s="30">
        <f t="shared" si="11"/>
        <v>0</v>
      </c>
      <c r="AD28" s="32"/>
      <c r="AE28" s="30">
        <f t="shared" si="12"/>
        <v>0</v>
      </c>
      <c r="AF28" s="32"/>
      <c r="AG28" s="30">
        <f t="shared" si="13"/>
        <v>0</v>
      </c>
      <c r="AH28" s="32"/>
      <c r="AI28" s="77">
        <f t="shared" si="14"/>
        <v>0</v>
      </c>
      <c r="AJ28" s="32"/>
      <c r="AK28" s="77">
        <f t="shared" si="15"/>
        <v>0</v>
      </c>
      <c r="AL28" s="32"/>
      <c r="AM28" s="77">
        <f t="shared" si="16"/>
        <v>0</v>
      </c>
      <c r="AN28" s="32"/>
    </row>
    <row r="29" spans="1:46" x14ac:dyDescent="0.25">
      <c r="A29" s="34" t="str">
        <f>+'Sprint Backlog'!B23</f>
        <v>US049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21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0</v>
      </c>
      <c r="T29" s="31"/>
      <c r="U29" s="30">
        <f t="shared" si="7"/>
        <v>0</v>
      </c>
      <c r="V29" s="31"/>
      <c r="W29" s="30">
        <f t="shared" si="8"/>
        <v>0</v>
      </c>
      <c r="X29" s="31"/>
      <c r="Y29" s="30">
        <f t="shared" si="9"/>
        <v>0</v>
      </c>
      <c r="Z29" s="32"/>
      <c r="AA29" s="30">
        <f t="shared" si="10"/>
        <v>0</v>
      </c>
      <c r="AB29" s="32"/>
      <c r="AC29" s="30">
        <f t="shared" si="11"/>
        <v>0</v>
      </c>
      <c r="AD29" s="32"/>
      <c r="AE29" s="30">
        <f t="shared" si="12"/>
        <v>0</v>
      </c>
      <c r="AF29" s="32"/>
      <c r="AG29" s="30">
        <f t="shared" si="13"/>
        <v>0</v>
      </c>
      <c r="AH29" s="32"/>
      <c r="AI29" s="77">
        <f t="shared" si="14"/>
        <v>0</v>
      </c>
      <c r="AJ29" s="32"/>
      <c r="AK29" s="77">
        <f t="shared" si="15"/>
        <v>0</v>
      </c>
      <c r="AL29" s="32"/>
      <c r="AM29" s="77">
        <f t="shared" si="16"/>
        <v>0</v>
      </c>
      <c r="AN29" s="32"/>
    </row>
    <row r="30" spans="1:46" x14ac:dyDescent="0.25">
      <c r="A30" s="34" t="str">
        <f>+'Sprint Backlog'!B24</f>
        <v>US049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2" t="str">
        <f>+'Sprint Backlog'!C26</f>
        <v>Prototipado</v>
      </c>
      <c r="C32" s="92"/>
      <c r="D32" s="92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21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 x14ac:dyDescent="0.25">
      <c r="A34" s="34" t="str">
        <f>+'Sprint Backlog'!B28</f>
        <v>US021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21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 x14ac:dyDescent="0.25">
      <c r="A35" s="34" t="str">
        <f>+'Sprint Backlog'!B29</f>
        <v>US021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21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 x14ac:dyDescent="0.25">
      <c r="A36" s="34" t="str">
        <f>+'Sprint Backlog'!B30</f>
        <v>US021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21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 x14ac:dyDescent="0.25">
      <c r="A37" s="34" t="str">
        <f>+'Sprint Backlog'!B31</f>
        <v>US021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2" t="str">
        <f>+'Sprint Backlog'!C33</f>
        <v>Prototipado</v>
      </c>
      <c r="C39" s="92"/>
      <c r="D39" s="92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21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 x14ac:dyDescent="0.25">
      <c r="A45" s="34" t="str">
        <f>+'Sprint Backlog'!B39</f>
        <v>US029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2" t="str">
        <f>+'Sprint Backlog'!C40</f>
        <v>Prototipado</v>
      </c>
      <c r="C46" s="92"/>
      <c r="D46" s="92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21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>
        <f t="shared" si="16"/>
        <v>0</v>
      </c>
      <c r="AN50" s="32"/>
    </row>
    <row r="51" spans="1:40" x14ac:dyDescent="0.25">
      <c r="A51" s="34" t="str">
        <f>+'Sprint Backlog'!B45</f>
        <v>US029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2" t="str">
        <f>+'Sprint Backlog'!C47</f>
        <v>Prototipado</v>
      </c>
      <c r="C53" s="92"/>
      <c r="D53" s="92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21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 x14ac:dyDescent="0.25">
      <c r="A55" s="34" t="str">
        <f>+'Sprint Backlog'!B49</f>
        <v>US030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21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 x14ac:dyDescent="0.25">
      <c r="A56" s="34" t="str">
        <f>+'Sprint Backlog'!B50</f>
        <v>US030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21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 x14ac:dyDescent="0.25">
      <c r="A57" s="34" t="str">
        <f>+'Sprint Backlog'!B51</f>
        <v>US030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21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>
        <f t="shared" si="16"/>
        <v>0</v>
      </c>
      <c r="AN57" s="32"/>
    </row>
    <row r="58" spans="1:40" x14ac:dyDescent="0.25">
      <c r="A58" s="34" t="str">
        <f>+'Sprint Backlog'!B52</f>
        <v>US030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2" t="str">
        <f>+'Sprint Backlog'!C54</f>
        <v>Prototipado</v>
      </c>
      <c r="C60" s="92"/>
      <c r="D60" s="92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2" t="str">
        <f>+'Sprint Backlog'!C61</f>
        <v>Prototipado</v>
      </c>
      <c r="C67" s="92"/>
      <c r="D67" s="92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2" t="str">
        <f>+'Sprint Backlog'!C68</f>
        <v>Prototipado</v>
      </c>
      <c r="C74" s="92"/>
      <c r="D74" s="92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21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0</v>
      </c>
      <c r="P78" s="31"/>
      <c r="Q78" s="30">
        <f t="shared" si="21"/>
        <v>0</v>
      </c>
      <c r="R78" s="31"/>
      <c r="S78" s="30">
        <f t="shared" si="22"/>
        <v>0</v>
      </c>
      <c r="T78" s="31"/>
      <c r="U78" s="30">
        <f t="shared" si="23"/>
        <v>0</v>
      </c>
      <c r="V78" s="31"/>
      <c r="W78" s="30">
        <f t="shared" si="24"/>
        <v>0</v>
      </c>
      <c r="X78" s="31"/>
      <c r="Y78" s="30">
        <f t="shared" si="25"/>
        <v>0</v>
      </c>
      <c r="Z78" s="32"/>
      <c r="AA78" s="30">
        <f t="shared" si="26"/>
        <v>0</v>
      </c>
      <c r="AB78" s="32"/>
      <c r="AC78" s="30">
        <f t="shared" si="27"/>
        <v>0</v>
      </c>
      <c r="AD78" s="32"/>
      <c r="AE78" s="30">
        <f t="shared" si="28"/>
        <v>0</v>
      </c>
      <c r="AF78" s="32"/>
      <c r="AG78" s="30">
        <f t="shared" si="29"/>
        <v>0</v>
      </c>
      <c r="AH78" s="32"/>
      <c r="AI78" s="77">
        <f t="shared" si="30"/>
        <v>0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 x14ac:dyDescent="0.25">
      <c r="A79" s="34" t="str">
        <f>+'Sprint Backlog'!B73</f>
        <v>US050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2" t="str">
        <f>+'Sprint Backlog'!C75</f>
        <v>Prototipado</v>
      </c>
      <c r="C81" s="92"/>
      <c r="D81" s="92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21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0</v>
      </c>
      <c r="L82" s="31"/>
      <c r="M82" s="30">
        <f t="shared" si="19"/>
        <v>0</v>
      </c>
      <c r="N82" s="31"/>
      <c r="O82" s="30">
        <f t="shared" si="20"/>
        <v>0</v>
      </c>
      <c r="P82" s="31"/>
      <c r="Q82" s="30">
        <f t="shared" si="21"/>
        <v>0</v>
      </c>
      <c r="R82" s="31"/>
      <c r="S82" s="30">
        <f t="shared" si="22"/>
        <v>0</v>
      </c>
      <c r="T82" s="31"/>
      <c r="U82" s="30">
        <f t="shared" si="23"/>
        <v>0</v>
      </c>
      <c r="V82" s="31"/>
      <c r="W82" s="30">
        <f t="shared" si="24"/>
        <v>0</v>
      </c>
      <c r="X82" s="31"/>
      <c r="Y82" s="30">
        <f t="shared" si="25"/>
        <v>0</v>
      </c>
      <c r="Z82" s="32"/>
      <c r="AA82" s="30">
        <f t="shared" si="26"/>
        <v>0</v>
      </c>
      <c r="AB82" s="32"/>
      <c r="AC82" s="30">
        <f t="shared" si="27"/>
        <v>0</v>
      </c>
      <c r="AD82" s="32"/>
      <c r="AE82" s="30">
        <f t="shared" si="28"/>
        <v>0</v>
      </c>
      <c r="AF82" s="32"/>
      <c r="AG82" s="30">
        <f t="shared" si="29"/>
        <v>0</v>
      </c>
      <c r="AH82" s="32"/>
      <c r="AI82" s="77">
        <f t="shared" si="30"/>
        <v>0</v>
      </c>
      <c r="AJ82" s="32"/>
      <c r="AK82" s="77">
        <f t="shared" si="31"/>
        <v>0</v>
      </c>
      <c r="AL82" s="32"/>
      <c r="AM82" s="77">
        <f t="shared" si="32"/>
        <v>0</v>
      </c>
      <c r="AN82" s="32"/>
    </row>
    <row r="83" spans="1:40" outlineLevel="1" x14ac:dyDescent="0.25">
      <c r="A83" s="34" t="str">
        <f>+'Sprint Backlog'!B77</f>
        <v>US013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21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0</v>
      </c>
      <c r="L83" s="31"/>
      <c r="M83" s="30">
        <f t="shared" si="19"/>
        <v>0</v>
      </c>
      <c r="N83" s="31"/>
      <c r="O83" s="30">
        <f t="shared" si="20"/>
        <v>0</v>
      </c>
      <c r="P83" s="31"/>
      <c r="Q83" s="30">
        <f t="shared" si="21"/>
        <v>0</v>
      </c>
      <c r="R83" s="31"/>
      <c r="S83" s="30">
        <f t="shared" si="22"/>
        <v>0</v>
      </c>
      <c r="T83" s="31"/>
      <c r="U83" s="30">
        <f t="shared" si="23"/>
        <v>0</v>
      </c>
      <c r="V83" s="31"/>
      <c r="W83" s="30">
        <f t="shared" si="24"/>
        <v>0</v>
      </c>
      <c r="X83" s="31"/>
      <c r="Y83" s="30">
        <f t="shared" si="25"/>
        <v>0</v>
      </c>
      <c r="Z83" s="32"/>
      <c r="AA83" s="30">
        <f t="shared" si="26"/>
        <v>0</v>
      </c>
      <c r="AB83" s="32"/>
      <c r="AC83" s="30">
        <f t="shared" si="27"/>
        <v>0</v>
      </c>
      <c r="AD83" s="32"/>
      <c r="AE83" s="30">
        <f t="shared" si="28"/>
        <v>0</v>
      </c>
      <c r="AF83" s="32"/>
      <c r="AG83" s="30">
        <f t="shared" si="29"/>
        <v>0</v>
      </c>
      <c r="AH83" s="32"/>
      <c r="AI83" s="77">
        <f t="shared" si="30"/>
        <v>0</v>
      </c>
      <c r="AJ83" s="32"/>
      <c r="AK83" s="77">
        <f t="shared" si="31"/>
        <v>0</v>
      </c>
      <c r="AL83" s="32"/>
      <c r="AM83" s="77">
        <f t="shared" si="32"/>
        <v>0</v>
      </c>
      <c r="AN83" s="32"/>
    </row>
    <row r="84" spans="1:40" outlineLevel="1" x14ac:dyDescent="0.25">
      <c r="A84" s="34" t="str">
        <f>+'Sprint Backlog'!B78</f>
        <v>US013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21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0</v>
      </c>
      <c r="L84" s="31"/>
      <c r="M84" s="30">
        <f t="shared" si="19"/>
        <v>0</v>
      </c>
      <c r="N84" s="31"/>
      <c r="O84" s="30">
        <f t="shared" si="20"/>
        <v>0</v>
      </c>
      <c r="P84" s="31"/>
      <c r="Q84" s="30">
        <f t="shared" si="21"/>
        <v>0</v>
      </c>
      <c r="R84" s="31"/>
      <c r="S84" s="30">
        <f t="shared" si="22"/>
        <v>0</v>
      </c>
      <c r="T84" s="31"/>
      <c r="U84" s="30">
        <f t="shared" si="23"/>
        <v>0</v>
      </c>
      <c r="V84" s="31"/>
      <c r="W84" s="30">
        <f t="shared" si="24"/>
        <v>0</v>
      </c>
      <c r="X84" s="31"/>
      <c r="Y84" s="30">
        <f t="shared" si="25"/>
        <v>0</v>
      </c>
      <c r="Z84" s="32"/>
      <c r="AA84" s="30">
        <f t="shared" si="26"/>
        <v>0</v>
      </c>
      <c r="AB84" s="32"/>
      <c r="AC84" s="30">
        <f t="shared" si="27"/>
        <v>0</v>
      </c>
      <c r="AD84" s="32"/>
      <c r="AE84" s="30">
        <f t="shared" si="28"/>
        <v>0</v>
      </c>
      <c r="AF84" s="32"/>
      <c r="AG84" s="30">
        <f t="shared" si="29"/>
        <v>0</v>
      </c>
      <c r="AH84" s="32"/>
      <c r="AI84" s="77">
        <f t="shared" si="30"/>
        <v>0</v>
      </c>
      <c r="AJ84" s="32"/>
      <c r="AK84" s="77">
        <f t="shared" si="31"/>
        <v>0</v>
      </c>
      <c r="AL84" s="32"/>
      <c r="AM84" s="77">
        <f t="shared" si="32"/>
        <v>0</v>
      </c>
      <c r="AN84" s="32"/>
    </row>
    <row r="85" spans="1:40" outlineLevel="1" x14ac:dyDescent="0.25">
      <c r="A85" s="34" t="str">
        <f>+'Sprint Backlog'!B79</f>
        <v>US013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21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0</v>
      </c>
      <c r="V85" s="31"/>
      <c r="W85" s="30">
        <f t="shared" si="24"/>
        <v>0</v>
      </c>
      <c r="X85" s="31"/>
      <c r="Y85" s="30">
        <f t="shared" si="25"/>
        <v>0</v>
      </c>
      <c r="Z85" s="32"/>
      <c r="AA85" s="30">
        <f t="shared" si="26"/>
        <v>0</v>
      </c>
      <c r="AB85" s="32"/>
      <c r="AC85" s="30">
        <f t="shared" si="27"/>
        <v>0</v>
      </c>
      <c r="AD85" s="32"/>
      <c r="AE85" s="30">
        <f t="shared" si="28"/>
        <v>0</v>
      </c>
      <c r="AF85" s="32"/>
      <c r="AG85" s="30">
        <f t="shared" si="29"/>
        <v>0</v>
      </c>
      <c r="AH85" s="32"/>
      <c r="AI85" s="77">
        <f t="shared" si="30"/>
        <v>0</v>
      </c>
      <c r="AJ85" s="32"/>
      <c r="AK85" s="77">
        <f t="shared" si="31"/>
        <v>0</v>
      </c>
      <c r="AL85" s="32"/>
      <c r="AM85" s="77">
        <f t="shared" si="32"/>
        <v>0</v>
      </c>
      <c r="AN85" s="32"/>
    </row>
    <row r="86" spans="1:40" outlineLevel="1" x14ac:dyDescent="0.25">
      <c r="A86" s="34" t="str">
        <f>+'Sprint Backlog'!B80</f>
        <v>US013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2" t="str">
        <f>+'Sprint Backlog'!C81</f>
        <v>Modelado en Base de Datos</v>
      </c>
      <c r="C87" s="92"/>
      <c r="D87" s="92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2" t="str">
        <f>+'Sprint Backlog'!C82</f>
        <v>Prototipado</v>
      </c>
      <c r="C88" s="92"/>
      <c r="D88" s="92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2" t="str">
        <f>+'Sprint Backlog'!C83</f>
        <v>Implementar Capa de Entidad</v>
      </c>
      <c r="C89" s="92"/>
      <c r="D89" s="92"/>
      <c r="E89" s="28" t="s">
        <v>23</v>
      </c>
      <c r="F89" s="28" t="s">
        <v>21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0</v>
      </c>
      <c r="V89" s="31"/>
      <c r="W89" s="30">
        <f t="shared" si="24"/>
        <v>0</v>
      </c>
      <c r="X89" s="31"/>
      <c r="Y89" s="30">
        <f t="shared" si="25"/>
        <v>0</v>
      </c>
      <c r="Z89" s="32"/>
      <c r="AA89" s="30">
        <f t="shared" si="26"/>
        <v>0</v>
      </c>
      <c r="AB89" s="32"/>
      <c r="AC89" s="30">
        <f t="shared" si="27"/>
        <v>0</v>
      </c>
      <c r="AD89" s="32"/>
      <c r="AE89" s="30">
        <f t="shared" si="28"/>
        <v>0</v>
      </c>
      <c r="AF89" s="32"/>
      <c r="AG89" s="30">
        <f t="shared" si="29"/>
        <v>0</v>
      </c>
      <c r="AH89" s="32"/>
      <c r="AI89" s="77">
        <f t="shared" si="30"/>
        <v>0</v>
      </c>
      <c r="AJ89" s="32"/>
      <c r="AK89" s="77">
        <f t="shared" si="31"/>
        <v>0</v>
      </c>
      <c r="AL89" s="32"/>
      <c r="AM89" s="77">
        <f t="shared" si="32"/>
        <v>0</v>
      </c>
      <c r="AN89" s="32"/>
    </row>
    <row r="90" spans="1:40" outlineLevel="1" x14ac:dyDescent="0.25">
      <c r="A90" s="34" t="str">
        <f>+'Sprint Backlog'!B84</f>
        <v>US022</v>
      </c>
      <c r="B90" s="92" t="str">
        <f>+'Sprint Backlog'!C84</f>
        <v>Implementar Capa de Acceso de Datos</v>
      </c>
      <c r="C90" s="92"/>
      <c r="D90" s="92"/>
      <c r="E90" s="27" t="s">
        <v>23</v>
      </c>
      <c r="F90" s="28" t="s">
        <v>21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0</v>
      </c>
      <c r="V90" s="31"/>
      <c r="W90" s="30">
        <f t="shared" si="24"/>
        <v>0</v>
      </c>
      <c r="X90" s="31"/>
      <c r="Y90" s="30">
        <f t="shared" si="25"/>
        <v>0</v>
      </c>
      <c r="Z90" s="32"/>
      <c r="AA90" s="30">
        <f t="shared" si="26"/>
        <v>0</v>
      </c>
      <c r="AB90" s="32"/>
      <c r="AC90" s="30">
        <f t="shared" si="27"/>
        <v>0</v>
      </c>
      <c r="AD90" s="32"/>
      <c r="AE90" s="30">
        <f t="shared" si="28"/>
        <v>0</v>
      </c>
      <c r="AF90" s="32"/>
      <c r="AG90" s="30">
        <f t="shared" si="29"/>
        <v>0</v>
      </c>
      <c r="AH90" s="32"/>
      <c r="AI90" s="77">
        <f t="shared" si="30"/>
        <v>0</v>
      </c>
      <c r="AJ90" s="32"/>
      <c r="AK90" s="77">
        <f t="shared" si="31"/>
        <v>0</v>
      </c>
      <c r="AL90" s="32"/>
      <c r="AM90" s="77">
        <f t="shared" si="32"/>
        <v>0</v>
      </c>
      <c r="AN90" s="32"/>
    </row>
    <row r="91" spans="1:40" outlineLevel="1" x14ac:dyDescent="0.25">
      <c r="A91" s="34" t="str">
        <f>+'Sprint Backlog'!B85</f>
        <v>US022</v>
      </c>
      <c r="B91" s="92" t="str">
        <f>+'Sprint Backlog'!C85</f>
        <v>Implementar Capa de Componente de Negocio</v>
      </c>
      <c r="C91" s="92"/>
      <c r="D91" s="92"/>
      <c r="E91" s="27" t="s">
        <v>23</v>
      </c>
      <c r="F91" s="28" t="s">
        <v>21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0</v>
      </c>
      <c r="V91" s="31"/>
      <c r="W91" s="30">
        <f t="shared" si="24"/>
        <v>0</v>
      </c>
      <c r="X91" s="31"/>
      <c r="Y91" s="30">
        <f t="shared" si="25"/>
        <v>0</v>
      </c>
      <c r="Z91" s="32"/>
      <c r="AA91" s="30">
        <f t="shared" si="26"/>
        <v>0</v>
      </c>
      <c r="AB91" s="32"/>
      <c r="AC91" s="30">
        <f t="shared" si="27"/>
        <v>0</v>
      </c>
      <c r="AD91" s="32"/>
      <c r="AE91" s="30">
        <f t="shared" si="28"/>
        <v>0</v>
      </c>
      <c r="AF91" s="32"/>
      <c r="AG91" s="30">
        <f t="shared" si="29"/>
        <v>0</v>
      </c>
      <c r="AH91" s="32"/>
      <c r="AI91" s="77">
        <f t="shared" si="30"/>
        <v>0</v>
      </c>
      <c r="AJ91" s="32"/>
      <c r="AK91" s="77">
        <f t="shared" si="31"/>
        <v>0</v>
      </c>
      <c r="AL91" s="32"/>
      <c r="AM91" s="77">
        <f t="shared" si="32"/>
        <v>0</v>
      </c>
      <c r="AN91" s="32"/>
    </row>
    <row r="92" spans="1:40" outlineLevel="1" x14ac:dyDescent="0.25">
      <c r="A92" s="34" t="str">
        <f>+'Sprint Backlog'!B86</f>
        <v>US022</v>
      </c>
      <c r="B92" s="92" t="str">
        <f>+'Sprint Backlog'!C86</f>
        <v>Implementar Capa de Presentación</v>
      </c>
      <c r="C92" s="92"/>
      <c r="D92" s="92"/>
      <c r="E92" s="27" t="s">
        <v>23</v>
      </c>
      <c r="F92" s="28" t="s">
        <v>21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0</v>
      </c>
      <c r="X92" s="31"/>
      <c r="Y92" s="30">
        <f t="shared" si="25"/>
        <v>0</v>
      </c>
      <c r="Z92" s="32"/>
      <c r="AA92" s="30">
        <f t="shared" si="26"/>
        <v>0</v>
      </c>
      <c r="AB92" s="32"/>
      <c r="AC92" s="30">
        <f t="shared" si="27"/>
        <v>0</v>
      </c>
      <c r="AD92" s="32"/>
      <c r="AE92" s="30">
        <f t="shared" si="28"/>
        <v>0</v>
      </c>
      <c r="AF92" s="32"/>
      <c r="AG92" s="30">
        <f t="shared" si="29"/>
        <v>0</v>
      </c>
      <c r="AH92" s="32"/>
      <c r="AI92" s="77">
        <f t="shared" si="30"/>
        <v>0</v>
      </c>
      <c r="AJ92" s="32"/>
      <c r="AK92" s="77">
        <f t="shared" si="31"/>
        <v>0</v>
      </c>
      <c r="AL92" s="32"/>
      <c r="AM92" s="77">
        <f t="shared" si="32"/>
        <v>0</v>
      </c>
      <c r="AN92" s="32"/>
    </row>
    <row r="93" spans="1:40" outlineLevel="1" x14ac:dyDescent="0.25">
      <c r="A93" s="34" t="str">
        <f>+'Sprint Backlog'!B87</f>
        <v>US022</v>
      </c>
      <c r="B93" s="92" t="str">
        <f>+'Sprint Backlog'!C87</f>
        <v>Pruebas unitarias</v>
      </c>
      <c r="C93" s="92"/>
      <c r="D93" s="92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2" t="str">
        <f>+'Sprint Backlog'!C88</f>
        <v>Modelado en Base de Datos</v>
      </c>
      <c r="C94" s="92"/>
      <c r="D94" s="92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2" t="str">
        <f>+'Sprint Backlog'!C89</f>
        <v>Prototipado</v>
      </c>
      <c r="C95" s="92"/>
      <c r="D95" s="92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2" t="str">
        <f>+'Sprint Backlog'!C90</f>
        <v>Implementar Capa de Entidad</v>
      </c>
      <c r="C96" s="92"/>
      <c r="D96" s="92"/>
      <c r="E96" s="28" t="s">
        <v>23</v>
      </c>
      <c r="F96" s="28" t="s">
        <v>21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0</v>
      </c>
      <c r="X96" s="31"/>
      <c r="Y96" s="30">
        <f t="shared" si="25"/>
        <v>0</v>
      </c>
      <c r="Z96" s="32"/>
      <c r="AA96" s="30">
        <f t="shared" si="26"/>
        <v>0</v>
      </c>
      <c r="AB96" s="32"/>
      <c r="AC96" s="30">
        <f t="shared" si="27"/>
        <v>0</v>
      </c>
      <c r="AD96" s="32"/>
      <c r="AE96" s="30">
        <f t="shared" si="28"/>
        <v>0</v>
      </c>
      <c r="AF96" s="32"/>
      <c r="AG96" s="30">
        <f t="shared" si="29"/>
        <v>0</v>
      </c>
      <c r="AH96" s="32"/>
      <c r="AI96" s="77">
        <f t="shared" si="30"/>
        <v>0</v>
      </c>
      <c r="AJ96" s="32"/>
      <c r="AK96" s="77">
        <f t="shared" si="31"/>
        <v>0</v>
      </c>
      <c r="AL96" s="32"/>
      <c r="AM96" s="77">
        <f t="shared" si="32"/>
        <v>0</v>
      </c>
      <c r="AN96" s="32"/>
    </row>
    <row r="97" spans="1:40" outlineLevel="1" x14ac:dyDescent="0.25">
      <c r="A97" s="34" t="str">
        <f>+'Sprint Backlog'!B91</f>
        <v>US027</v>
      </c>
      <c r="B97" s="92" t="str">
        <f>+'Sprint Backlog'!C91</f>
        <v>Implementar Capa de Acceso de Datos</v>
      </c>
      <c r="C97" s="92"/>
      <c r="D97" s="92"/>
      <c r="E97" s="27" t="s">
        <v>23</v>
      </c>
      <c r="F97" s="28" t="s">
        <v>21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0</v>
      </c>
      <c r="X97" s="31"/>
      <c r="Y97" s="30">
        <f t="shared" si="25"/>
        <v>0</v>
      </c>
      <c r="Z97" s="32"/>
      <c r="AA97" s="30">
        <f t="shared" si="26"/>
        <v>0</v>
      </c>
      <c r="AB97" s="32"/>
      <c r="AC97" s="30">
        <f t="shared" si="27"/>
        <v>0</v>
      </c>
      <c r="AD97" s="32"/>
      <c r="AE97" s="30">
        <f t="shared" si="28"/>
        <v>0</v>
      </c>
      <c r="AF97" s="32"/>
      <c r="AG97" s="30">
        <f t="shared" si="29"/>
        <v>0</v>
      </c>
      <c r="AH97" s="32"/>
      <c r="AI97" s="77">
        <f t="shared" si="30"/>
        <v>0</v>
      </c>
      <c r="AJ97" s="32"/>
      <c r="AK97" s="77">
        <f t="shared" si="31"/>
        <v>0</v>
      </c>
      <c r="AL97" s="32"/>
      <c r="AM97" s="77">
        <f t="shared" si="32"/>
        <v>0</v>
      </c>
      <c r="AN97" s="32"/>
    </row>
    <row r="98" spans="1:40" outlineLevel="1" x14ac:dyDescent="0.25">
      <c r="A98" s="34" t="str">
        <f>+'Sprint Backlog'!B92</f>
        <v>US027</v>
      </c>
      <c r="B98" s="92" t="str">
        <f>+'Sprint Backlog'!C92</f>
        <v>Implementar Capa de Componente de Negocio</v>
      </c>
      <c r="C98" s="92"/>
      <c r="D98" s="92"/>
      <c r="E98" s="27" t="s">
        <v>23</v>
      </c>
      <c r="F98" s="28" t="s">
        <v>21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0</v>
      </c>
      <c r="X98" s="31"/>
      <c r="Y98" s="30">
        <f t="shared" si="25"/>
        <v>0</v>
      </c>
      <c r="Z98" s="32"/>
      <c r="AA98" s="30">
        <f t="shared" si="26"/>
        <v>0</v>
      </c>
      <c r="AB98" s="32"/>
      <c r="AC98" s="30">
        <f t="shared" si="27"/>
        <v>0</v>
      </c>
      <c r="AD98" s="32"/>
      <c r="AE98" s="30">
        <f t="shared" si="28"/>
        <v>0</v>
      </c>
      <c r="AF98" s="32"/>
      <c r="AG98" s="30">
        <f t="shared" si="29"/>
        <v>0</v>
      </c>
      <c r="AH98" s="32"/>
      <c r="AI98" s="77">
        <f t="shared" si="30"/>
        <v>0</v>
      </c>
      <c r="AJ98" s="32"/>
      <c r="AK98" s="77">
        <f t="shared" si="31"/>
        <v>0</v>
      </c>
      <c r="AL98" s="32"/>
      <c r="AM98" s="77">
        <f t="shared" si="32"/>
        <v>0</v>
      </c>
      <c r="AN98" s="32"/>
    </row>
    <row r="99" spans="1:40" outlineLevel="1" x14ac:dyDescent="0.25">
      <c r="A99" s="34" t="str">
        <f>+'Sprint Backlog'!B93</f>
        <v>US027</v>
      </c>
      <c r="B99" s="92" t="str">
        <f>+'Sprint Backlog'!C93</f>
        <v>Implementar Capa de Presentación</v>
      </c>
      <c r="C99" s="92"/>
      <c r="D99" s="92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2" t="str">
        <f>+'Sprint Backlog'!C94</f>
        <v>Pruebas unitarias</v>
      </c>
      <c r="C100" s="92"/>
      <c r="D100" s="92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2" t="str">
        <f>+'Sprint Backlog'!C95</f>
        <v>Modelado en Base de Datos</v>
      </c>
      <c r="C101" s="92"/>
      <c r="D101" s="92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2" t="str">
        <f>+'Sprint Backlog'!C96</f>
        <v>Prototipado</v>
      </c>
      <c r="C102" s="92"/>
      <c r="D102" s="92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2" t="str">
        <f>+'Sprint Backlog'!C97</f>
        <v>Implementar Capa de Entidad</v>
      </c>
      <c r="C103" s="92"/>
      <c r="D103" s="92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2" t="str">
        <f>+'Sprint Backlog'!C98</f>
        <v>Implementar Capa de Acceso de Datos</v>
      </c>
      <c r="C104" s="92"/>
      <c r="D104" s="92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2" t="str">
        <f>+'Sprint Backlog'!C99</f>
        <v>Implementar Capa de Componente de Negocio</v>
      </c>
      <c r="C105" s="92"/>
      <c r="D105" s="92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2" t="str">
        <f>+'Sprint Backlog'!C100</f>
        <v>Implementar Capa de Presentación</v>
      </c>
      <c r="C106" s="92"/>
      <c r="D106" s="92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2" t="str">
        <f>+'Sprint Backlog'!C101</f>
        <v>Pruebas unitarias</v>
      </c>
      <c r="C107" s="92"/>
      <c r="D107" s="92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114" priority="114" stopIfTrue="1" operator="equal">
      <formula>$AS$6</formula>
    </cfRule>
    <cfRule type="cellIs" dxfId="113" priority="115" stopIfTrue="1" operator="equal">
      <formula>$AS$7</formula>
    </cfRule>
    <cfRule type="cellIs" dxfId="112" priority="116" stopIfTrue="1" operator="equal">
      <formula>$AS$8</formula>
    </cfRule>
  </conditionalFormatting>
  <conditionalFormatting sqref="J4:AN4">
    <cfRule type="cellIs" dxfId="111" priority="117" stopIfTrue="1" operator="equal">
      <formula>"S"</formula>
    </cfRule>
    <cfRule type="cellIs" dxfId="110" priority="118" stopIfTrue="1" operator="equal">
      <formula>"D"</formula>
    </cfRule>
  </conditionalFormatting>
  <conditionalFormatting sqref="F108:F502">
    <cfRule type="cellIs" dxfId="109" priority="119" stopIfTrue="1" operator="equal">
      <formula>$AS$6</formula>
    </cfRule>
    <cfRule type="cellIs" dxfId="108" priority="120" stopIfTrue="1" operator="equal">
      <formula>$AS$7</formula>
    </cfRule>
    <cfRule type="cellIs" dxfId="107" priority="121" stopIfTrue="1" operator="equal">
      <formula>$AS$8</formula>
    </cfRule>
  </conditionalFormatting>
  <conditionalFormatting sqref="F61:F65 F68:F72 F75:F79 F82:F86 F89:F93 F96:F100 F103:F107">
    <cfRule type="cellIs" dxfId="106" priority="105" stopIfTrue="1" operator="equal">
      <formula>$AS$6</formula>
    </cfRule>
    <cfRule type="cellIs" dxfId="105" priority="106" stopIfTrue="1" operator="equal">
      <formula>$AS$7</formula>
    </cfRule>
    <cfRule type="cellIs" dxfId="104" priority="107" stopIfTrue="1" operator="equal">
      <formula>$AS$8</formula>
    </cfRule>
  </conditionalFormatting>
  <conditionalFormatting sqref="F19:F23 F26:F30 F33:F37 F40:F44 F47:F51 F54:F58">
    <cfRule type="cellIs" dxfId="103" priority="108" stopIfTrue="1" operator="equal">
      <formula>$AS$6</formula>
    </cfRule>
    <cfRule type="cellIs" dxfId="102" priority="109" stopIfTrue="1" operator="equal">
      <formula>$AS$7</formula>
    </cfRule>
    <cfRule type="cellIs" dxfId="101" priority="110" stopIfTrue="1" operator="equal">
      <formula>$AS$8</formula>
    </cfRule>
  </conditionalFormatting>
  <conditionalFormatting sqref="H4">
    <cfRule type="cellIs" dxfId="100" priority="103" stopIfTrue="1" operator="equal">
      <formula>"S"</formula>
    </cfRule>
    <cfRule type="cellIs" dxfId="99" priority="104" stopIfTrue="1" operator="equal">
      <formula>"D"</formula>
    </cfRule>
  </conditionalFormatting>
  <conditionalFormatting sqref="F10">
    <cfRule type="cellIs" dxfId="98" priority="100" stopIfTrue="1" operator="equal">
      <formula>$AS$6</formula>
    </cfRule>
    <cfRule type="cellIs" dxfId="97" priority="101" stopIfTrue="1" operator="equal">
      <formula>$AS$7</formula>
    </cfRule>
    <cfRule type="cellIs" dxfId="96" priority="102" stopIfTrue="1" operator="equal">
      <formula>$AS$8</formula>
    </cfRule>
  </conditionalFormatting>
  <conditionalFormatting sqref="F11">
    <cfRule type="cellIs" dxfId="95" priority="97" stopIfTrue="1" operator="equal">
      <formula>$AS$6</formula>
    </cfRule>
    <cfRule type="cellIs" dxfId="94" priority="98" stopIfTrue="1" operator="equal">
      <formula>$AS$7</formula>
    </cfRule>
    <cfRule type="cellIs" dxfId="93" priority="99" stopIfTrue="1" operator="equal">
      <formula>$AS$8</formula>
    </cfRule>
  </conditionalFormatting>
  <conditionalFormatting sqref="F12">
    <cfRule type="cellIs" dxfId="92" priority="94" stopIfTrue="1" operator="equal">
      <formula>$AS$6</formula>
    </cfRule>
    <cfRule type="cellIs" dxfId="91" priority="95" stopIfTrue="1" operator="equal">
      <formula>$AS$7</formula>
    </cfRule>
    <cfRule type="cellIs" dxfId="90" priority="96" stopIfTrue="1" operator="equal">
      <formula>$AS$8</formula>
    </cfRule>
  </conditionalFormatting>
  <conditionalFormatting sqref="F13">
    <cfRule type="cellIs" dxfId="89" priority="91" stopIfTrue="1" operator="equal">
      <formula>$AS$6</formula>
    </cfRule>
    <cfRule type="cellIs" dxfId="88" priority="92" stopIfTrue="1" operator="equal">
      <formula>$AS$7</formula>
    </cfRule>
    <cfRule type="cellIs" dxfId="87" priority="93" stopIfTrue="1" operator="equal">
      <formula>$AS$8</formula>
    </cfRule>
  </conditionalFormatting>
  <conditionalFormatting sqref="F14">
    <cfRule type="cellIs" dxfId="86" priority="88" stopIfTrue="1" operator="equal">
      <formula>$AS$6</formula>
    </cfRule>
    <cfRule type="cellIs" dxfId="85" priority="89" stopIfTrue="1" operator="equal">
      <formula>$AS$7</formula>
    </cfRule>
    <cfRule type="cellIs" dxfId="84" priority="90" stopIfTrue="1" operator="equal">
      <formula>$AS$8</formula>
    </cfRule>
  </conditionalFormatting>
  <conditionalFormatting sqref="F15">
    <cfRule type="cellIs" dxfId="83" priority="85" stopIfTrue="1" operator="equal">
      <formula>$AS$6</formula>
    </cfRule>
    <cfRule type="cellIs" dxfId="82" priority="86" stopIfTrue="1" operator="equal">
      <formula>$AS$7</formula>
    </cfRule>
    <cfRule type="cellIs" dxfId="81" priority="87" stopIfTrue="1" operator="equal">
      <formula>$AS$8</formula>
    </cfRule>
  </conditionalFormatting>
  <conditionalFormatting sqref="F16">
    <cfRule type="cellIs" dxfId="80" priority="79" stopIfTrue="1" operator="equal">
      <formula>$AS$6</formula>
    </cfRule>
    <cfRule type="cellIs" dxfId="79" priority="80" stopIfTrue="1" operator="equal">
      <formula>$AS$7</formula>
    </cfRule>
    <cfRule type="cellIs" dxfId="78" priority="81" stopIfTrue="1" operator="equal">
      <formula>$AS$8</formula>
    </cfRule>
  </conditionalFormatting>
  <conditionalFormatting sqref="F17">
    <cfRule type="cellIs" dxfId="77" priority="76" stopIfTrue="1" operator="equal">
      <formula>$AS$6</formula>
    </cfRule>
    <cfRule type="cellIs" dxfId="76" priority="77" stopIfTrue="1" operator="equal">
      <formula>$AS$7</formula>
    </cfRule>
    <cfRule type="cellIs" dxfId="75" priority="78" stopIfTrue="1" operator="equal">
      <formula>$AS$8</formula>
    </cfRule>
  </conditionalFormatting>
  <conditionalFormatting sqref="F18">
    <cfRule type="cellIs" dxfId="74" priority="73" stopIfTrue="1" operator="equal">
      <formula>$AS$6</formula>
    </cfRule>
    <cfRule type="cellIs" dxfId="73" priority="74" stopIfTrue="1" operator="equal">
      <formula>$AS$7</formula>
    </cfRule>
    <cfRule type="cellIs" dxfId="72" priority="75" stopIfTrue="1" operator="equal">
      <formula>$AS$8</formula>
    </cfRule>
  </conditionalFormatting>
  <conditionalFormatting sqref="F24">
    <cfRule type="cellIs" dxfId="71" priority="70" stopIfTrue="1" operator="equal">
      <formula>$AS$6</formula>
    </cfRule>
    <cfRule type="cellIs" dxfId="70" priority="71" stopIfTrue="1" operator="equal">
      <formula>$AS$7</formula>
    </cfRule>
    <cfRule type="cellIs" dxfId="69" priority="72" stopIfTrue="1" operator="equal">
      <formula>$AS$8</formula>
    </cfRule>
  </conditionalFormatting>
  <conditionalFormatting sqref="F25">
    <cfRule type="cellIs" dxfId="68" priority="67" stopIfTrue="1" operator="equal">
      <formula>$AS$6</formula>
    </cfRule>
    <cfRule type="cellIs" dxfId="67" priority="68" stopIfTrue="1" operator="equal">
      <formula>$AS$7</formula>
    </cfRule>
    <cfRule type="cellIs" dxfId="66" priority="69" stopIfTrue="1" operator="equal">
      <formula>$AS$8</formula>
    </cfRule>
  </conditionalFormatting>
  <conditionalFormatting sqref="F31">
    <cfRule type="cellIs" dxfId="65" priority="64" stopIfTrue="1" operator="equal">
      <formula>$AS$6</formula>
    </cfRule>
    <cfRule type="cellIs" dxfId="64" priority="65" stopIfTrue="1" operator="equal">
      <formula>$AS$7</formula>
    </cfRule>
    <cfRule type="cellIs" dxfId="63" priority="66" stopIfTrue="1" operator="equal">
      <formula>$AS$8</formula>
    </cfRule>
  </conditionalFormatting>
  <conditionalFormatting sqref="F32">
    <cfRule type="cellIs" dxfId="62" priority="61" stopIfTrue="1" operator="equal">
      <formula>$AS$6</formula>
    </cfRule>
    <cfRule type="cellIs" dxfId="61" priority="62" stopIfTrue="1" operator="equal">
      <formula>$AS$7</formula>
    </cfRule>
    <cfRule type="cellIs" dxfId="60" priority="63" stopIfTrue="1" operator="equal">
      <formula>$AS$8</formula>
    </cfRule>
  </conditionalFormatting>
  <conditionalFormatting sqref="F38">
    <cfRule type="cellIs" dxfId="59" priority="58" stopIfTrue="1" operator="equal">
      <formula>$AS$6</formula>
    </cfRule>
    <cfRule type="cellIs" dxfId="58" priority="59" stopIfTrue="1" operator="equal">
      <formula>$AS$7</formula>
    </cfRule>
    <cfRule type="cellIs" dxfId="57" priority="60" stopIfTrue="1" operator="equal">
      <formula>$AS$8</formula>
    </cfRule>
  </conditionalFormatting>
  <conditionalFormatting sqref="F39">
    <cfRule type="cellIs" dxfId="56" priority="55" stopIfTrue="1" operator="equal">
      <formula>$AS$6</formula>
    </cfRule>
    <cfRule type="cellIs" dxfId="55" priority="56" stopIfTrue="1" operator="equal">
      <formula>$AS$7</formula>
    </cfRule>
    <cfRule type="cellIs" dxfId="54" priority="57" stopIfTrue="1" operator="equal">
      <formula>$AS$8</formula>
    </cfRule>
  </conditionalFormatting>
  <conditionalFormatting sqref="F45">
    <cfRule type="cellIs" dxfId="53" priority="52" stopIfTrue="1" operator="equal">
      <formula>$AS$6</formula>
    </cfRule>
    <cfRule type="cellIs" dxfId="52" priority="53" stopIfTrue="1" operator="equal">
      <formula>$AS$7</formula>
    </cfRule>
    <cfRule type="cellIs" dxfId="51" priority="54" stopIfTrue="1" operator="equal">
      <formula>$AS$8</formula>
    </cfRule>
  </conditionalFormatting>
  <conditionalFormatting sqref="F46">
    <cfRule type="cellIs" dxfId="50" priority="49" stopIfTrue="1" operator="equal">
      <formula>$AS$6</formula>
    </cfRule>
    <cfRule type="cellIs" dxfId="49" priority="50" stopIfTrue="1" operator="equal">
      <formula>$AS$7</formula>
    </cfRule>
    <cfRule type="cellIs" dxfId="48" priority="51" stopIfTrue="1" operator="equal">
      <formula>$AS$8</formula>
    </cfRule>
  </conditionalFormatting>
  <conditionalFormatting sqref="F52">
    <cfRule type="cellIs" dxfId="47" priority="46" stopIfTrue="1" operator="equal">
      <formula>$AS$6</formula>
    </cfRule>
    <cfRule type="cellIs" dxfId="46" priority="47" stopIfTrue="1" operator="equal">
      <formula>$AS$7</formula>
    </cfRule>
    <cfRule type="cellIs" dxfId="45" priority="48" stopIfTrue="1" operator="equal">
      <formula>$AS$8</formula>
    </cfRule>
  </conditionalFormatting>
  <conditionalFormatting sqref="F53">
    <cfRule type="cellIs" dxfId="44" priority="43" stopIfTrue="1" operator="equal">
      <formula>$AS$6</formula>
    </cfRule>
    <cfRule type="cellIs" dxfId="43" priority="44" stopIfTrue="1" operator="equal">
      <formula>$AS$7</formula>
    </cfRule>
    <cfRule type="cellIs" dxfId="42" priority="45" stopIfTrue="1" operator="equal">
      <formula>$AS$8</formula>
    </cfRule>
  </conditionalFormatting>
  <conditionalFormatting sqref="F59">
    <cfRule type="cellIs" dxfId="41" priority="40" stopIfTrue="1" operator="equal">
      <formula>$AS$6</formula>
    </cfRule>
    <cfRule type="cellIs" dxfId="40" priority="41" stopIfTrue="1" operator="equal">
      <formula>$AS$7</formula>
    </cfRule>
    <cfRule type="cellIs" dxfId="39" priority="42" stopIfTrue="1" operator="equal">
      <formula>$AS$8</formula>
    </cfRule>
  </conditionalFormatting>
  <conditionalFormatting sqref="F60">
    <cfRule type="cellIs" dxfId="38" priority="37" stopIfTrue="1" operator="equal">
      <formula>$AS$6</formula>
    </cfRule>
    <cfRule type="cellIs" dxfId="37" priority="38" stopIfTrue="1" operator="equal">
      <formula>$AS$7</formula>
    </cfRule>
    <cfRule type="cellIs" dxfId="36" priority="39" stopIfTrue="1" operator="equal">
      <formula>$AS$8</formula>
    </cfRule>
  </conditionalFormatting>
  <conditionalFormatting sqref="F66">
    <cfRule type="cellIs" dxfId="35" priority="34" stopIfTrue="1" operator="equal">
      <formula>$AS$6</formula>
    </cfRule>
    <cfRule type="cellIs" dxfId="34" priority="35" stopIfTrue="1" operator="equal">
      <formula>$AS$7</formula>
    </cfRule>
    <cfRule type="cellIs" dxfId="33" priority="36" stopIfTrue="1" operator="equal">
      <formula>$AS$8</formula>
    </cfRule>
  </conditionalFormatting>
  <conditionalFormatting sqref="F67">
    <cfRule type="cellIs" dxfId="32" priority="31" stopIfTrue="1" operator="equal">
      <formula>$AS$6</formula>
    </cfRule>
    <cfRule type="cellIs" dxfId="31" priority="32" stopIfTrue="1" operator="equal">
      <formula>$AS$7</formula>
    </cfRule>
    <cfRule type="cellIs" dxfId="30" priority="33" stopIfTrue="1" operator="equal">
      <formula>$AS$8</formula>
    </cfRule>
  </conditionalFormatting>
  <conditionalFormatting sqref="F73">
    <cfRule type="cellIs" dxfId="29" priority="28" stopIfTrue="1" operator="equal">
      <formula>$AS$6</formula>
    </cfRule>
    <cfRule type="cellIs" dxfId="28" priority="29" stopIfTrue="1" operator="equal">
      <formula>$AS$7</formula>
    </cfRule>
    <cfRule type="cellIs" dxfId="27" priority="30" stopIfTrue="1" operator="equal">
      <formula>$AS$8</formula>
    </cfRule>
  </conditionalFormatting>
  <conditionalFormatting sqref="F74">
    <cfRule type="cellIs" dxfId="26" priority="25" stopIfTrue="1" operator="equal">
      <formula>$AS$6</formula>
    </cfRule>
    <cfRule type="cellIs" dxfId="25" priority="26" stopIfTrue="1" operator="equal">
      <formula>$AS$7</formula>
    </cfRule>
    <cfRule type="cellIs" dxfId="24" priority="27" stopIfTrue="1" operator="equal">
      <formula>$AS$8</formula>
    </cfRule>
  </conditionalFormatting>
  <conditionalFormatting sqref="F80">
    <cfRule type="cellIs" dxfId="23" priority="22" stopIfTrue="1" operator="equal">
      <formula>$AS$6</formula>
    </cfRule>
    <cfRule type="cellIs" dxfId="22" priority="23" stopIfTrue="1" operator="equal">
      <formula>$AS$7</formula>
    </cfRule>
    <cfRule type="cellIs" dxfId="21" priority="24" stopIfTrue="1" operator="equal">
      <formula>$AS$8</formula>
    </cfRule>
  </conditionalFormatting>
  <conditionalFormatting sqref="F81">
    <cfRule type="cellIs" dxfId="20" priority="19" stopIfTrue="1" operator="equal">
      <formula>$AS$6</formula>
    </cfRule>
    <cfRule type="cellIs" dxfId="19" priority="20" stopIfTrue="1" operator="equal">
      <formula>$AS$7</formula>
    </cfRule>
    <cfRule type="cellIs" dxfId="18" priority="21" stopIfTrue="1" operator="equal">
      <formula>$AS$8</formula>
    </cfRule>
  </conditionalFormatting>
  <conditionalFormatting sqref="F87">
    <cfRule type="cellIs" dxfId="17" priority="16" stopIfTrue="1" operator="equal">
      <formula>$AS$6</formula>
    </cfRule>
    <cfRule type="cellIs" dxfId="16" priority="17" stopIfTrue="1" operator="equal">
      <formula>$AS$7</formula>
    </cfRule>
    <cfRule type="cellIs" dxfId="15" priority="18" stopIfTrue="1" operator="equal">
      <formula>$AS$8</formula>
    </cfRule>
  </conditionalFormatting>
  <conditionalFormatting sqref="F88">
    <cfRule type="cellIs" dxfId="14" priority="13" stopIfTrue="1" operator="equal">
      <formula>$AS$6</formula>
    </cfRule>
    <cfRule type="cellIs" dxfId="13" priority="14" stopIfTrue="1" operator="equal">
      <formula>$AS$7</formula>
    </cfRule>
    <cfRule type="cellIs" dxfId="12" priority="15" stopIfTrue="1" operator="equal">
      <formula>$AS$8</formula>
    </cfRule>
  </conditionalFormatting>
  <conditionalFormatting sqref="F94">
    <cfRule type="cellIs" dxfId="11" priority="10" stopIfTrue="1" operator="equal">
      <formula>$AS$6</formula>
    </cfRule>
    <cfRule type="cellIs" dxfId="10" priority="11" stopIfTrue="1" operator="equal">
      <formula>$AS$7</formula>
    </cfRule>
    <cfRule type="cellIs" dxfId="9" priority="12" stopIfTrue="1" operator="equal">
      <formula>$AS$8</formula>
    </cfRule>
  </conditionalFormatting>
  <conditionalFormatting sqref="F95">
    <cfRule type="cellIs" dxfId="8" priority="7" stopIfTrue="1" operator="equal">
      <formula>$AS$6</formula>
    </cfRule>
    <cfRule type="cellIs" dxfId="7" priority="8" stopIfTrue="1" operator="equal">
      <formula>$AS$7</formula>
    </cfRule>
    <cfRule type="cellIs" dxfId="6" priority="9" stopIfTrue="1" operator="equal">
      <formula>$AS$8</formula>
    </cfRule>
  </conditionalFormatting>
  <conditionalFormatting sqref="F101">
    <cfRule type="cellIs" dxfId="5" priority="4" stopIfTrue="1" operator="equal">
      <formula>$AS$6</formula>
    </cfRule>
    <cfRule type="cellIs" dxfId="4" priority="5" stopIfTrue="1" operator="equal">
      <formula>$AS$7</formula>
    </cfRule>
    <cfRule type="cellIs" dxfId="3" priority="6" stopIfTrue="1" operator="equal">
      <formula>$AS$8</formula>
    </cfRule>
  </conditionalFormatting>
  <conditionalFormatting sqref="F102">
    <cfRule type="cellIs" dxfId="2" priority="1" stopIfTrue="1" operator="equal">
      <formula>$AS$6</formula>
    </cfRule>
    <cfRule type="cellIs" dxfId="1" priority="2" stopIfTrue="1" operator="equal">
      <formula>$AS$7</formula>
    </cfRule>
    <cfRule type="cellIs" dxfId="0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AB32" sqref="AB32"/>
    </sheetView>
  </sheetViews>
  <sheetFormatPr baseColWidth="10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+Config!C8</f>
        <v>41022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04" t="str">
        <f>[2]Config!D14</f>
        <v>Rodolfo Cordero</v>
      </c>
      <c r="C59" s="104"/>
      <c r="D59" s="104"/>
      <c r="E59" s="45">
        <f>SUMIF(Tareas!$G$10:$G$994,$B59,Tareas!J$10:J$994)</f>
        <v>6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2012-04-24T22:34:53Z</dcterms:modified>
</cp:coreProperties>
</file>