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-150" windowWidth="19155" windowHeight="565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5621"/>
</workbook>
</file>

<file path=xl/calcChain.xml><?xml version="1.0" encoding="utf-8"?>
<calcChain xmlns="http://schemas.openxmlformats.org/spreadsheetml/2006/main">
  <c r="O78" i="2" l="1"/>
  <c r="U44" i="2"/>
  <c r="S44" i="2"/>
  <c r="Q44" i="2"/>
  <c r="O44" i="2"/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/>
  <c r="M44" i="2" s="1"/>
  <c r="W44" i="2" s="1"/>
  <c r="Y44" i="2" s="1"/>
  <c r="AA44" i="2" s="1"/>
  <c r="AC44" i="2" s="1"/>
  <c r="AE44" i="2" s="1"/>
  <c r="AG44" i="2" s="1"/>
  <c r="AI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K44" i="2" l="1"/>
  <c r="AM44" i="2" s="1"/>
  <c r="T3" i="3"/>
  <c r="J5" i="2"/>
  <c r="E4" i="2"/>
  <c r="D4" i="2"/>
  <c r="C4" i="2"/>
  <c r="M5" i="2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E18" i="4"/>
  <c r="E20" i="4"/>
  <c r="E17" i="4"/>
  <c r="E19" i="4" s="1"/>
  <c r="E21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/>
  <c r="A66" i="3"/>
  <c r="K66" i="3" s="1"/>
  <c r="A65" i="3"/>
  <c r="K65" i="3" s="1"/>
  <c r="A64" i="3"/>
  <c r="K64" i="3" s="1"/>
  <c r="A63" i="3"/>
  <c r="K63" i="3"/>
  <c r="A62" i="3"/>
  <c r="K62" i="3" s="1"/>
  <c r="A61" i="3"/>
  <c r="K61" i="3" s="1"/>
  <c r="B60" i="3"/>
  <c r="N60" i="3" s="1"/>
  <c r="B59" i="3"/>
  <c r="N59" i="3" s="1"/>
  <c r="B58" i="3"/>
  <c r="N58" i="3" s="1"/>
  <c r="V3" i="3"/>
  <c r="R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T18" i="2"/>
  <c r="AS18" i="2"/>
  <c r="AR18" i="2"/>
  <c r="B18" i="2"/>
  <c r="A18" i="2"/>
  <c r="AT17" i="2"/>
  <c r="AS17" i="2"/>
  <c r="AR17" i="2"/>
  <c r="B17" i="2"/>
  <c r="A17" i="2"/>
  <c r="AT16" i="2"/>
  <c r="AS16" i="2"/>
  <c r="AR16" i="2"/>
  <c r="B16" i="2"/>
  <c r="A16" i="2"/>
  <c r="AT15" i="2"/>
  <c r="AS15" i="2"/>
  <c r="AR15" i="2"/>
  <c r="B15" i="2"/>
  <c r="A15" i="2"/>
  <c r="AT14" i="2"/>
  <c r="AS14" i="2"/>
  <c r="AR14" i="2"/>
  <c r="B14" i="2"/>
  <c r="A14" i="2"/>
  <c r="AT13" i="2"/>
  <c r="AS13" i="2"/>
  <c r="AR13" i="2"/>
  <c r="B13" i="2"/>
  <c r="A13" i="2"/>
  <c r="AT12" i="2"/>
  <c r="AS12" i="2"/>
  <c r="AR12" i="2"/>
  <c r="B12" i="2"/>
  <c r="A12" i="2"/>
  <c r="AT11" i="2"/>
  <c r="AS11" i="2"/>
  <c r="AR11" i="2"/>
  <c r="B11" i="2"/>
  <c r="A11" i="2"/>
  <c r="AT10" i="2"/>
  <c r="AS10" i="2"/>
  <c r="AR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AI10" i="2" s="1"/>
  <c r="AK10" i="2" s="1"/>
  <c r="AM10" i="2" s="1"/>
  <c r="B10" i="2"/>
  <c r="A10" i="2"/>
  <c r="AS9" i="2"/>
  <c r="AR9" i="2"/>
  <c r="AT8" i="2"/>
  <c r="AS8" i="2"/>
  <c r="AR8" i="2"/>
  <c r="AT7" i="2"/>
  <c r="AS7" i="2"/>
  <c r="AR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N7" i="2" s="1"/>
  <c r="AT6" i="2"/>
  <c r="AS6" i="2"/>
  <c r="AR6" i="2"/>
  <c r="H6" i="2"/>
  <c r="J4" i="2"/>
  <c r="P59" i="3"/>
  <c r="S58" i="3"/>
  <c r="T58" i="3"/>
  <c r="P58" i="3"/>
  <c r="P60" i="3"/>
  <c r="T60" i="3"/>
  <c r="S60" i="3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E57" i="3"/>
  <c r="K59" i="3"/>
  <c r="D61" i="3"/>
  <c r="H61" i="3"/>
  <c r="L61" i="3"/>
  <c r="D63" i="3"/>
  <c r="H63" i="3"/>
  <c r="L63" i="3"/>
  <c r="D65" i="3"/>
  <c r="H65" i="3"/>
  <c r="L65" i="3"/>
  <c r="G58" i="3"/>
  <c r="K58" i="3"/>
  <c r="O58" i="3"/>
  <c r="I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F58" i="3"/>
  <c r="H58" i="3"/>
  <c r="J58" i="3"/>
  <c r="L58" i="3"/>
  <c r="F59" i="3"/>
  <c r="J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L5" i="2" l="1"/>
  <c r="Q60" i="3"/>
  <c r="R60" i="3"/>
  <c r="R58" i="3"/>
  <c r="Q58" i="3"/>
  <c r="AM4" i="2"/>
  <c r="AO5" i="2"/>
  <c r="F57" i="3"/>
  <c r="L4" i="2"/>
  <c r="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P5" i="2" l="1"/>
  <c r="G57" i="3"/>
  <c r="N4" i="2"/>
  <c r="R6" i="2"/>
  <c r="P4" i="2" l="1"/>
  <c r="H57" i="3"/>
  <c r="R5" i="2"/>
  <c r="T6" i="2"/>
  <c r="T5" i="2" l="1"/>
  <c r="I57" i="3"/>
  <c r="R4" i="2"/>
  <c r="V6" i="2"/>
  <c r="J57" i="3" l="1"/>
  <c r="T4" i="2"/>
  <c r="V5" i="2"/>
  <c r="X6" i="2"/>
  <c r="X5" i="2" l="1"/>
  <c r="K57" i="3"/>
  <c r="V4" i="2"/>
  <c r="Z6" i="2"/>
  <c r="L57" i="3" l="1"/>
  <c r="X4" i="2"/>
  <c r="Z5" i="2"/>
  <c r="AB6" i="2"/>
  <c r="AB5" i="2" l="1"/>
  <c r="M57" i="3"/>
  <c r="Z4" i="2"/>
  <c r="AD6" i="2"/>
  <c r="N57" i="3" l="1"/>
  <c r="AB4" i="2"/>
  <c r="AD5" i="2"/>
  <c r="AF6" i="2"/>
  <c r="AF5" i="2" l="1"/>
  <c r="O57" i="3"/>
  <c r="AD4" i="2"/>
  <c r="AH6" i="2"/>
  <c r="AH5" i="2" l="1"/>
  <c r="AF4" i="2"/>
  <c r="P57" i="3"/>
  <c r="AJ6" i="2"/>
  <c r="AH4" i="2" l="1"/>
  <c r="Q57" i="3"/>
  <c r="AJ5" i="2"/>
  <c r="AN6" i="2"/>
  <c r="AL6" i="2"/>
  <c r="R57" i="3" l="1"/>
  <c r="AL5" i="2"/>
  <c r="AJ4" i="2"/>
  <c r="S57" i="3" l="1"/>
  <c r="AN5" i="2"/>
  <c r="AL4" i="2"/>
  <c r="AP5" i="2" l="1"/>
  <c r="AN4" i="2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<sst xmlns="http://schemas.openxmlformats.org/spreadsheetml/2006/main" count="535" uniqueCount="60">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</sst>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87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5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68.759999999999977</c:v>
                </c:pt>
                <c:pt idx="3" formatCode="General">
                  <c:v>68.759999999999977</c:v>
                </c:pt>
                <c:pt idx="4" formatCode="General">
                  <c:v>56.759999999999977</c:v>
                </c:pt>
                <c:pt idx="5" formatCode="General">
                  <c:v>56.759999999999977</c:v>
                </c:pt>
                <c:pt idx="6" formatCode="General">
                  <c:v>52.759999999999977</c:v>
                </c:pt>
                <c:pt idx="7" formatCode="General">
                  <c:v>50.159999999999975</c:v>
                </c:pt>
                <c:pt idx="8" formatCode="General">
                  <c:v>48.809999999999974</c:v>
                </c:pt>
                <c:pt idx="9" formatCode="General">
                  <c:v>48.809999999999974</c:v>
                </c:pt>
                <c:pt idx="10" formatCode="General">
                  <c:v>48.809999999999974</c:v>
                </c:pt>
                <c:pt idx="11" formatCode="General">
                  <c:v>48.809999999999974</c:v>
                </c:pt>
                <c:pt idx="12" formatCode="General">
                  <c:v>48.809999999999974</c:v>
                </c:pt>
                <c:pt idx="13" formatCode="General">
                  <c:v>48.809999999999974</c:v>
                </c:pt>
                <c:pt idx="14" formatCode="General">
                  <c:v>48.809999999999974</c:v>
                </c:pt>
                <c:pt idx="15" formatCode="General">
                  <c:v>48.809999999999974</c:v>
                </c:pt>
                <c:pt idx="16" formatCode="General">
                  <c:v>48.809999999999974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5648"/>
        <c:axId val="91277184"/>
      </c:areaChart>
      <c:catAx>
        <c:axId val="91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127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1277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38E-2"/>
              <c:y val="0.169230769230769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127564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3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58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46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5632"/>
        <c:axId val="81375616"/>
      </c:lineChart>
      <c:catAx>
        <c:axId val="8136563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375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37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2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136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35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24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6.7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2.5999999999999996</c:v>
                </c:pt>
                <c:pt idx="7">
                  <c:v>1.3499999999999999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29408"/>
        <c:axId val="99730944"/>
      </c:lineChart>
      <c:dateAx>
        <c:axId val="9972940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730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973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972940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55E-2"/>
          <c:w val="0.15936824429204419"/>
          <c:h val="0.87739785400388193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27</v>
      </c>
      <c r="C2" s="79"/>
      <c r="D2" s="79"/>
      <c r="E2" s="80"/>
    </row>
    <row r="3" spans="2:5" x14ac:dyDescent="0.2">
      <c r="B3" s="81" t="s">
        <v>29</v>
      </c>
      <c r="C3" s="82"/>
      <c r="D3" s="82"/>
      <c r="E3" s="83"/>
    </row>
    <row r="5" spans="2:5" x14ac:dyDescent="0.2">
      <c r="B5" s="59" t="s">
        <v>30</v>
      </c>
      <c r="C5" s="60" t="s">
        <v>31</v>
      </c>
      <c r="D5" s="60" t="s">
        <v>32</v>
      </c>
      <c r="E5" s="61" t="s">
        <v>33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11" spans="2:5" x14ac:dyDescent="0.2">
      <c r="B11" s="84" t="s">
        <v>34</v>
      </c>
      <c r="C11" s="85"/>
      <c r="D11" s="86" t="s">
        <v>35</v>
      </c>
      <c r="E11" s="88" t="s">
        <v>36</v>
      </c>
    </row>
    <row r="12" spans="2:5" x14ac:dyDescent="0.2">
      <c r="B12" s="65" t="s">
        <v>37</v>
      </c>
      <c r="C12" s="66" t="s">
        <v>38</v>
      </c>
      <c r="D12" s="87"/>
      <c r="E12" s="89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39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40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41</v>
      </c>
      <c r="D16" s="67"/>
      <c r="E16" s="69">
        <v>41005</v>
      </c>
    </row>
    <row r="17" spans="2:5" x14ac:dyDescent="0.2">
      <c r="B17" s="67" t="s">
        <v>42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41035</v>
      </c>
    </row>
    <row r="26" spans="2:5" x14ac:dyDescent="0.2">
      <c r="B26" s="67"/>
      <c r="C26" s="68"/>
      <c r="D26" s="68"/>
      <c r="E26" s="70">
        <v>41036</v>
      </c>
    </row>
    <row r="27" spans="2:5" x14ac:dyDescent="0.2">
      <c r="B27" s="67"/>
      <c r="C27" s="68"/>
      <c r="D27" s="68"/>
      <c r="E27" s="70">
        <v>41037</v>
      </c>
    </row>
    <row r="28" spans="2:5" x14ac:dyDescent="0.2">
      <c r="B28" s="67"/>
      <c r="C28" s="68"/>
      <c r="D28" s="68"/>
      <c r="E28" s="70">
        <v>41038</v>
      </c>
    </row>
    <row r="29" spans="2:5" x14ac:dyDescent="0.2">
      <c r="B29" s="67"/>
      <c r="C29" s="68"/>
      <c r="D29" s="68"/>
      <c r="E29" s="70">
        <v>41039</v>
      </c>
    </row>
    <row r="30" spans="2:5" x14ac:dyDescent="0.2">
      <c r="B30" s="67"/>
      <c r="C30" s="68"/>
      <c r="D30" s="68"/>
      <c r="E30" s="70">
        <v>41040</v>
      </c>
    </row>
    <row r="31" spans="2:5" x14ac:dyDescent="0.2">
      <c r="B31" s="67"/>
      <c r="C31" s="68"/>
      <c r="D31" s="68"/>
      <c r="E31" s="70">
        <v>41045</v>
      </c>
    </row>
    <row r="32" spans="2:5" x14ac:dyDescent="0.2">
      <c r="B32" s="67"/>
      <c r="C32" s="68"/>
      <c r="D32" s="68"/>
      <c r="E32" s="70">
        <v>41047</v>
      </c>
    </row>
    <row r="33" spans="2:5" x14ac:dyDescent="0.2">
      <c r="B33" s="67"/>
      <c r="C33" s="68"/>
      <c r="D33" s="68"/>
      <c r="E33" s="70">
        <v>41052</v>
      </c>
    </row>
    <row r="34" spans="2:5" x14ac:dyDescent="0.2">
      <c r="B34" s="67"/>
      <c r="C34" s="68"/>
      <c r="D34" s="68"/>
      <c r="E34" s="70">
        <v>41054</v>
      </c>
    </row>
    <row r="35" spans="2:5" x14ac:dyDescent="0.2">
      <c r="B35" s="67"/>
      <c r="C35" s="68"/>
      <c r="D35" s="68"/>
      <c r="E35" s="70">
        <v>41059</v>
      </c>
    </row>
    <row r="36" spans="2:5" x14ac:dyDescent="0.2">
      <c r="B36" s="67"/>
      <c r="C36" s="68"/>
      <c r="D36" s="68"/>
      <c r="E36" s="70">
        <v>41061</v>
      </c>
    </row>
    <row r="37" spans="2:5" x14ac:dyDescent="0.2">
      <c r="B37" s="67"/>
      <c r="C37" s="68"/>
      <c r="D37" s="68"/>
      <c r="E37" s="70"/>
    </row>
    <row r="38" spans="2:5" x14ac:dyDescent="0.2">
      <c r="B38" s="67"/>
      <c r="C38" s="68"/>
      <c r="D38" s="68"/>
      <c r="E38" s="70"/>
    </row>
    <row r="39" spans="2:5" x14ac:dyDescent="0.2">
      <c r="B39" s="67"/>
      <c r="C39" s="68"/>
      <c r="D39" s="68"/>
      <c r="E39" s="70"/>
    </row>
    <row r="40" spans="2:5" x14ac:dyDescent="0.2">
      <c r="B40" s="67"/>
      <c r="C40" s="68"/>
      <c r="D40" s="68"/>
      <c r="E40" s="70"/>
    </row>
    <row r="41" spans="2:5" x14ac:dyDescent="0.2">
      <c r="B41" s="67"/>
      <c r="C41" s="68"/>
      <c r="D41" s="68"/>
      <c r="E41" s="70"/>
    </row>
    <row r="42" spans="2:5" x14ac:dyDescent="0.2">
      <c r="B42" s="67"/>
      <c r="C42" s="68"/>
      <c r="D42" s="68"/>
      <c r="E42" s="70"/>
    </row>
    <row r="43" spans="2:5" x14ac:dyDescent="0.2">
      <c r="B43" s="67"/>
      <c r="C43" s="68"/>
      <c r="D43" s="68"/>
      <c r="E43" s="70"/>
    </row>
    <row r="44" spans="2:5" x14ac:dyDescent="0.2">
      <c r="B44" s="67"/>
      <c r="C44" s="68"/>
      <c r="D44" s="68"/>
      <c r="E44" s="70"/>
    </row>
    <row r="45" spans="2:5" x14ac:dyDescent="0.2">
      <c r="B45" s="71"/>
      <c r="C45" s="72"/>
      <c r="D45" s="72"/>
      <c r="E45" s="73"/>
    </row>
    <row r="51" spans="7:8" x14ac:dyDescent="0.2">
      <c r="G51" s="74"/>
      <c r="H51" s="74"/>
    </row>
    <row r="52" spans="7:8" x14ac:dyDescent="0.2">
      <c r="G52" s="74"/>
      <c r="H52" s="74"/>
    </row>
    <row r="53" spans="7:8" x14ac:dyDescent="0.2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43" workbookViewId="0">
      <selection activeCell="C49" sqref="C49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44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45</v>
      </c>
      <c r="C4" s="5" t="s">
        <v>2</v>
      </c>
      <c r="D4" s="56"/>
    </row>
    <row r="5" spans="2:4" x14ac:dyDescent="0.25">
      <c r="B5" s="4" t="s">
        <v>45</v>
      </c>
      <c r="C5" s="5" t="s">
        <v>3</v>
      </c>
      <c r="D5" s="56"/>
    </row>
    <row r="6" spans="2:4" x14ac:dyDescent="0.25">
      <c r="B6" s="4" t="s">
        <v>45</v>
      </c>
      <c r="C6" s="5" t="s">
        <v>4</v>
      </c>
      <c r="D6" s="56"/>
    </row>
    <row r="7" spans="2:4" x14ac:dyDescent="0.25">
      <c r="B7" s="4" t="s">
        <v>45</v>
      </c>
      <c r="C7" s="5" t="s">
        <v>5</v>
      </c>
      <c r="D7" s="56"/>
    </row>
    <row r="8" spans="2:4" x14ac:dyDescent="0.25">
      <c r="B8" s="4" t="s">
        <v>45</v>
      </c>
      <c r="C8" s="5" t="s">
        <v>6</v>
      </c>
      <c r="D8" s="56"/>
    </row>
    <row r="9" spans="2:4" x14ac:dyDescent="0.25">
      <c r="B9" s="4" t="s">
        <v>45</v>
      </c>
      <c r="C9" s="5" t="s">
        <v>7</v>
      </c>
      <c r="D9" s="56"/>
    </row>
    <row r="10" spans="2:4" x14ac:dyDescent="0.25">
      <c r="B10" s="4" t="s">
        <v>45</v>
      </c>
      <c r="C10" s="5" t="s">
        <v>8</v>
      </c>
      <c r="D10" s="56"/>
    </row>
    <row r="11" spans="2:4" x14ac:dyDescent="0.25">
      <c r="B11" s="4" t="s">
        <v>46</v>
      </c>
      <c r="C11" s="5" t="s">
        <v>2</v>
      </c>
      <c r="D11" s="56"/>
    </row>
    <row r="12" spans="2:4" x14ac:dyDescent="0.25">
      <c r="B12" s="4" t="s">
        <v>46</v>
      </c>
      <c r="C12" s="5" t="s">
        <v>3</v>
      </c>
      <c r="D12" s="56"/>
    </row>
    <row r="13" spans="2:4" x14ac:dyDescent="0.25">
      <c r="B13" s="4" t="s">
        <v>46</v>
      </c>
      <c r="C13" s="5" t="s">
        <v>4</v>
      </c>
      <c r="D13" s="56"/>
    </row>
    <row r="14" spans="2:4" x14ac:dyDescent="0.25">
      <c r="B14" s="4" t="s">
        <v>46</v>
      </c>
      <c r="C14" s="5" t="s">
        <v>5</v>
      </c>
      <c r="D14" s="56"/>
    </row>
    <row r="15" spans="2:4" x14ac:dyDescent="0.25">
      <c r="B15" s="4" t="s">
        <v>46</v>
      </c>
      <c r="C15" s="5" t="s">
        <v>6</v>
      </c>
      <c r="D15" s="56"/>
    </row>
    <row r="16" spans="2:4" x14ac:dyDescent="0.25">
      <c r="B16" s="4" t="s">
        <v>46</v>
      </c>
      <c r="C16" s="5" t="s">
        <v>7</v>
      </c>
      <c r="D16" s="56"/>
    </row>
    <row r="17" spans="1:254" x14ac:dyDescent="0.25">
      <c r="B17" s="4" t="s">
        <v>46</v>
      </c>
      <c r="C17" s="5" t="s">
        <v>8</v>
      </c>
      <c r="D17" s="56"/>
    </row>
    <row r="18" spans="1:254" x14ac:dyDescent="0.25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48</v>
      </c>
      <c r="C31" s="5" t="s">
        <v>8</v>
      </c>
      <c r="D31" s="56"/>
    </row>
    <row r="32" spans="1:254" x14ac:dyDescent="0.25">
      <c r="B32" s="4" t="s">
        <v>49</v>
      </c>
      <c r="C32" s="5" t="s">
        <v>2</v>
      </c>
      <c r="D32" s="56"/>
    </row>
    <row r="33" spans="2:4" x14ac:dyDescent="0.25">
      <c r="B33" s="4" t="s">
        <v>49</v>
      </c>
      <c r="C33" s="5" t="s">
        <v>3</v>
      </c>
      <c r="D33" s="56"/>
    </row>
    <row r="34" spans="2:4" x14ac:dyDescent="0.25">
      <c r="B34" s="4" t="s">
        <v>49</v>
      </c>
      <c r="C34" s="5" t="s">
        <v>4</v>
      </c>
      <c r="D34" s="56"/>
    </row>
    <row r="35" spans="2:4" x14ac:dyDescent="0.25">
      <c r="B35" s="4" t="s">
        <v>49</v>
      </c>
      <c r="C35" s="5" t="s">
        <v>5</v>
      </c>
      <c r="D35" s="56"/>
    </row>
    <row r="36" spans="2:4" ht="13.5" customHeight="1" x14ac:dyDescent="0.25">
      <c r="B36" s="4" t="s">
        <v>49</v>
      </c>
      <c r="C36" s="5" t="s">
        <v>6</v>
      </c>
      <c r="D36" s="56"/>
    </row>
    <row r="37" spans="2:4" x14ac:dyDescent="0.25">
      <c r="B37" s="4" t="s">
        <v>49</v>
      </c>
      <c r="C37" s="5" t="s">
        <v>7</v>
      </c>
      <c r="D37" s="56"/>
    </row>
    <row r="38" spans="2:4" x14ac:dyDescent="0.25">
      <c r="B38" s="4" t="s">
        <v>49</v>
      </c>
      <c r="C38" s="5" t="s">
        <v>8</v>
      </c>
      <c r="D38" s="56"/>
    </row>
    <row r="39" spans="2:4" x14ac:dyDescent="0.25">
      <c r="B39" s="4" t="s">
        <v>50</v>
      </c>
      <c r="C39" s="5" t="s">
        <v>2</v>
      </c>
      <c r="D39" s="56"/>
    </row>
    <row r="40" spans="2:4" x14ac:dyDescent="0.25">
      <c r="B40" s="4" t="s">
        <v>50</v>
      </c>
      <c r="C40" s="5" t="s">
        <v>3</v>
      </c>
      <c r="D40" s="56"/>
    </row>
    <row r="41" spans="2:4" x14ac:dyDescent="0.25">
      <c r="B41" s="4" t="s">
        <v>50</v>
      </c>
      <c r="C41" s="5" t="s">
        <v>4</v>
      </c>
      <c r="D41" s="56"/>
    </row>
    <row r="42" spans="2:4" x14ac:dyDescent="0.25">
      <c r="B42" s="4" t="s">
        <v>50</v>
      </c>
      <c r="C42" s="5" t="s">
        <v>5</v>
      </c>
      <c r="D42" s="56"/>
    </row>
    <row r="43" spans="2:4" x14ac:dyDescent="0.25">
      <c r="B43" s="4" t="s">
        <v>50</v>
      </c>
      <c r="C43" s="5" t="s">
        <v>6</v>
      </c>
      <c r="D43" s="56"/>
    </row>
    <row r="44" spans="2:4" x14ac:dyDescent="0.25">
      <c r="B44" s="4" t="s">
        <v>50</v>
      </c>
      <c r="C44" s="5" t="s">
        <v>7</v>
      </c>
      <c r="D44" s="56"/>
    </row>
    <row r="45" spans="2:4" x14ac:dyDescent="0.25">
      <c r="B45" s="4" t="s">
        <v>50</v>
      </c>
      <c r="C45" s="5" t="s">
        <v>8</v>
      </c>
      <c r="D45" s="56"/>
    </row>
    <row r="46" spans="2:4" x14ac:dyDescent="0.25">
      <c r="B46" s="4" t="s">
        <v>51</v>
      </c>
      <c r="C46" s="5" t="s">
        <v>2</v>
      </c>
      <c r="D46" s="56"/>
    </row>
    <row r="47" spans="2:4" x14ac:dyDescent="0.25">
      <c r="B47" s="4" t="s">
        <v>51</v>
      </c>
      <c r="C47" s="5" t="s">
        <v>3</v>
      </c>
      <c r="D47" s="56"/>
    </row>
    <row r="48" spans="2:4" x14ac:dyDescent="0.25">
      <c r="B48" s="4" t="s">
        <v>51</v>
      </c>
      <c r="C48" s="5" t="s">
        <v>4</v>
      </c>
      <c r="D48" s="56"/>
    </row>
    <row r="49" spans="2:4" x14ac:dyDescent="0.25">
      <c r="B49" s="4" t="s">
        <v>51</v>
      </c>
      <c r="C49" s="5" t="s">
        <v>5</v>
      </c>
      <c r="D49" s="56"/>
    </row>
    <row r="50" spans="2:4" x14ac:dyDescent="0.25">
      <c r="B50" s="4" t="s">
        <v>51</v>
      </c>
      <c r="C50" s="5" t="s">
        <v>6</v>
      </c>
      <c r="D50" s="56"/>
    </row>
    <row r="51" spans="2:4" x14ac:dyDescent="0.25">
      <c r="B51" s="4" t="s">
        <v>51</v>
      </c>
      <c r="C51" s="5" t="s">
        <v>7</v>
      </c>
      <c r="D51" s="56"/>
    </row>
    <row r="52" spans="2:4" x14ac:dyDescent="0.25">
      <c r="B52" s="4" t="s">
        <v>51</v>
      </c>
      <c r="C52" s="5" t="s">
        <v>8</v>
      </c>
      <c r="D52" s="56"/>
    </row>
    <row r="53" spans="2:4" x14ac:dyDescent="0.25">
      <c r="B53" s="4" t="s">
        <v>58</v>
      </c>
      <c r="C53" s="5" t="s">
        <v>2</v>
      </c>
      <c r="D53" s="56"/>
    </row>
    <row r="54" spans="2:4" x14ac:dyDescent="0.25">
      <c r="B54" s="4" t="s">
        <v>58</v>
      </c>
      <c r="C54" s="5" t="s">
        <v>3</v>
      </c>
      <c r="D54" s="56"/>
    </row>
    <row r="55" spans="2:4" x14ac:dyDescent="0.25">
      <c r="B55" s="4" t="s">
        <v>58</v>
      </c>
      <c r="C55" s="5" t="s">
        <v>4</v>
      </c>
      <c r="D55" s="56"/>
    </row>
    <row r="56" spans="2:4" x14ac:dyDescent="0.25">
      <c r="B56" s="4" t="s">
        <v>58</v>
      </c>
      <c r="C56" s="5" t="s">
        <v>5</v>
      </c>
      <c r="D56" s="56"/>
    </row>
    <row r="57" spans="2:4" x14ac:dyDescent="0.25">
      <c r="B57" s="4" t="s">
        <v>58</v>
      </c>
      <c r="C57" s="5" t="s">
        <v>6</v>
      </c>
      <c r="D57" s="56"/>
    </row>
    <row r="58" spans="2:4" x14ac:dyDescent="0.25">
      <c r="B58" s="4" t="s">
        <v>58</v>
      </c>
      <c r="C58" s="5" t="s">
        <v>7</v>
      </c>
      <c r="D58" s="56"/>
    </row>
    <row r="59" spans="2:4" x14ac:dyDescent="0.25">
      <c r="B59" s="4" t="s">
        <v>58</v>
      </c>
      <c r="C59" s="5" t="s">
        <v>8</v>
      </c>
      <c r="D59" s="56"/>
    </row>
    <row r="60" spans="2:4" x14ac:dyDescent="0.25">
      <c r="B60" s="4" t="s">
        <v>59</v>
      </c>
      <c r="C60" s="5" t="s">
        <v>2</v>
      </c>
      <c r="D60" s="56"/>
    </row>
    <row r="61" spans="2:4" x14ac:dyDescent="0.25">
      <c r="B61" s="4" t="s">
        <v>59</v>
      </c>
      <c r="C61" s="5" t="s">
        <v>3</v>
      </c>
      <c r="D61" s="56"/>
    </row>
    <row r="62" spans="2:4" x14ac:dyDescent="0.25">
      <c r="B62" s="4" t="s">
        <v>59</v>
      </c>
      <c r="C62" s="5" t="s">
        <v>4</v>
      </c>
      <c r="D62" s="56"/>
    </row>
    <row r="63" spans="2:4" x14ac:dyDescent="0.25">
      <c r="B63" s="4" t="s">
        <v>59</v>
      </c>
      <c r="C63" s="5" t="s">
        <v>5</v>
      </c>
      <c r="D63" s="56"/>
    </row>
    <row r="64" spans="2:4" x14ac:dyDescent="0.25">
      <c r="B64" s="4" t="s">
        <v>59</v>
      </c>
      <c r="C64" s="5" t="s">
        <v>6</v>
      </c>
      <c r="D64" s="56"/>
    </row>
    <row r="65" spans="2:4" x14ac:dyDescent="0.25">
      <c r="B65" s="4" t="s">
        <v>59</v>
      </c>
      <c r="C65" s="5" t="s">
        <v>7</v>
      </c>
      <c r="D65" s="56"/>
    </row>
    <row r="66" spans="2:4" x14ac:dyDescent="0.25">
      <c r="B66" s="4" t="s">
        <v>59</v>
      </c>
      <c r="C66" s="5" t="s">
        <v>8</v>
      </c>
      <c r="D66" s="56"/>
    </row>
    <row r="67" spans="2:4" x14ac:dyDescent="0.25">
      <c r="B67" s="4" t="s">
        <v>52</v>
      </c>
      <c r="C67" s="5" t="s">
        <v>2</v>
      </c>
    </row>
    <row r="68" spans="2:4" x14ac:dyDescent="0.25">
      <c r="B68" s="4" t="s">
        <v>52</v>
      </c>
      <c r="C68" s="5" t="s">
        <v>3</v>
      </c>
    </row>
    <row r="69" spans="2:4" x14ac:dyDescent="0.25">
      <c r="B69" s="4" t="s">
        <v>52</v>
      </c>
      <c r="C69" s="5" t="s">
        <v>4</v>
      </c>
    </row>
    <row r="70" spans="2:4" x14ac:dyDescent="0.25">
      <c r="B70" s="4" t="s">
        <v>52</v>
      </c>
      <c r="C70" s="5" t="s">
        <v>5</v>
      </c>
    </row>
    <row r="71" spans="2:4" x14ac:dyDescent="0.25">
      <c r="B71" s="4" t="s">
        <v>52</v>
      </c>
      <c r="C71" s="5" t="s">
        <v>6</v>
      </c>
    </row>
    <row r="72" spans="2:4" x14ac:dyDescent="0.25">
      <c r="B72" s="4" t="s">
        <v>52</v>
      </c>
      <c r="C72" s="5" t="s">
        <v>7</v>
      </c>
    </row>
    <row r="73" spans="2:4" x14ac:dyDescent="0.25">
      <c r="B73" s="4" t="s">
        <v>52</v>
      </c>
      <c r="C73" s="5" t="s">
        <v>8</v>
      </c>
    </row>
    <row r="74" spans="2:4" x14ac:dyDescent="0.25">
      <c r="B74" s="4" t="s">
        <v>53</v>
      </c>
      <c r="C74" s="5" t="s">
        <v>2</v>
      </c>
    </row>
    <row r="75" spans="2:4" x14ac:dyDescent="0.25">
      <c r="B75" s="4" t="s">
        <v>53</v>
      </c>
      <c r="C75" s="5" t="s">
        <v>3</v>
      </c>
    </row>
    <row r="76" spans="2:4" x14ac:dyDescent="0.25">
      <c r="B76" s="4" t="s">
        <v>53</v>
      </c>
      <c r="C76" s="5" t="s">
        <v>4</v>
      </c>
    </row>
    <row r="77" spans="2:4" x14ac:dyDescent="0.25">
      <c r="B77" s="4" t="s">
        <v>53</v>
      </c>
      <c r="C77" s="5" t="s">
        <v>5</v>
      </c>
    </row>
    <row r="78" spans="2:4" x14ac:dyDescent="0.25">
      <c r="B78" s="4" t="s">
        <v>53</v>
      </c>
      <c r="C78" s="5" t="s">
        <v>6</v>
      </c>
    </row>
    <row r="79" spans="2:4" x14ac:dyDescent="0.25">
      <c r="B79" s="4" t="s">
        <v>53</v>
      </c>
      <c r="C79" s="5" t="s">
        <v>7</v>
      </c>
    </row>
    <row r="80" spans="2:4" x14ac:dyDescent="0.25">
      <c r="B80" s="4" t="s">
        <v>53</v>
      </c>
      <c r="C80" s="5" t="s">
        <v>8</v>
      </c>
    </row>
    <row r="81" spans="2:3" x14ac:dyDescent="0.25">
      <c r="B81" s="4" t="s">
        <v>54</v>
      </c>
      <c r="C81" s="5" t="s">
        <v>2</v>
      </c>
    </row>
    <row r="82" spans="2:3" x14ac:dyDescent="0.25">
      <c r="B82" s="4" t="s">
        <v>54</v>
      </c>
      <c r="C82" s="5" t="s">
        <v>3</v>
      </c>
    </row>
    <row r="83" spans="2:3" x14ac:dyDescent="0.25">
      <c r="B83" s="4" t="s">
        <v>54</v>
      </c>
      <c r="C83" s="5" t="s">
        <v>4</v>
      </c>
    </row>
    <row r="84" spans="2:3" x14ac:dyDescent="0.25">
      <c r="B84" s="4" t="s">
        <v>54</v>
      </c>
      <c r="C84" s="5" t="s">
        <v>5</v>
      </c>
    </row>
    <row r="85" spans="2:3" x14ac:dyDescent="0.25">
      <c r="B85" s="4" t="s">
        <v>54</v>
      </c>
      <c r="C85" s="5" t="s">
        <v>6</v>
      </c>
    </row>
    <row r="86" spans="2:3" x14ac:dyDescent="0.25">
      <c r="B86" s="4" t="s">
        <v>54</v>
      </c>
      <c r="C86" s="5" t="s">
        <v>7</v>
      </c>
    </row>
    <row r="87" spans="2:3" x14ac:dyDescent="0.25">
      <c r="B87" s="4" t="s">
        <v>54</v>
      </c>
      <c r="C87" s="5" t="s">
        <v>8</v>
      </c>
    </row>
    <row r="88" spans="2:3" x14ac:dyDescent="0.25">
      <c r="B88" s="4" t="s">
        <v>55</v>
      </c>
      <c r="C88" s="5" t="s">
        <v>2</v>
      </c>
    </row>
    <row r="89" spans="2:3" x14ac:dyDescent="0.25">
      <c r="B89" s="4" t="s">
        <v>55</v>
      </c>
      <c r="C89" s="5" t="s">
        <v>3</v>
      </c>
    </row>
    <row r="90" spans="2:3" x14ac:dyDescent="0.25">
      <c r="B90" s="4" t="s">
        <v>55</v>
      </c>
      <c r="C90" s="5" t="s">
        <v>4</v>
      </c>
    </row>
    <row r="91" spans="2:3" x14ac:dyDescent="0.25">
      <c r="B91" s="4" t="s">
        <v>55</v>
      </c>
      <c r="C91" s="5" t="s">
        <v>5</v>
      </c>
    </row>
    <row r="92" spans="2:3" x14ac:dyDescent="0.25">
      <c r="B92" s="4" t="s">
        <v>55</v>
      </c>
      <c r="C92" s="5" t="s">
        <v>6</v>
      </c>
    </row>
    <row r="93" spans="2:3" x14ac:dyDescent="0.25">
      <c r="B93" s="4" t="s">
        <v>55</v>
      </c>
      <c r="C93" s="5" t="s">
        <v>7</v>
      </c>
    </row>
    <row r="94" spans="2:3" x14ac:dyDescent="0.25">
      <c r="B94" s="4" t="s">
        <v>55</v>
      </c>
      <c r="C94" s="5" t="s">
        <v>8</v>
      </c>
    </row>
    <row r="95" spans="2:3" x14ac:dyDescent="0.25">
      <c r="B95" s="4" t="s">
        <v>56</v>
      </c>
      <c r="C95" s="5" t="s">
        <v>2</v>
      </c>
    </row>
    <row r="96" spans="2:3" x14ac:dyDescent="0.25">
      <c r="B96" s="4" t="s">
        <v>56</v>
      </c>
      <c r="C96" s="5" t="s">
        <v>3</v>
      </c>
    </row>
    <row r="97" spans="2:3" x14ac:dyDescent="0.25">
      <c r="B97" s="4" t="s">
        <v>56</v>
      </c>
      <c r="C97" s="5" t="s">
        <v>4</v>
      </c>
    </row>
    <row r="98" spans="2:3" x14ac:dyDescent="0.25">
      <c r="B98" s="4" t="s">
        <v>56</v>
      </c>
      <c r="C98" s="5" t="s">
        <v>5</v>
      </c>
    </row>
    <row r="99" spans="2:3" x14ac:dyDescent="0.25">
      <c r="B99" s="4" t="s">
        <v>56</v>
      </c>
      <c r="C99" s="5" t="s">
        <v>6</v>
      </c>
    </row>
    <row r="100" spans="2:3" x14ac:dyDescent="0.25">
      <c r="B100" s="4" t="s">
        <v>56</v>
      </c>
      <c r="C100" s="5" t="s">
        <v>7</v>
      </c>
    </row>
    <row r="101" spans="2:3" x14ac:dyDescent="0.25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tabSelected="1" zoomScale="80" zoomScaleNormal="8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Z20" sqref="Z2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" style="36" bestFit="1" customWidth="1"/>
    <col min="11" max="11" width="5" style="36" hidden="1" customWidth="1"/>
    <col min="12" max="12" width="5.7109375" style="36" bestFit="1" customWidth="1"/>
    <col min="13" max="13" width="5" style="36" hidden="1" customWidth="1"/>
    <col min="14" max="14" width="5.7109375" style="36" bestFit="1" customWidth="1"/>
    <col min="15" max="15" width="5" style="36" hidden="1" customWidth="1"/>
    <col min="16" max="16" width="5.7109375" style="36" bestFit="1" customWidth="1"/>
    <col min="17" max="17" width="5" style="36" hidden="1" customWidth="1"/>
    <col min="18" max="18" width="5.7109375" style="36" bestFit="1" customWidth="1"/>
    <col min="19" max="19" width="5" style="36" hidden="1" customWidth="1"/>
    <col min="20" max="20" width="5.7109375" style="36" bestFit="1" customWidth="1"/>
    <col min="21" max="21" width="5" style="36" hidden="1" customWidth="1"/>
    <col min="22" max="22" width="5.7109375" style="36" bestFit="1" customWidth="1"/>
    <col min="23" max="23" width="5" style="36" hidden="1" customWidth="1"/>
    <col min="24" max="24" width="5.7109375" style="36" bestFit="1" customWidth="1"/>
    <col min="25" max="25" width="5" style="36" hidden="1" customWidth="1"/>
    <col min="26" max="26" width="5.7109375" style="37" bestFit="1" customWidth="1"/>
    <col min="27" max="27" width="5" style="37" hidden="1" customWidth="1"/>
    <col min="28" max="28" width="5.7109375" style="37" bestFit="1" customWidth="1"/>
    <col min="29" max="29" width="5" style="37" hidden="1" customWidth="1"/>
    <col min="30" max="30" width="5.7109375" style="37" bestFit="1" customWidth="1"/>
    <col min="31" max="31" width="5" style="8" hidden="1" customWidth="1"/>
    <col min="32" max="32" width="5.7109375" style="8" bestFit="1" customWidth="1"/>
    <col min="33" max="33" width="5.42578125" style="8" hidden="1" customWidth="1"/>
    <col min="34" max="34" width="5.28515625" style="8" customWidth="1"/>
    <col min="35" max="35" width="4.85546875" style="8" hidden="1" customWidth="1"/>
    <col min="36" max="36" width="5.42578125" style="8" customWidth="1"/>
    <col min="37" max="37" width="5" style="8" hidden="1" customWidth="1"/>
    <col min="38" max="38" width="5.28515625" style="8" customWidth="1"/>
    <col min="39" max="39" width="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 x14ac:dyDescent="0.25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58</v>
      </c>
      <c r="M6" s="21"/>
      <c r="N6" s="21">
        <f>$H$6-COUNTIF(M10:M994,"&gt;=1")</f>
        <v>58</v>
      </c>
      <c r="O6" s="21"/>
      <c r="P6" s="21">
        <f>$H$6-COUNTIF(O10:O994,"&gt;=1")</f>
        <v>54</v>
      </c>
      <c r="Q6" s="21"/>
      <c r="R6" s="21">
        <f>$H$6-COUNTIF(Q10:Q994,"&gt;=1")</f>
        <v>54</v>
      </c>
      <c r="S6" s="21"/>
      <c r="T6" s="21">
        <f>$H$6-COUNTIF(S10:S994,"&gt;=1")</f>
        <v>50</v>
      </c>
      <c r="U6" s="21"/>
      <c r="V6" s="21">
        <f>$H$6-COUNTIF(U10:U994,"&gt;=1")</f>
        <v>46</v>
      </c>
      <c r="W6" s="21"/>
      <c r="X6" s="21">
        <f>$H$6-COUNTIF(W10:W994,"&gt;=1")</f>
        <v>42</v>
      </c>
      <c r="Y6" s="21"/>
      <c r="Z6" s="21">
        <f>$H$6-COUNTIF(Y10:Y994,"&gt;=1")</f>
        <v>42</v>
      </c>
      <c r="AA6" s="21"/>
      <c r="AB6" s="21">
        <f>$H$6-COUNTIF(AA10:AA994,"&gt;=1")</f>
        <v>42</v>
      </c>
      <c r="AC6" s="21"/>
      <c r="AD6" s="21">
        <f>$H$6-COUNTIF(AC10:AC994,"&gt;=1")</f>
        <v>42</v>
      </c>
      <c r="AE6" s="21"/>
      <c r="AF6" s="21">
        <f t="shared" ref="AF6:AL6" si="0">$H$6-COUNTIF(AE10:AE994,"&gt;=1")</f>
        <v>42</v>
      </c>
      <c r="AG6" s="21"/>
      <c r="AH6" s="21">
        <f t="shared" si="0"/>
        <v>42</v>
      </c>
      <c r="AI6" s="21"/>
      <c r="AJ6" s="21">
        <f t="shared" si="0"/>
        <v>42</v>
      </c>
      <c r="AK6" s="21"/>
      <c r="AL6" s="21">
        <f t="shared" si="0"/>
        <v>42</v>
      </c>
      <c r="AM6" s="21"/>
      <c r="AN6" s="21">
        <f>$H$6-COUNTIF(AM10:AM994,"&gt;=1")</f>
        <v>42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3" t="s">
        <v>13</v>
      </c>
      <c r="F7" s="94"/>
      <c r="G7" s="95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68.759999999999977</v>
      </c>
      <c r="M7" s="23"/>
      <c r="N7" s="23">
        <f>+L7-SUM(N9:N999)</f>
        <v>68.759999999999977</v>
      </c>
      <c r="O7" s="23"/>
      <c r="P7" s="23">
        <f>+N7-SUM(P9:P999)</f>
        <v>56.759999999999977</v>
      </c>
      <c r="Q7" s="23"/>
      <c r="R7" s="23">
        <f>+P7-SUM(R9:R999)</f>
        <v>56.759999999999977</v>
      </c>
      <c r="S7" s="23"/>
      <c r="T7" s="23">
        <f>+R7-SUM(T9:T999)</f>
        <v>52.759999999999977</v>
      </c>
      <c r="U7" s="23"/>
      <c r="V7" s="23">
        <f>+T7-SUM(V9:V999)</f>
        <v>50.159999999999975</v>
      </c>
      <c r="W7" s="23"/>
      <c r="X7" s="23">
        <f>+V7-SUM(X9:X999)</f>
        <v>48.809999999999974</v>
      </c>
      <c r="Y7" s="23"/>
      <c r="Z7" s="23">
        <f>+X7-SUM(Z9:Z999)</f>
        <v>48.809999999999974</v>
      </c>
      <c r="AA7" s="23"/>
      <c r="AB7" s="23">
        <f>+Z7-SUM(AB9:AB999)</f>
        <v>48.809999999999974</v>
      </c>
      <c r="AC7" s="23"/>
      <c r="AD7" s="23">
        <f>+AB7-SUM(AD9:AD999)</f>
        <v>48.809999999999974</v>
      </c>
      <c r="AE7" s="23"/>
      <c r="AF7" s="23">
        <f>+AD7-SUM(AF9:AF999)</f>
        <v>48.809999999999974</v>
      </c>
      <c r="AG7" s="23"/>
      <c r="AH7" s="23">
        <f>+AF7-SUM(AH9:AH999)</f>
        <v>48.809999999999974</v>
      </c>
      <c r="AI7" s="23"/>
      <c r="AJ7" s="23">
        <f>+AH7-SUM(AJ9:AJ999)</f>
        <v>48.809999999999974</v>
      </c>
      <c r="AK7" s="23"/>
      <c r="AL7" s="23">
        <f>+AJ7-SUM(AL9:AL999)</f>
        <v>48.809999999999974</v>
      </c>
      <c r="AM7" s="23"/>
      <c r="AN7" s="23">
        <f>+AL7-SUM(AN9:AN999)</f>
        <v>48.809999999999974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 x14ac:dyDescent="0.25">
      <c r="A10" s="34" t="str">
        <f>+'Sprint Backlog'!B4</f>
        <v>US008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US008</v>
      </c>
      <c r="B11" s="99" t="str">
        <f>+'Sprint Backlog'!C5</f>
        <v>Prototipado</v>
      </c>
      <c r="C11" s="99"/>
      <c r="D11" s="99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K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US008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US008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US008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US008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US008</v>
      </c>
      <c r="B16" s="99" t="str">
        <f>+'Sprint Backlog'!C10</f>
        <v>Pruebas unitarias</v>
      </c>
      <c r="C16" s="99"/>
      <c r="D16" s="99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US012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US012</v>
      </c>
      <c r="B18" s="99" t="str">
        <f>+'Sprint Backlog'!C12</f>
        <v>Prototipado</v>
      </c>
      <c r="C18" s="99"/>
      <c r="D18" s="99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US012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 x14ac:dyDescent="0.25">
      <c r="A20" s="34" t="str">
        <f>+'Sprint Backlog'!B14</f>
        <v>US012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 x14ac:dyDescent="0.25">
      <c r="A21" s="34" t="str">
        <f>+'Sprint Backlog'!B15</f>
        <v>US012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 x14ac:dyDescent="0.25">
      <c r="A22" s="34" t="str">
        <f>+'Sprint Backlog'!B16</f>
        <v>US012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 x14ac:dyDescent="0.25">
      <c r="A23" s="34" t="str">
        <f>+'Sprint Backlog'!B17</f>
        <v>US012</v>
      </c>
      <c r="B23" s="99" t="str">
        <f>+'Sprint Backlog'!C17</f>
        <v>Pruebas unitarias</v>
      </c>
      <c r="C23" s="99"/>
      <c r="D23" s="99"/>
      <c r="E23" s="28" t="s">
        <v>25</v>
      </c>
      <c r="F23" s="28" t="s">
        <v>21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>
        <f t="shared" si="16"/>
        <v>0</v>
      </c>
      <c r="AN23" s="32"/>
    </row>
    <row r="24" spans="1:46" x14ac:dyDescent="0.25">
      <c r="A24" s="34" t="str">
        <f>+'Sprint Backlog'!B18</f>
        <v>US049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 x14ac:dyDescent="0.25">
      <c r="A25" s="34" t="str">
        <f>+'Sprint Backlog'!B19</f>
        <v>US049</v>
      </c>
      <c r="B25" s="99" t="str">
        <f>+'Sprint Backlog'!C19</f>
        <v>Prototipado</v>
      </c>
      <c r="C25" s="99"/>
      <c r="D25" s="99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 x14ac:dyDescent="0.25">
      <c r="A26" s="34" t="str">
        <f>+'Sprint Backlog'!B20</f>
        <v>US049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 x14ac:dyDescent="0.25">
      <c r="A27" s="34" t="str">
        <f>+'Sprint Backlog'!B21</f>
        <v>US049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 x14ac:dyDescent="0.25">
      <c r="A28" s="34" t="str">
        <f>+'Sprint Backlog'!B22</f>
        <v>US049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 x14ac:dyDescent="0.25">
      <c r="A29" s="34" t="str">
        <f>+'Sprint Backlog'!B23</f>
        <v>US049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 x14ac:dyDescent="0.25">
      <c r="A30" s="34" t="str">
        <f>+'Sprint Backlog'!B24</f>
        <v>US049</v>
      </c>
      <c r="B30" s="99" t="str">
        <f>+'Sprint Backlog'!C24</f>
        <v>Pruebas unitarias</v>
      </c>
      <c r="C30" s="99"/>
      <c r="D30" s="99"/>
      <c r="E30" s="28" t="s">
        <v>25</v>
      </c>
      <c r="F30" s="28" t="s">
        <v>21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>
        <f t="shared" si="16"/>
        <v>0</v>
      </c>
      <c r="AN30" s="32"/>
    </row>
    <row r="31" spans="1:46" x14ac:dyDescent="0.25">
      <c r="A31" s="34" t="str">
        <f>+'Sprint Backlog'!B25</f>
        <v>US021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 x14ac:dyDescent="0.25">
      <c r="A32" s="34" t="str">
        <f>+'Sprint Backlog'!B26</f>
        <v>US021</v>
      </c>
      <c r="B32" s="99" t="str">
        <f>+'Sprint Backlog'!C26</f>
        <v>Prototipado</v>
      </c>
      <c r="C32" s="99"/>
      <c r="D32" s="99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 x14ac:dyDescent="0.25">
      <c r="A33" s="34" t="str">
        <f>+'Sprint Backlog'!B27</f>
        <v>US021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21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>
        <f t="shared" si="16"/>
        <v>0</v>
      </c>
      <c r="AN33" s="32"/>
    </row>
    <row r="34" spans="1:40" x14ac:dyDescent="0.25">
      <c r="A34" s="34" t="str">
        <f>+'Sprint Backlog'!B28</f>
        <v>US021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21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>
        <f t="shared" si="16"/>
        <v>0</v>
      </c>
      <c r="AN34" s="32"/>
    </row>
    <row r="35" spans="1:40" x14ac:dyDescent="0.25">
      <c r="A35" s="34" t="str">
        <f>+'Sprint Backlog'!B29</f>
        <v>US021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21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>
        <f t="shared" si="16"/>
        <v>0</v>
      </c>
      <c r="AN35" s="32"/>
    </row>
    <row r="36" spans="1:40" x14ac:dyDescent="0.25">
      <c r="A36" s="34" t="str">
        <f>+'Sprint Backlog'!B30</f>
        <v>US021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21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>
        <f t="shared" si="16"/>
        <v>0</v>
      </c>
      <c r="AN36" s="32"/>
    </row>
    <row r="37" spans="1:40" x14ac:dyDescent="0.25">
      <c r="A37" s="34" t="str">
        <f>+'Sprint Backlog'!B31</f>
        <v>US021</v>
      </c>
      <c r="B37" s="99" t="str">
        <f>+'Sprint Backlog'!C31</f>
        <v>Pruebas unitarias</v>
      </c>
      <c r="C37" s="99"/>
      <c r="D37" s="99"/>
      <c r="E37" s="28" t="s">
        <v>25</v>
      </c>
      <c r="F37" s="28" t="s">
        <v>21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>
        <f t="shared" si="16"/>
        <v>0</v>
      </c>
      <c r="AN37" s="32"/>
    </row>
    <row r="38" spans="1:40" x14ac:dyDescent="0.25">
      <c r="A38" s="34" t="str">
        <f>+'Sprint Backlog'!B32</f>
        <v>US028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 x14ac:dyDescent="0.25">
      <c r="A39" s="34" t="str">
        <f>+'Sprint Backlog'!B33</f>
        <v>US028</v>
      </c>
      <c r="B39" s="99" t="str">
        <f>+'Sprint Backlog'!C33</f>
        <v>Prototipado</v>
      </c>
      <c r="C39" s="99"/>
      <c r="D39" s="99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 x14ac:dyDescent="0.25">
      <c r="A40" s="34" t="str">
        <f>+'Sprint Backlog'!B34</f>
        <v>US028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21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>
        <f t="shared" si="16"/>
        <v>0</v>
      </c>
      <c r="AN40" s="32"/>
    </row>
    <row r="41" spans="1:40" x14ac:dyDescent="0.25">
      <c r="A41" s="34" t="str">
        <f>+'Sprint Backlog'!B35</f>
        <v>US028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21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>
        <f t="shared" si="16"/>
        <v>0</v>
      </c>
      <c r="AN41" s="32"/>
    </row>
    <row r="42" spans="1:40" x14ac:dyDescent="0.25">
      <c r="A42" s="34" t="str">
        <f>+'Sprint Backlog'!B36</f>
        <v>US028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21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>
        <f t="shared" si="16"/>
        <v>0</v>
      </c>
      <c r="AN42" s="32"/>
    </row>
    <row r="43" spans="1:40" x14ac:dyDescent="0.25">
      <c r="A43" s="34" t="str">
        <f>+'Sprint Backlog'!B37</f>
        <v>US028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21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>
        <f t="shared" si="16"/>
        <v>0</v>
      </c>
      <c r="AN43" s="32"/>
    </row>
    <row r="44" spans="1:40" x14ac:dyDescent="0.25">
      <c r="A44" s="34" t="str">
        <f>+'Sprint Backlog'!B38</f>
        <v>US028</v>
      </c>
      <c r="B44" s="99" t="str">
        <f>+'Sprint Backlog'!C38</f>
        <v>Pruebas unitarias</v>
      </c>
      <c r="C44" s="99"/>
      <c r="D44" s="99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>+IF(M44=1,1,IF((SUM(J44,L44,N44,P44)/$H44)&gt;1,1,SUM(J44,L44,N44,P44)/$H44))</f>
        <v>1</v>
      </c>
      <c r="P44" s="31">
        <v>3</v>
      </c>
      <c r="Q44" s="30">
        <f>+IF(O44=1,1,IF(SUM(J44,L44,N44,P44,R44)/$H44&gt;1,1,SUM(J44,L44,N44,P44,R44)/$H44))</f>
        <v>1</v>
      </c>
      <c r="R44" s="31"/>
      <c r="S44" s="30">
        <f>+IF(Q44=1,1,IF(SUM(J44,L44,N44,P44,R44,T44)/$H44&gt;1,1,SUM(J44,L44,N44,P44,R44,T44)/$H44))</f>
        <v>1</v>
      </c>
      <c r="T44" s="31"/>
      <c r="U44" s="30">
        <f>+IF(S44=1,1,IF(SUM(J44,L44,N44,P44,R44,T44,V44)/$H44&gt;1,1,SUM(J44,L44,N44,P44,R44,T44,V44)/$H44))</f>
        <v>1</v>
      </c>
      <c r="V44" s="31"/>
      <c r="W44" s="30">
        <f t="shared" si="8"/>
        <v>1</v>
      </c>
      <c r="X44" s="31"/>
      <c r="Y44" s="30">
        <f t="shared" si="9"/>
        <v>1</v>
      </c>
      <c r="Z44" s="32"/>
      <c r="AA44" s="30">
        <f t="shared" si="10"/>
        <v>1</v>
      </c>
      <c r="AB44" s="32"/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4"/>
        <v>1</v>
      </c>
      <c r="AL44" s="32"/>
      <c r="AM44" s="77">
        <f t="shared" si="16"/>
        <v>1</v>
      </c>
      <c r="AN44" s="32"/>
    </row>
    <row r="45" spans="1:40" x14ac:dyDescent="0.25">
      <c r="A45" s="34" t="str">
        <f>+'Sprint Backlog'!B39</f>
        <v>US029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 x14ac:dyDescent="0.25">
      <c r="A46" s="34" t="str">
        <f>+'Sprint Backlog'!B40</f>
        <v>US029</v>
      </c>
      <c r="B46" s="99" t="str">
        <f>+'Sprint Backlog'!C40</f>
        <v>Prototipado</v>
      </c>
      <c r="C46" s="99"/>
      <c r="D46" s="99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 x14ac:dyDescent="0.25">
      <c r="A47" s="34" t="str">
        <f>+'Sprint Backlog'!B41</f>
        <v>US029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21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>
        <f t="shared" si="16"/>
        <v>0</v>
      </c>
      <c r="AN47" s="32"/>
    </row>
    <row r="48" spans="1:40" x14ac:dyDescent="0.25">
      <c r="A48" s="34" t="str">
        <f>+'Sprint Backlog'!B42</f>
        <v>US029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21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>
        <f t="shared" si="16"/>
        <v>0</v>
      </c>
      <c r="AN48" s="32"/>
    </row>
    <row r="49" spans="1:40" x14ac:dyDescent="0.25">
      <c r="A49" s="34" t="str">
        <f>+'Sprint Backlog'!B43</f>
        <v>US029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21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>
        <f t="shared" si="16"/>
        <v>0</v>
      </c>
      <c r="AN49" s="32"/>
    </row>
    <row r="50" spans="1:40" x14ac:dyDescent="0.25">
      <c r="A50" s="34" t="str">
        <f>+'Sprint Backlog'!B44</f>
        <v>US029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 x14ac:dyDescent="0.25">
      <c r="A51" s="34" t="str">
        <f>+'Sprint Backlog'!B45</f>
        <v>US029</v>
      </c>
      <c r="B51" s="99" t="str">
        <f>+'Sprint Backlog'!C45</f>
        <v>Pruebas unitarias</v>
      </c>
      <c r="C51" s="99"/>
      <c r="D51" s="99"/>
      <c r="E51" s="28" t="s">
        <v>25</v>
      </c>
      <c r="F51" s="28" t="s">
        <v>21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>
        <f t="shared" si="16"/>
        <v>0</v>
      </c>
      <c r="AN51" s="32"/>
    </row>
    <row r="52" spans="1:40" x14ac:dyDescent="0.25">
      <c r="A52" s="34" t="str">
        <f>+'Sprint Backlog'!B46</f>
        <v>US030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 x14ac:dyDescent="0.25">
      <c r="A53" s="34" t="str">
        <f>+'Sprint Backlog'!B47</f>
        <v>US030</v>
      </c>
      <c r="B53" s="99" t="str">
        <f>+'Sprint Backlog'!C47</f>
        <v>Prototipado</v>
      </c>
      <c r="C53" s="99"/>
      <c r="D53" s="99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 x14ac:dyDescent="0.25">
      <c r="A54" s="34" t="str">
        <f>+'Sprint Backlog'!B48</f>
        <v>US030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21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>
        <f t="shared" si="16"/>
        <v>0</v>
      </c>
      <c r="AN54" s="32"/>
    </row>
    <row r="55" spans="1:40" x14ac:dyDescent="0.25">
      <c r="A55" s="34" t="str">
        <f>+'Sprint Backlog'!B49</f>
        <v>US030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21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>
        <f t="shared" si="16"/>
        <v>0</v>
      </c>
      <c r="AN55" s="32"/>
    </row>
    <row r="56" spans="1:40" x14ac:dyDescent="0.25">
      <c r="A56" s="34" t="str">
        <f>+'Sprint Backlog'!B50</f>
        <v>US030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21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>
        <f t="shared" si="16"/>
        <v>0</v>
      </c>
      <c r="AN56" s="32"/>
    </row>
    <row r="57" spans="1:40" x14ac:dyDescent="0.25">
      <c r="A57" s="34" t="str">
        <f>+'Sprint Backlog'!B51</f>
        <v>US030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 x14ac:dyDescent="0.25">
      <c r="A58" s="34" t="str">
        <f>+'Sprint Backlog'!B52</f>
        <v>US030</v>
      </c>
      <c r="B58" s="99" t="str">
        <f>+'Sprint Backlog'!C52</f>
        <v>Pruebas unitarias</v>
      </c>
      <c r="C58" s="99"/>
      <c r="D58" s="99"/>
      <c r="E58" s="28" t="s">
        <v>25</v>
      </c>
      <c r="F58" s="28" t="s">
        <v>21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>
        <f t="shared" si="16"/>
        <v>0</v>
      </c>
      <c r="AN58" s="32"/>
    </row>
    <row r="59" spans="1:40" x14ac:dyDescent="0.25">
      <c r="A59" s="34" t="str">
        <f>+'Sprint Backlog'!B53</f>
        <v>US032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 x14ac:dyDescent="0.25">
      <c r="A60" s="34" t="str">
        <f>+'Sprint Backlog'!B54</f>
        <v>US032</v>
      </c>
      <c r="B60" s="99" t="str">
        <f>+'Sprint Backlog'!C54</f>
        <v>Prototipado</v>
      </c>
      <c r="C60" s="99"/>
      <c r="D60" s="99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 x14ac:dyDescent="0.25">
      <c r="A61" s="34" t="str">
        <f>+'Sprint Backlog'!B55</f>
        <v>US032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21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>
        <f t="shared" si="16"/>
        <v>0</v>
      </c>
      <c r="AN61" s="32"/>
    </row>
    <row r="62" spans="1:40" outlineLevel="1" x14ac:dyDescent="0.25">
      <c r="A62" s="34" t="str">
        <f>+'Sprint Backlog'!B56</f>
        <v>US032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21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>
        <f t="shared" si="16"/>
        <v>0</v>
      </c>
      <c r="AN62" s="32"/>
    </row>
    <row r="63" spans="1:40" outlineLevel="1" x14ac:dyDescent="0.25">
      <c r="A63" s="34" t="str">
        <f>+'Sprint Backlog'!B57</f>
        <v>US032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21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>
        <f t="shared" si="16"/>
        <v>0</v>
      </c>
      <c r="AN63" s="32"/>
    </row>
    <row r="64" spans="1:40" outlineLevel="1" x14ac:dyDescent="0.25">
      <c r="A64" s="34" t="str">
        <f>+'Sprint Backlog'!B58</f>
        <v>US032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21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>
        <f t="shared" si="16"/>
        <v>0</v>
      </c>
      <c r="AN64" s="32"/>
    </row>
    <row r="65" spans="1:40" outlineLevel="1" x14ac:dyDescent="0.25">
      <c r="A65" s="34" t="str">
        <f>+'Sprint Backlog'!B59</f>
        <v>US032</v>
      </c>
      <c r="B65" s="99" t="str">
        <f>+'Sprint Backlog'!C59</f>
        <v>Pruebas unitarias</v>
      </c>
      <c r="C65" s="99"/>
      <c r="D65" s="99"/>
      <c r="E65" s="27" t="s">
        <v>25</v>
      </c>
      <c r="F65" s="28" t="s">
        <v>21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>
        <f t="shared" si="16"/>
        <v>0</v>
      </c>
      <c r="AN65" s="32"/>
    </row>
    <row r="66" spans="1:40" outlineLevel="1" x14ac:dyDescent="0.25">
      <c r="A66" s="34" t="str">
        <f>+'Sprint Backlog'!B60</f>
        <v>US033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 x14ac:dyDescent="0.25">
      <c r="A67" s="34" t="str">
        <f>+'Sprint Backlog'!B61</f>
        <v>US033</v>
      </c>
      <c r="B67" s="99" t="str">
        <f>+'Sprint Backlog'!C61</f>
        <v>Prototipado</v>
      </c>
      <c r="C67" s="99"/>
      <c r="D67" s="99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 x14ac:dyDescent="0.25">
      <c r="A68" s="34" t="str">
        <f>+'Sprint Backlog'!B62</f>
        <v>US033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 x14ac:dyDescent="0.25">
      <c r="A69" s="34" t="str">
        <f>+'Sprint Backlog'!B63</f>
        <v>US033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 x14ac:dyDescent="0.25">
      <c r="A70" s="34" t="str">
        <f>+'Sprint Backlog'!B64</f>
        <v>US033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 x14ac:dyDescent="0.25">
      <c r="A71" s="34" t="str">
        <f>+'Sprint Backlog'!B65</f>
        <v>US033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 x14ac:dyDescent="0.25">
      <c r="A72" s="34" t="str">
        <f>+'Sprint Backlog'!B66</f>
        <v>US033</v>
      </c>
      <c r="B72" s="99" t="str">
        <f>+'Sprint Backlog'!C66</f>
        <v>Pruebas unitarias</v>
      </c>
      <c r="C72" s="99"/>
      <c r="D72" s="99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 x14ac:dyDescent="0.25">
      <c r="A73" s="34" t="str">
        <f>+'Sprint Backlog'!B67</f>
        <v>US050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 x14ac:dyDescent="0.25">
      <c r="A74" s="34" t="str">
        <f>+'Sprint Backlog'!B68</f>
        <v>US050</v>
      </c>
      <c r="B74" s="99" t="str">
        <f>+'Sprint Backlog'!C68</f>
        <v>Prototipado</v>
      </c>
      <c r="C74" s="99"/>
      <c r="D74" s="99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 x14ac:dyDescent="0.25">
      <c r="A75" s="34" t="str">
        <f>+'Sprint Backlog'!B69</f>
        <v>US050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21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0</v>
      </c>
      <c r="AB75" s="32"/>
      <c r="AC75" s="30">
        <f t="shared" ref="AC75:AC107" si="27">+IF(AA75=1,1,(AD75+SUMPRODUCT((MOD(COLUMN(J75:AB75),2)=0)*J75:AB75))/$H75)</f>
        <v>0</v>
      </c>
      <c r="AD75" s="32"/>
      <c r="AE75" s="30">
        <f t="shared" ref="AE75:AE107" si="28">+IF(AC75=1,1,(AF75+SUMPRODUCT((MOD(COLUMN(L75:AD75),2)=0)*L75:AD75))/$H75)</f>
        <v>0</v>
      </c>
      <c r="AF75" s="32"/>
      <c r="AG75" s="30">
        <f t="shared" ref="AG75:AG107" si="29">+IF(AE75=1,1,(AH75+SUMPRODUCT((MOD(COLUMN(N75:AF75),2)=0)*N75:AF75))/$H75)</f>
        <v>0</v>
      </c>
      <c r="AH75" s="32"/>
      <c r="AI75" s="77">
        <f t="shared" ref="AI75:AI107" si="30">+IF(AG75=1,1,(AJ75+SUMPRODUCT((MOD(COLUMN(P75:AH75),2)=0)*P75:AH75))/$H75)</f>
        <v>0</v>
      </c>
      <c r="AJ75" s="32"/>
      <c r="AK75" s="77">
        <f t="shared" ref="AK75:AK107" si="31">+IF(AI75=1,1,(AL75+SUMPRODUCT((MOD(COLUMN(R75:AJ75),2)=0)*R75:AJ75))/$H75)</f>
        <v>0</v>
      </c>
      <c r="AL75" s="32"/>
      <c r="AM75" s="77">
        <f t="shared" ref="AM75:AM107" si="32">+IF(AK75=1,1,(AN75+SUMPRODUCT((MOD(COLUMN(T75:AL75),2)=0)*T75:AL75))/$H75)</f>
        <v>0</v>
      </c>
      <c r="AN75" s="32"/>
    </row>
    <row r="76" spans="1:40" outlineLevel="1" x14ac:dyDescent="0.25">
      <c r="A76" s="34" t="str">
        <f>+'Sprint Backlog'!B70</f>
        <v>US050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21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0</v>
      </c>
      <c r="AB76" s="32"/>
      <c r="AC76" s="30">
        <f t="shared" si="27"/>
        <v>0</v>
      </c>
      <c r="AD76" s="32"/>
      <c r="AE76" s="30">
        <f t="shared" si="28"/>
        <v>0</v>
      </c>
      <c r="AF76" s="32"/>
      <c r="AG76" s="30">
        <f t="shared" si="29"/>
        <v>0</v>
      </c>
      <c r="AH76" s="32"/>
      <c r="AI76" s="77">
        <f t="shared" si="30"/>
        <v>0</v>
      </c>
      <c r="AJ76" s="32"/>
      <c r="AK76" s="77">
        <f t="shared" si="31"/>
        <v>0</v>
      </c>
      <c r="AL76" s="32"/>
      <c r="AM76" s="77">
        <f t="shared" si="32"/>
        <v>0</v>
      </c>
      <c r="AN76" s="32"/>
    </row>
    <row r="77" spans="1:40" outlineLevel="1" x14ac:dyDescent="0.25">
      <c r="A77" s="34" t="str">
        <f>+'Sprint Backlog'!B71</f>
        <v>US050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21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0</v>
      </c>
      <c r="AB77" s="32"/>
      <c r="AC77" s="30">
        <f t="shared" si="27"/>
        <v>0</v>
      </c>
      <c r="AD77" s="32"/>
      <c r="AE77" s="30">
        <f t="shared" si="28"/>
        <v>0</v>
      </c>
      <c r="AF77" s="32"/>
      <c r="AG77" s="30">
        <f t="shared" si="29"/>
        <v>0</v>
      </c>
      <c r="AH77" s="32"/>
      <c r="AI77" s="77">
        <f t="shared" si="30"/>
        <v>0</v>
      </c>
      <c r="AJ77" s="32"/>
      <c r="AK77" s="77">
        <f t="shared" si="31"/>
        <v>0</v>
      </c>
      <c r="AL77" s="32"/>
      <c r="AM77" s="77">
        <f t="shared" si="32"/>
        <v>0</v>
      </c>
      <c r="AN77" s="32"/>
    </row>
    <row r="78" spans="1:40" outlineLevel="1" x14ac:dyDescent="0.25">
      <c r="A78" s="34" t="str">
        <f>+'Sprint Backlog'!B72</f>
        <v>US050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>+IF(M78=1,1,IF(SUM(J78,L78,N78,P78)/$H78&gt;1,1,SUM(J78,L78,N78,P78)/$H78))</f>
        <v>1</v>
      </c>
      <c r="P78" s="31">
        <v>3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 x14ac:dyDescent="0.25">
      <c r="A79" s="34" t="str">
        <f>+'Sprint Backlog'!B73</f>
        <v>US050</v>
      </c>
      <c r="B79" s="99" t="str">
        <f>+'Sprint Backlog'!C73</f>
        <v>Pruebas unitarias</v>
      </c>
      <c r="C79" s="99"/>
      <c r="D79" s="99"/>
      <c r="E79" s="28" t="s">
        <v>25</v>
      </c>
      <c r="F79" s="28" t="s">
        <v>21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0</v>
      </c>
      <c r="AB79" s="32"/>
      <c r="AC79" s="30">
        <f t="shared" si="27"/>
        <v>0</v>
      </c>
      <c r="AD79" s="32"/>
      <c r="AE79" s="30">
        <f t="shared" si="28"/>
        <v>0</v>
      </c>
      <c r="AF79" s="32"/>
      <c r="AG79" s="30">
        <f t="shared" si="29"/>
        <v>0</v>
      </c>
      <c r="AH79" s="32"/>
      <c r="AI79" s="77">
        <f t="shared" si="30"/>
        <v>0</v>
      </c>
      <c r="AJ79" s="32"/>
      <c r="AK79" s="77">
        <f t="shared" si="31"/>
        <v>0</v>
      </c>
      <c r="AL79" s="32"/>
      <c r="AM79" s="77">
        <f t="shared" si="32"/>
        <v>0</v>
      </c>
      <c r="AN79" s="32"/>
    </row>
    <row r="80" spans="1:40" outlineLevel="1" x14ac:dyDescent="0.25">
      <c r="A80" s="34" t="str">
        <f>+'Sprint Backlog'!B74</f>
        <v>US013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 x14ac:dyDescent="0.25">
      <c r="A81" s="34" t="str">
        <f>+'Sprint Backlog'!B75</f>
        <v>US013</v>
      </c>
      <c r="B81" s="99" t="str">
        <f>+'Sprint Backlog'!C75</f>
        <v>Prototipado</v>
      </c>
      <c r="C81" s="99"/>
      <c r="D81" s="99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 x14ac:dyDescent="0.25">
      <c r="A82" s="34" t="str">
        <f>+'Sprint Backlog'!B76</f>
        <v>US013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 x14ac:dyDescent="0.25">
      <c r="A83" s="34" t="str">
        <f>+'Sprint Backlog'!B77</f>
        <v>US013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 x14ac:dyDescent="0.25">
      <c r="A84" s="34" t="str">
        <f>+'Sprint Backlog'!B78</f>
        <v>US013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 x14ac:dyDescent="0.25">
      <c r="A85" s="34" t="str">
        <f>+'Sprint Backlog'!B79</f>
        <v>US013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 x14ac:dyDescent="0.25">
      <c r="A86" s="34" t="str">
        <f>+'Sprint Backlog'!B80</f>
        <v>US013</v>
      </c>
      <c r="B86" s="99" t="str">
        <f>+'Sprint Backlog'!C80</f>
        <v>Pruebas unitarias</v>
      </c>
      <c r="C86" s="99"/>
      <c r="D86" s="99"/>
      <c r="E86" s="28" t="s">
        <v>25</v>
      </c>
      <c r="F86" s="28" t="s">
        <v>21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0</v>
      </c>
      <c r="V86" s="31"/>
      <c r="W86" s="30">
        <f t="shared" si="24"/>
        <v>0</v>
      </c>
      <c r="X86" s="31"/>
      <c r="Y86" s="30">
        <f t="shared" si="25"/>
        <v>0</v>
      </c>
      <c r="Z86" s="32"/>
      <c r="AA86" s="30">
        <f t="shared" si="26"/>
        <v>0</v>
      </c>
      <c r="AB86" s="32"/>
      <c r="AC86" s="30">
        <f t="shared" si="27"/>
        <v>0</v>
      </c>
      <c r="AD86" s="32"/>
      <c r="AE86" s="30">
        <f t="shared" si="28"/>
        <v>0</v>
      </c>
      <c r="AF86" s="32"/>
      <c r="AG86" s="30">
        <f t="shared" si="29"/>
        <v>0</v>
      </c>
      <c r="AH86" s="32"/>
      <c r="AI86" s="77">
        <f t="shared" si="30"/>
        <v>0</v>
      </c>
      <c r="AJ86" s="32"/>
      <c r="AK86" s="77">
        <f t="shared" si="31"/>
        <v>0</v>
      </c>
      <c r="AL86" s="32"/>
      <c r="AM86" s="77">
        <f t="shared" si="32"/>
        <v>0</v>
      </c>
      <c r="AN86" s="32"/>
    </row>
    <row r="87" spans="1:40" outlineLevel="1" x14ac:dyDescent="0.25">
      <c r="A87" s="34" t="str">
        <f>+'Sprint Backlog'!B81</f>
        <v>US022</v>
      </c>
      <c r="B87" s="99" t="str">
        <f>+'Sprint Backlog'!C81</f>
        <v>Modelado en Base de Datos</v>
      </c>
      <c r="C87" s="99"/>
      <c r="D87" s="99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 x14ac:dyDescent="0.25">
      <c r="A88" s="34" t="str">
        <f>+'Sprint Backlog'!B82</f>
        <v>US022</v>
      </c>
      <c r="B88" s="99" t="str">
        <f>+'Sprint Backlog'!C82</f>
        <v>Prototipado</v>
      </c>
      <c r="C88" s="99"/>
      <c r="D88" s="99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 x14ac:dyDescent="0.25">
      <c r="A89" s="34" t="str">
        <f>+'Sprint Backlog'!B83</f>
        <v>US022</v>
      </c>
      <c r="B89" s="99" t="str">
        <f>+'Sprint Backlog'!C83</f>
        <v>Implementar Capa de Entidad</v>
      </c>
      <c r="C89" s="99"/>
      <c r="D89" s="99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 x14ac:dyDescent="0.25">
      <c r="A90" s="34" t="str">
        <f>+'Sprint Backlog'!B84</f>
        <v>US022</v>
      </c>
      <c r="B90" s="99" t="str">
        <f>+'Sprint Backlog'!C84</f>
        <v>Implementar Capa de Acceso de Datos</v>
      </c>
      <c r="C90" s="99"/>
      <c r="D90" s="99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 x14ac:dyDescent="0.25">
      <c r="A91" s="34" t="str">
        <f>+'Sprint Backlog'!B85</f>
        <v>US022</v>
      </c>
      <c r="B91" s="99" t="str">
        <f>+'Sprint Backlog'!C85</f>
        <v>Implementar Capa de Componente de Negocio</v>
      </c>
      <c r="C91" s="99"/>
      <c r="D91" s="99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 x14ac:dyDescent="0.25">
      <c r="A92" s="34" t="str">
        <f>+'Sprint Backlog'!B86</f>
        <v>US022</v>
      </c>
      <c r="B92" s="99" t="str">
        <f>+'Sprint Backlog'!C86</f>
        <v>Implementar Capa de Presentación</v>
      </c>
      <c r="C92" s="99"/>
      <c r="D92" s="99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 x14ac:dyDescent="0.25">
      <c r="A93" s="34" t="str">
        <f>+'Sprint Backlog'!B87</f>
        <v>US022</v>
      </c>
      <c r="B93" s="99" t="str">
        <f>+'Sprint Backlog'!C87</f>
        <v>Pruebas unitarias</v>
      </c>
      <c r="C93" s="99"/>
      <c r="D93" s="99"/>
      <c r="E93" s="28" t="s">
        <v>25</v>
      </c>
      <c r="F93" s="28" t="s">
        <v>21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0</v>
      </c>
      <c r="AF93" s="32"/>
      <c r="AG93" s="30">
        <f t="shared" si="29"/>
        <v>0</v>
      </c>
      <c r="AH93" s="32"/>
      <c r="AI93" s="77">
        <f t="shared" si="30"/>
        <v>0</v>
      </c>
      <c r="AJ93" s="32"/>
      <c r="AK93" s="77">
        <f t="shared" si="31"/>
        <v>0</v>
      </c>
      <c r="AL93" s="32"/>
      <c r="AM93" s="77">
        <f t="shared" si="32"/>
        <v>0</v>
      </c>
      <c r="AN93" s="32"/>
    </row>
    <row r="94" spans="1:40" outlineLevel="1" x14ac:dyDescent="0.25">
      <c r="A94" s="34" t="str">
        <f>+'Sprint Backlog'!B88</f>
        <v>US027</v>
      </c>
      <c r="B94" s="99" t="str">
        <f>+'Sprint Backlog'!C88</f>
        <v>Modelado en Base de Datos</v>
      </c>
      <c r="C94" s="99"/>
      <c r="D94" s="99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 x14ac:dyDescent="0.25">
      <c r="A95" s="34" t="str">
        <f>+'Sprint Backlog'!B89</f>
        <v>US027</v>
      </c>
      <c r="B95" s="99" t="str">
        <f>+'Sprint Backlog'!C89</f>
        <v>Prototipado</v>
      </c>
      <c r="C95" s="99"/>
      <c r="D95" s="99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 x14ac:dyDescent="0.25">
      <c r="A96" s="34" t="str">
        <f>+'Sprint Backlog'!B90</f>
        <v>US027</v>
      </c>
      <c r="B96" s="99" t="str">
        <f>+'Sprint Backlog'!C90</f>
        <v>Implementar Capa de Entidad</v>
      </c>
      <c r="C96" s="99"/>
      <c r="D96" s="99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 x14ac:dyDescent="0.25">
      <c r="A97" s="34" t="str">
        <f>+'Sprint Backlog'!B91</f>
        <v>US027</v>
      </c>
      <c r="B97" s="99" t="str">
        <f>+'Sprint Backlog'!C91</f>
        <v>Implementar Capa de Acceso de Datos</v>
      </c>
      <c r="C97" s="99"/>
      <c r="D97" s="99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 x14ac:dyDescent="0.25">
      <c r="A98" s="34" t="str">
        <f>+'Sprint Backlog'!B92</f>
        <v>US027</v>
      </c>
      <c r="B98" s="99" t="str">
        <f>+'Sprint Backlog'!C92</f>
        <v>Implementar Capa de Componente de Negocio</v>
      </c>
      <c r="C98" s="99"/>
      <c r="D98" s="99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 x14ac:dyDescent="0.25">
      <c r="A99" s="34" t="str">
        <f>+'Sprint Backlog'!B93</f>
        <v>US027</v>
      </c>
      <c r="B99" s="99" t="str">
        <f>+'Sprint Backlog'!C93</f>
        <v>Implementar Capa de Presentación</v>
      </c>
      <c r="C99" s="99"/>
      <c r="D99" s="99"/>
      <c r="E99" s="27" t="s">
        <v>23</v>
      </c>
      <c r="F99" s="28" t="s">
        <v>21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0</v>
      </c>
      <c r="Z99" s="32"/>
      <c r="AA99" s="30">
        <f t="shared" si="26"/>
        <v>0</v>
      </c>
      <c r="AB99" s="32"/>
      <c r="AC99" s="30">
        <f t="shared" si="27"/>
        <v>0</v>
      </c>
      <c r="AD99" s="32"/>
      <c r="AE99" s="30">
        <f t="shared" si="28"/>
        <v>0</v>
      </c>
      <c r="AF99" s="32"/>
      <c r="AG99" s="30">
        <f t="shared" si="29"/>
        <v>0</v>
      </c>
      <c r="AH99" s="32"/>
      <c r="AI99" s="77">
        <f t="shared" si="30"/>
        <v>0</v>
      </c>
      <c r="AJ99" s="32"/>
      <c r="AK99" s="77">
        <f t="shared" si="31"/>
        <v>0</v>
      </c>
      <c r="AL99" s="32"/>
      <c r="AM99" s="77">
        <f t="shared" si="32"/>
        <v>0</v>
      </c>
      <c r="AN99" s="32"/>
    </row>
    <row r="100" spans="1:40" outlineLevel="1" x14ac:dyDescent="0.25">
      <c r="A100" s="34" t="str">
        <f>+'Sprint Backlog'!B94</f>
        <v>US027</v>
      </c>
      <c r="B100" s="99" t="str">
        <f>+'Sprint Backlog'!C94</f>
        <v>Pruebas unitarias</v>
      </c>
      <c r="C100" s="99"/>
      <c r="D100" s="99"/>
      <c r="E100" s="28" t="s">
        <v>25</v>
      </c>
      <c r="F100" s="28" t="s">
        <v>21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0</v>
      </c>
      <c r="AF100" s="32"/>
      <c r="AG100" s="30">
        <f t="shared" si="29"/>
        <v>0</v>
      </c>
      <c r="AH100" s="32"/>
      <c r="AI100" s="77">
        <f t="shared" si="30"/>
        <v>0</v>
      </c>
      <c r="AJ100" s="32"/>
      <c r="AK100" s="77">
        <f t="shared" si="31"/>
        <v>0</v>
      </c>
      <c r="AL100" s="32"/>
      <c r="AM100" s="77">
        <f t="shared" si="32"/>
        <v>0</v>
      </c>
      <c r="AN100" s="32"/>
    </row>
    <row r="101" spans="1:40" outlineLevel="1" x14ac:dyDescent="0.25">
      <c r="A101" s="34" t="str">
        <f>+'Sprint Backlog'!B95</f>
        <v>US010</v>
      </c>
      <c r="B101" s="99" t="str">
        <f>+'Sprint Backlog'!C95</f>
        <v>Modelado en Base de Datos</v>
      </c>
      <c r="C101" s="99"/>
      <c r="D101" s="99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 x14ac:dyDescent="0.25">
      <c r="A102" s="34" t="str">
        <f>+'Sprint Backlog'!B96</f>
        <v>US010</v>
      </c>
      <c r="B102" s="99" t="str">
        <f>+'Sprint Backlog'!C96</f>
        <v>Prototipado</v>
      </c>
      <c r="C102" s="99"/>
      <c r="D102" s="99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 x14ac:dyDescent="0.25">
      <c r="A103" s="34" t="str">
        <f>+'Sprint Backlog'!B97</f>
        <v>US010</v>
      </c>
      <c r="B103" s="99" t="str">
        <f>+'Sprint Backlog'!C97</f>
        <v>Implementar Capa de Entidad</v>
      </c>
      <c r="C103" s="99"/>
      <c r="D103" s="99"/>
      <c r="E103" s="28" t="s">
        <v>23</v>
      </c>
      <c r="F103" s="28" t="s">
        <v>21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0</v>
      </c>
      <c r="AD103" s="32"/>
      <c r="AE103" s="30">
        <f t="shared" si="28"/>
        <v>0</v>
      </c>
      <c r="AF103" s="32"/>
      <c r="AG103" s="30">
        <f t="shared" si="29"/>
        <v>0</v>
      </c>
      <c r="AH103" s="32"/>
      <c r="AI103" s="77">
        <f t="shared" si="30"/>
        <v>0</v>
      </c>
      <c r="AJ103" s="32"/>
      <c r="AK103" s="77">
        <f t="shared" si="31"/>
        <v>0</v>
      </c>
      <c r="AL103" s="32"/>
      <c r="AM103" s="77">
        <f t="shared" si="32"/>
        <v>0</v>
      </c>
      <c r="AN103" s="32"/>
    </row>
    <row r="104" spans="1:40" outlineLevel="1" x14ac:dyDescent="0.25">
      <c r="A104" s="34" t="str">
        <f>+'Sprint Backlog'!B98</f>
        <v>US010</v>
      </c>
      <c r="B104" s="99" t="str">
        <f>+'Sprint Backlog'!C98</f>
        <v>Implementar Capa de Acceso de Datos</v>
      </c>
      <c r="C104" s="99"/>
      <c r="D104" s="99"/>
      <c r="E104" s="27" t="s">
        <v>23</v>
      </c>
      <c r="F104" s="28" t="s">
        <v>21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0</v>
      </c>
      <c r="AD104" s="32"/>
      <c r="AE104" s="30">
        <f t="shared" si="28"/>
        <v>0</v>
      </c>
      <c r="AF104" s="32"/>
      <c r="AG104" s="30">
        <f t="shared" si="29"/>
        <v>0</v>
      </c>
      <c r="AH104" s="32"/>
      <c r="AI104" s="77">
        <f t="shared" si="30"/>
        <v>0</v>
      </c>
      <c r="AJ104" s="32"/>
      <c r="AK104" s="77">
        <f t="shared" si="31"/>
        <v>0</v>
      </c>
      <c r="AL104" s="32"/>
      <c r="AM104" s="77">
        <f t="shared" si="32"/>
        <v>0</v>
      </c>
      <c r="AN104" s="32"/>
    </row>
    <row r="105" spans="1:40" outlineLevel="1" x14ac:dyDescent="0.25">
      <c r="A105" s="34" t="str">
        <f>+'Sprint Backlog'!B99</f>
        <v>US010</v>
      </c>
      <c r="B105" s="99" t="str">
        <f>+'Sprint Backlog'!C99</f>
        <v>Implementar Capa de Componente de Negocio</v>
      </c>
      <c r="C105" s="99"/>
      <c r="D105" s="99"/>
      <c r="E105" s="27" t="s">
        <v>23</v>
      </c>
      <c r="F105" s="28" t="s">
        <v>21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0</v>
      </c>
      <c r="AD105" s="32"/>
      <c r="AE105" s="30">
        <f t="shared" si="28"/>
        <v>0</v>
      </c>
      <c r="AF105" s="32"/>
      <c r="AG105" s="30">
        <f t="shared" si="29"/>
        <v>0</v>
      </c>
      <c r="AH105" s="32"/>
      <c r="AI105" s="77">
        <f t="shared" si="30"/>
        <v>0</v>
      </c>
      <c r="AJ105" s="32"/>
      <c r="AK105" s="77">
        <f t="shared" si="31"/>
        <v>0</v>
      </c>
      <c r="AL105" s="32"/>
      <c r="AM105" s="77">
        <f t="shared" si="32"/>
        <v>0</v>
      </c>
      <c r="AN105" s="32"/>
    </row>
    <row r="106" spans="1:40" outlineLevel="1" x14ac:dyDescent="0.25">
      <c r="A106" s="34" t="str">
        <f>+'Sprint Backlog'!B100</f>
        <v>US010</v>
      </c>
      <c r="B106" s="99" t="str">
        <f>+'Sprint Backlog'!C100</f>
        <v>Implementar Capa de Presentación</v>
      </c>
      <c r="C106" s="99"/>
      <c r="D106" s="99"/>
      <c r="E106" s="27" t="s">
        <v>23</v>
      </c>
      <c r="F106" s="28" t="s">
        <v>21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0</v>
      </c>
      <c r="AF106" s="32"/>
      <c r="AG106" s="30">
        <f t="shared" si="29"/>
        <v>0</v>
      </c>
      <c r="AH106" s="32"/>
      <c r="AI106" s="77">
        <f t="shared" si="30"/>
        <v>0</v>
      </c>
      <c r="AJ106" s="32"/>
      <c r="AK106" s="77">
        <f t="shared" si="31"/>
        <v>0</v>
      </c>
      <c r="AL106" s="32"/>
      <c r="AM106" s="77">
        <f t="shared" si="32"/>
        <v>0</v>
      </c>
      <c r="AN106" s="32"/>
    </row>
    <row r="107" spans="1:40" outlineLevel="1" x14ac:dyDescent="0.25">
      <c r="A107" s="34" t="str">
        <f>+'Sprint Backlog'!B101</f>
        <v>US010</v>
      </c>
      <c r="B107" s="99" t="str">
        <f>+'Sprint Backlog'!C101</f>
        <v>Pruebas unitarias</v>
      </c>
      <c r="C107" s="99"/>
      <c r="D107" s="99"/>
      <c r="E107" s="28" t="s">
        <v>25</v>
      </c>
      <c r="F107" s="28" t="s">
        <v>21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0</v>
      </c>
      <c r="AF107" s="32"/>
      <c r="AG107" s="30">
        <f t="shared" si="29"/>
        <v>0</v>
      </c>
      <c r="AH107" s="32"/>
      <c r="AI107" s="77">
        <f t="shared" si="30"/>
        <v>0</v>
      </c>
      <c r="AJ107" s="32"/>
      <c r="AK107" s="77">
        <f t="shared" si="31"/>
        <v>0</v>
      </c>
      <c r="AL107" s="32"/>
      <c r="AM107" s="77">
        <f t="shared" si="32"/>
        <v>0</v>
      </c>
      <c r="AN107" s="32"/>
    </row>
    <row r="108" spans="1:40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186" priority="189" stopIfTrue="1" operator="equal">
      <formula>$AS$6</formula>
    </cfRule>
    <cfRule type="cellIs" dxfId="185" priority="190" stopIfTrue="1" operator="equal">
      <formula>$AS$7</formula>
    </cfRule>
    <cfRule type="cellIs" dxfId="184" priority="191" stopIfTrue="1" operator="equal">
      <formula>$AS$8</formula>
    </cfRule>
  </conditionalFormatting>
  <conditionalFormatting sqref="J4:AN4">
    <cfRule type="cellIs" dxfId="183" priority="192" stopIfTrue="1" operator="equal">
      <formula>"S"</formula>
    </cfRule>
    <cfRule type="cellIs" dxfId="182" priority="193" stopIfTrue="1" operator="equal">
      <formula>"D"</formula>
    </cfRule>
  </conditionalFormatting>
  <conditionalFormatting sqref="F108:F502">
    <cfRule type="cellIs" dxfId="181" priority="194" stopIfTrue="1" operator="equal">
      <formula>$AS$6</formula>
    </cfRule>
    <cfRule type="cellIs" dxfId="180" priority="195" stopIfTrue="1" operator="equal">
      <formula>$AS$7</formula>
    </cfRule>
    <cfRule type="cellIs" dxfId="179" priority="196" stopIfTrue="1" operator="equal">
      <formula>$AS$8</formula>
    </cfRule>
  </conditionalFormatting>
  <conditionalFormatting sqref="F61:F65 F68:F72 F75:F77 F86 F92:F93 F96:F100 F103:F107 F79">
    <cfRule type="cellIs" dxfId="178" priority="180" stopIfTrue="1" operator="equal">
      <formula>$AS$6</formula>
    </cfRule>
    <cfRule type="cellIs" dxfId="177" priority="181" stopIfTrue="1" operator="equal">
      <formula>$AS$7</formula>
    </cfRule>
    <cfRule type="cellIs" dxfId="176" priority="182" stopIfTrue="1" operator="equal">
      <formula>$AS$8</formula>
    </cfRule>
  </conditionalFormatting>
  <conditionalFormatting sqref="F30 F33:F37 F40:F43 F47:F49 F54:F56 F51 F58">
    <cfRule type="cellIs" dxfId="175" priority="183" stopIfTrue="1" operator="equal">
      <formula>$AS$6</formula>
    </cfRule>
    <cfRule type="cellIs" dxfId="174" priority="184" stopIfTrue="1" operator="equal">
      <formula>$AS$7</formula>
    </cfRule>
    <cfRule type="cellIs" dxfId="173" priority="185" stopIfTrue="1" operator="equal">
      <formula>$AS$8</formula>
    </cfRule>
  </conditionalFormatting>
  <conditionalFormatting sqref="H4">
    <cfRule type="cellIs" dxfId="172" priority="178" stopIfTrue="1" operator="equal">
      <formula>"S"</formula>
    </cfRule>
    <cfRule type="cellIs" dxfId="171" priority="179" stopIfTrue="1" operator="equal">
      <formula>"D"</formula>
    </cfRule>
  </conditionalFormatting>
  <conditionalFormatting sqref="F10">
    <cfRule type="cellIs" dxfId="170" priority="175" stopIfTrue="1" operator="equal">
      <formula>$AS$6</formula>
    </cfRule>
    <cfRule type="cellIs" dxfId="169" priority="176" stopIfTrue="1" operator="equal">
      <formula>$AS$7</formula>
    </cfRule>
    <cfRule type="cellIs" dxfId="168" priority="177" stopIfTrue="1" operator="equal">
      <formula>$AS$8</formula>
    </cfRule>
  </conditionalFormatting>
  <conditionalFormatting sqref="F11">
    <cfRule type="cellIs" dxfId="167" priority="172" stopIfTrue="1" operator="equal">
      <formula>$AS$6</formula>
    </cfRule>
    <cfRule type="cellIs" dxfId="166" priority="173" stopIfTrue="1" operator="equal">
      <formula>$AS$7</formula>
    </cfRule>
    <cfRule type="cellIs" dxfId="165" priority="174" stopIfTrue="1" operator="equal">
      <formula>$AS$8</formula>
    </cfRule>
  </conditionalFormatting>
  <conditionalFormatting sqref="F12">
    <cfRule type="cellIs" dxfId="164" priority="169" stopIfTrue="1" operator="equal">
      <formula>$AS$6</formula>
    </cfRule>
    <cfRule type="cellIs" dxfId="163" priority="170" stopIfTrue="1" operator="equal">
      <formula>$AS$7</formula>
    </cfRule>
    <cfRule type="cellIs" dxfId="162" priority="171" stopIfTrue="1" operator="equal">
      <formula>$AS$8</formula>
    </cfRule>
  </conditionalFormatting>
  <conditionalFormatting sqref="F13">
    <cfRule type="cellIs" dxfId="161" priority="166" stopIfTrue="1" operator="equal">
      <formula>$AS$6</formula>
    </cfRule>
    <cfRule type="cellIs" dxfId="160" priority="167" stopIfTrue="1" operator="equal">
      <formula>$AS$7</formula>
    </cfRule>
    <cfRule type="cellIs" dxfId="159" priority="168" stopIfTrue="1" operator="equal">
      <formula>$AS$8</formula>
    </cfRule>
  </conditionalFormatting>
  <conditionalFormatting sqref="F14">
    <cfRule type="cellIs" dxfId="158" priority="163" stopIfTrue="1" operator="equal">
      <formula>$AS$6</formula>
    </cfRule>
    <cfRule type="cellIs" dxfId="157" priority="164" stopIfTrue="1" operator="equal">
      <formula>$AS$7</formula>
    </cfRule>
    <cfRule type="cellIs" dxfId="156" priority="165" stopIfTrue="1" operator="equal">
      <formula>$AS$8</formula>
    </cfRule>
  </conditionalFormatting>
  <conditionalFormatting sqref="F15">
    <cfRule type="cellIs" dxfId="155" priority="160" stopIfTrue="1" operator="equal">
      <formula>$AS$6</formula>
    </cfRule>
    <cfRule type="cellIs" dxfId="154" priority="161" stopIfTrue="1" operator="equal">
      <formula>$AS$7</formula>
    </cfRule>
    <cfRule type="cellIs" dxfId="153" priority="162" stopIfTrue="1" operator="equal">
      <formula>$AS$8</formula>
    </cfRule>
  </conditionalFormatting>
  <conditionalFormatting sqref="F16">
    <cfRule type="cellIs" dxfId="152" priority="154" stopIfTrue="1" operator="equal">
      <formula>$AS$6</formula>
    </cfRule>
    <cfRule type="cellIs" dxfId="151" priority="155" stopIfTrue="1" operator="equal">
      <formula>$AS$7</formula>
    </cfRule>
    <cfRule type="cellIs" dxfId="150" priority="156" stopIfTrue="1" operator="equal">
      <formula>$AS$8</formula>
    </cfRule>
  </conditionalFormatting>
  <conditionalFormatting sqref="F17">
    <cfRule type="cellIs" dxfId="149" priority="151" stopIfTrue="1" operator="equal">
      <formula>$AS$6</formula>
    </cfRule>
    <cfRule type="cellIs" dxfId="148" priority="152" stopIfTrue="1" operator="equal">
      <formula>$AS$7</formula>
    </cfRule>
    <cfRule type="cellIs" dxfId="147" priority="153" stopIfTrue="1" operator="equal">
      <formula>$AS$8</formula>
    </cfRule>
  </conditionalFormatting>
  <conditionalFormatting sqref="F18">
    <cfRule type="cellIs" dxfId="146" priority="148" stopIfTrue="1" operator="equal">
      <formula>$AS$6</formula>
    </cfRule>
    <cfRule type="cellIs" dxfId="145" priority="149" stopIfTrue="1" operator="equal">
      <formula>$AS$7</formula>
    </cfRule>
    <cfRule type="cellIs" dxfId="144" priority="150" stopIfTrue="1" operator="equal">
      <formula>$AS$8</formula>
    </cfRule>
  </conditionalFormatting>
  <conditionalFormatting sqref="F24">
    <cfRule type="cellIs" dxfId="143" priority="145" stopIfTrue="1" operator="equal">
      <formula>$AS$6</formula>
    </cfRule>
    <cfRule type="cellIs" dxfId="142" priority="146" stopIfTrue="1" operator="equal">
      <formula>$AS$7</formula>
    </cfRule>
    <cfRule type="cellIs" dxfId="141" priority="147" stopIfTrue="1" operator="equal">
      <formula>$AS$8</formula>
    </cfRule>
  </conditionalFormatting>
  <conditionalFormatting sqref="F25">
    <cfRule type="cellIs" dxfId="140" priority="142" stopIfTrue="1" operator="equal">
      <formula>$AS$6</formula>
    </cfRule>
    <cfRule type="cellIs" dxfId="139" priority="143" stopIfTrue="1" operator="equal">
      <formula>$AS$7</formula>
    </cfRule>
    <cfRule type="cellIs" dxfId="138" priority="144" stopIfTrue="1" operator="equal">
      <formula>$AS$8</formula>
    </cfRule>
  </conditionalFormatting>
  <conditionalFormatting sqref="F31">
    <cfRule type="cellIs" dxfId="137" priority="139" stopIfTrue="1" operator="equal">
      <formula>$AS$6</formula>
    </cfRule>
    <cfRule type="cellIs" dxfId="136" priority="140" stopIfTrue="1" operator="equal">
      <formula>$AS$7</formula>
    </cfRule>
    <cfRule type="cellIs" dxfId="135" priority="141" stopIfTrue="1" operator="equal">
      <formula>$AS$8</formula>
    </cfRule>
  </conditionalFormatting>
  <conditionalFormatting sqref="F32">
    <cfRule type="cellIs" dxfId="134" priority="136" stopIfTrue="1" operator="equal">
      <formula>$AS$6</formula>
    </cfRule>
    <cfRule type="cellIs" dxfId="133" priority="137" stopIfTrue="1" operator="equal">
      <formula>$AS$7</formula>
    </cfRule>
    <cfRule type="cellIs" dxfId="132" priority="138" stopIfTrue="1" operator="equal">
      <formula>$AS$8</formula>
    </cfRule>
  </conditionalFormatting>
  <conditionalFormatting sqref="F38">
    <cfRule type="cellIs" dxfId="131" priority="133" stopIfTrue="1" operator="equal">
      <formula>$AS$6</formula>
    </cfRule>
    <cfRule type="cellIs" dxfId="130" priority="134" stopIfTrue="1" operator="equal">
      <formula>$AS$7</formula>
    </cfRule>
    <cfRule type="cellIs" dxfId="129" priority="135" stopIfTrue="1" operator="equal">
      <formula>$AS$8</formula>
    </cfRule>
  </conditionalFormatting>
  <conditionalFormatting sqref="F39">
    <cfRule type="cellIs" dxfId="128" priority="130" stopIfTrue="1" operator="equal">
      <formula>$AS$6</formula>
    </cfRule>
    <cfRule type="cellIs" dxfId="127" priority="131" stopIfTrue="1" operator="equal">
      <formula>$AS$7</formula>
    </cfRule>
    <cfRule type="cellIs" dxfId="126" priority="132" stopIfTrue="1" operator="equal">
      <formula>$AS$8</formula>
    </cfRule>
  </conditionalFormatting>
  <conditionalFormatting sqref="F45">
    <cfRule type="cellIs" dxfId="125" priority="127" stopIfTrue="1" operator="equal">
      <formula>$AS$6</formula>
    </cfRule>
    <cfRule type="cellIs" dxfId="124" priority="128" stopIfTrue="1" operator="equal">
      <formula>$AS$7</formula>
    </cfRule>
    <cfRule type="cellIs" dxfId="123" priority="129" stopIfTrue="1" operator="equal">
      <formula>$AS$8</formula>
    </cfRule>
  </conditionalFormatting>
  <conditionalFormatting sqref="F46">
    <cfRule type="cellIs" dxfId="122" priority="124" stopIfTrue="1" operator="equal">
      <formula>$AS$6</formula>
    </cfRule>
    <cfRule type="cellIs" dxfId="121" priority="125" stopIfTrue="1" operator="equal">
      <formula>$AS$7</formula>
    </cfRule>
    <cfRule type="cellIs" dxfId="120" priority="126" stopIfTrue="1" operator="equal">
      <formula>$AS$8</formula>
    </cfRule>
  </conditionalFormatting>
  <conditionalFormatting sqref="F52">
    <cfRule type="cellIs" dxfId="119" priority="121" stopIfTrue="1" operator="equal">
      <formula>$AS$6</formula>
    </cfRule>
    <cfRule type="cellIs" dxfId="118" priority="122" stopIfTrue="1" operator="equal">
      <formula>$AS$7</formula>
    </cfRule>
    <cfRule type="cellIs" dxfId="117" priority="123" stopIfTrue="1" operator="equal">
      <formula>$AS$8</formula>
    </cfRule>
  </conditionalFormatting>
  <conditionalFormatting sqref="F53">
    <cfRule type="cellIs" dxfId="116" priority="118" stopIfTrue="1" operator="equal">
      <formula>$AS$6</formula>
    </cfRule>
    <cfRule type="cellIs" dxfId="115" priority="119" stopIfTrue="1" operator="equal">
      <formula>$AS$7</formula>
    </cfRule>
    <cfRule type="cellIs" dxfId="114" priority="120" stopIfTrue="1" operator="equal">
      <formula>$AS$8</formula>
    </cfRule>
  </conditionalFormatting>
  <conditionalFormatting sqref="F59">
    <cfRule type="cellIs" dxfId="113" priority="115" stopIfTrue="1" operator="equal">
      <formula>$AS$6</formula>
    </cfRule>
    <cfRule type="cellIs" dxfId="112" priority="116" stopIfTrue="1" operator="equal">
      <formula>$AS$7</formula>
    </cfRule>
    <cfRule type="cellIs" dxfId="111" priority="117" stopIfTrue="1" operator="equal">
      <formula>$AS$8</formula>
    </cfRule>
  </conditionalFormatting>
  <conditionalFormatting sqref="F60">
    <cfRule type="cellIs" dxfId="110" priority="112" stopIfTrue="1" operator="equal">
      <formula>$AS$6</formula>
    </cfRule>
    <cfRule type="cellIs" dxfId="109" priority="113" stopIfTrue="1" operator="equal">
      <formula>$AS$7</formula>
    </cfRule>
    <cfRule type="cellIs" dxfId="108" priority="114" stopIfTrue="1" operator="equal">
      <formula>$AS$8</formula>
    </cfRule>
  </conditionalFormatting>
  <conditionalFormatting sqref="F66">
    <cfRule type="cellIs" dxfId="107" priority="109" stopIfTrue="1" operator="equal">
      <formula>$AS$6</formula>
    </cfRule>
    <cfRule type="cellIs" dxfId="106" priority="110" stopIfTrue="1" operator="equal">
      <formula>$AS$7</formula>
    </cfRule>
    <cfRule type="cellIs" dxfId="105" priority="111" stopIfTrue="1" operator="equal">
      <formula>$AS$8</formula>
    </cfRule>
  </conditionalFormatting>
  <conditionalFormatting sqref="F67">
    <cfRule type="cellIs" dxfId="104" priority="106" stopIfTrue="1" operator="equal">
      <formula>$AS$6</formula>
    </cfRule>
    <cfRule type="cellIs" dxfId="103" priority="107" stopIfTrue="1" operator="equal">
      <formula>$AS$7</formula>
    </cfRule>
    <cfRule type="cellIs" dxfId="102" priority="108" stopIfTrue="1" operator="equal">
      <formula>$AS$8</formula>
    </cfRule>
  </conditionalFormatting>
  <conditionalFormatting sqref="F73">
    <cfRule type="cellIs" dxfId="101" priority="103" stopIfTrue="1" operator="equal">
      <formula>$AS$6</formula>
    </cfRule>
    <cfRule type="cellIs" dxfId="100" priority="104" stopIfTrue="1" operator="equal">
      <formula>$AS$7</formula>
    </cfRule>
    <cfRule type="cellIs" dxfId="99" priority="105" stopIfTrue="1" operator="equal">
      <formula>$AS$8</formula>
    </cfRule>
  </conditionalFormatting>
  <conditionalFormatting sqref="F74">
    <cfRule type="cellIs" dxfId="98" priority="100" stopIfTrue="1" operator="equal">
      <formula>$AS$6</formula>
    </cfRule>
    <cfRule type="cellIs" dxfId="97" priority="101" stopIfTrue="1" operator="equal">
      <formula>$AS$7</formula>
    </cfRule>
    <cfRule type="cellIs" dxfId="96" priority="102" stopIfTrue="1" operator="equal">
      <formula>$AS$8</formula>
    </cfRule>
  </conditionalFormatting>
  <conditionalFormatting sqref="F80">
    <cfRule type="cellIs" dxfId="95" priority="97" stopIfTrue="1" operator="equal">
      <formula>$AS$6</formula>
    </cfRule>
    <cfRule type="cellIs" dxfId="94" priority="98" stopIfTrue="1" operator="equal">
      <formula>$AS$7</formula>
    </cfRule>
    <cfRule type="cellIs" dxfId="93" priority="99" stopIfTrue="1" operator="equal">
      <formula>$AS$8</formula>
    </cfRule>
  </conditionalFormatting>
  <conditionalFormatting sqref="F81">
    <cfRule type="cellIs" dxfId="92" priority="94" stopIfTrue="1" operator="equal">
      <formula>$AS$6</formula>
    </cfRule>
    <cfRule type="cellIs" dxfId="91" priority="95" stopIfTrue="1" operator="equal">
      <formula>$AS$7</formula>
    </cfRule>
    <cfRule type="cellIs" dxfId="90" priority="96" stopIfTrue="1" operator="equal">
      <formula>$AS$8</formula>
    </cfRule>
  </conditionalFormatting>
  <conditionalFormatting sqref="F87">
    <cfRule type="cellIs" dxfId="89" priority="91" stopIfTrue="1" operator="equal">
      <formula>$AS$6</formula>
    </cfRule>
    <cfRule type="cellIs" dxfId="88" priority="92" stopIfTrue="1" operator="equal">
      <formula>$AS$7</formula>
    </cfRule>
    <cfRule type="cellIs" dxfId="87" priority="93" stopIfTrue="1" operator="equal">
      <formula>$AS$8</formula>
    </cfRule>
  </conditionalFormatting>
  <conditionalFormatting sqref="F88">
    <cfRule type="cellIs" dxfId="86" priority="88" stopIfTrue="1" operator="equal">
      <formula>$AS$6</formula>
    </cfRule>
    <cfRule type="cellIs" dxfId="85" priority="89" stopIfTrue="1" operator="equal">
      <formula>$AS$7</formula>
    </cfRule>
    <cfRule type="cellIs" dxfId="84" priority="90" stopIfTrue="1" operator="equal">
      <formula>$AS$8</formula>
    </cfRule>
  </conditionalFormatting>
  <conditionalFormatting sqref="F94">
    <cfRule type="cellIs" dxfId="83" priority="85" stopIfTrue="1" operator="equal">
      <formula>$AS$6</formula>
    </cfRule>
    <cfRule type="cellIs" dxfId="82" priority="86" stopIfTrue="1" operator="equal">
      <formula>$AS$7</formula>
    </cfRule>
    <cfRule type="cellIs" dxfId="81" priority="87" stopIfTrue="1" operator="equal">
      <formula>$AS$8</formula>
    </cfRule>
  </conditionalFormatting>
  <conditionalFormatting sqref="F95">
    <cfRule type="cellIs" dxfId="80" priority="82" stopIfTrue="1" operator="equal">
      <formula>$AS$6</formula>
    </cfRule>
    <cfRule type="cellIs" dxfId="79" priority="83" stopIfTrue="1" operator="equal">
      <formula>$AS$7</formula>
    </cfRule>
    <cfRule type="cellIs" dxfId="78" priority="84" stopIfTrue="1" operator="equal">
      <formula>$AS$8</formula>
    </cfRule>
  </conditionalFormatting>
  <conditionalFormatting sqref="F101">
    <cfRule type="cellIs" dxfId="77" priority="79" stopIfTrue="1" operator="equal">
      <formula>$AS$6</formula>
    </cfRule>
    <cfRule type="cellIs" dxfId="76" priority="80" stopIfTrue="1" operator="equal">
      <formula>$AS$7</formula>
    </cfRule>
    <cfRule type="cellIs" dxfId="75" priority="81" stopIfTrue="1" operator="equal">
      <formula>$AS$8</formula>
    </cfRule>
  </conditionalFormatting>
  <conditionalFormatting sqref="F102">
    <cfRule type="cellIs" dxfId="74" priority="76" stopIfTrue="1" operator="equal">
      <formula>$AS$6</formula>
    </cfRule>
    <cfRule type="cellIs" dxfId="73" priority="77" stopIfTrue="1" operator="equal">
      <formula>$AS$7</formula>
    </cfRule>
    <cfRule type="cellIs" dxfId="72" priority="78" stopIfTrue="1" operator="equal">
      <formula>$AS$8</formula>
    </cfRule>
  </conditionalFormatting>
  <conditionalFormatting sqref="F19">
    <cfRule type="cellIs" dxfId="71" priority="73" stopIfTrue="1" operator="equal">
      <formula>$AS$6</formula>
    </cfRule>
    <cfRule type="cellIs" dxfId="70" priority="74" stopIfTrue="1" operator="equal">
      <formula>$AS$7</formula>
    </cfRule>
    <cfRule type="cellIs" dxfId="69" priority="75" stopIfTrue="1" operator="equal">
      <formula>$AS$8</formula>
    </cfRule>
  </conditionalFormatting>
  <conditionalFormatting sqref="F20">
    <cfRule type="cellIs" dxfId="68" priority="70" stopIfTrue="1" operator="equal">
      <formula>$AS$6</formula>
    </cfRule>
    <cfRule type="cellIs" dxfId="67" priority="71" stopIfTrue="1" operator="equal">
      <formula>$AS$7</formula>
    </cfRule>
    <cfRule type="cellIs" dxfId="66" priority="72" stopIfTrue="1" operator="equal">
      <formula>$AS$8</formula>
    </cfRule>
  </conditionalFormatting>
  <conditionalFormatting sqref="F21">
    <cfRule type="cellIs" dxfId="65" priority="67" stopIfTrue="1" operator="equal">
      <formula>$AS$6</formula>
    </cfRule>
    <cfRule type="cellIs" dxfId="64" priority="68" stopIfTrue="1" operator="equal">
      <formula>$AS$7</formula>
    </cfRule>
    <cfRule type="cellIs" dxfId="63" priority="69" stopIfTrue="1" operator="equal">
      <formula>$AS$8</formula>
    </cfRule>
  </conditionalFormatting>
  <conditionalFormatting sqref="F22">
    <cfRule type="cellIs" dxfId="62" priority="64" stopIfTrue="1" operator="equal">
      <formula>$AS$6</formula>
    </cfRule>
    <cfRule type="cellIs" dxfId="61" priority="65" stopIfTrue="1" operator="equal">
      <formula>$AS$7</formula>
    </cfRule>
    <cfRule type="cellIs" dxfId="60" priority="66" stopIfTrue="1" operator="equal">
      <formula>$AS$8</formula>
    </cfRule>
  </conditionalFormatting>
  <conditionalFormatting sqref="F23">
    <cfRule type="cellIs" dxfId="59" priority="58" stopIfTrue="1" operator="equal">
      <formula>$AS$6</formula>
    </cfRule>
    <cfRule type="cellIs" dxfId="58" priority="59" stopIfTrue="1" operator="equal">
      <formula>$AS$7</formula>
    </cfRule>
    <cfRule type="cellIs" dxfId="57" priority="60" stopIfTrue="1" operator="equal">
      <formula>$AS$8</formula>
    </cfRule>
  </conditionalFormatting>
  <conditionalFormatting sqref="F82">
    <cfRule type="cellIs" dxfId="56" priority="55" stopIfTrue="1" operator="equal">
      <formula>$AS$6</formula>
    </cfRule>
    <cfRule type="cellIs" dxfId="55" priority="56" stopIfTrue="1" operator="equal">
      <formula>$AS$7</formula>
    </cfRule>
    <cfRule type="cellIs" dxfId="54" priority="57" stopIfTrue="1" operator="equal">
      <formula>$AS$8</formula>
    </cfRule>
  </conditionalFormatting>
  <conditionalFormatting sqref="F83">
    <cfRule type="cellIs" dxfId="53" priority="52" stopIfTrue="1" operator="equal">
      <formula>$AS$6</formula>
    </cfRule>
    <cfRule type="cellIs" dxfId="52" priority="53" stopIfTrue="1" operator="equal">
      <formula>$AS$7</formula>
    </cfRule>
    <cfRule type="cellIs" dxfId="51" priority="54" stopIfTrue="1" operator="equal">
      <formula>$AS$8</formula>
    </cfRule>
  </conditionalFormatting>
  <conditionalFormatting sqref="F84">
    <cfRule type="cellIs" dxfId="50" priority="49" stopIfTrue="1" operator="equal">
      <formula>$AS$6</formula>
    </cfRule>
    <cfRule type="cellIs" dxfId="49" priority="50" stopIfTrue="1" operator="equal">
      <formula>$AS$7</formula>
    </cfRule>
    <cfRule type="cellIs" dxfId="48" priority="51" stopIfTrue="1" operator="equal">
      <formula>$AS$8</formula>
    </cfRule>
  </conditionalFormatting>
  <conditionalFormatting sqref="F44">
    <cfRule type="cellIs" dxfId="47" priority="46" stopIfTrue="1" operator="equal">
      <formula>$AS$6</formula>
    </cfRule>
    <cfRule type="cellIs" dxfId="46" priority="47" stopIfTrue="1" operator="equal">
      <formula>$AS$7</formula>
    </cfRule>
    <cfRule type="cellIs" dxfId="45" priority="48" stopIfTrue="1" operator="equal">
      <formula>$AS$8</formula>
    </cfRule>
  </conditionalFormatting>
  <conditionalFormatting sqref="F50">
    <cfRule type="cellIs" dxfId="44" priority="43" stopIfTrue="1" operator="equal">
      <formula>$AS$6</formula>
    </cfRule>
    <cfRule type="cellIs" dxfId="43" priority="44" stopIfTrue="1" operator="equal">
      <formula>$AS$7</formula>
    </cfRule>
    <cfRule type="cellIs" dxfId="42" priority="45" stopIfTrue="1" operator="equal">
      <formula>$AS$8</formula>
    </cfRule>
  </conditionalFormatting>
  <conditionalFormatting sqref="F57">
    <cfRule type="cellIs" dxfId="41" priority="40" stopIfTrue="1" operator="equal">
      <formula>$AS$6</formula>
    </cfRule>
    <cfRule type="cellIs" dxfId="40" priority="41" stopIfTrue="1" operator="equal">
      <formula>$AS$7</formula>
    </cfRule>
    <cfRule type="cellIs" dxfId="39" priority="42" stopIfTrue="1" operator="equal">
      <formula>$AS$8</formula>
    </cfRule>
  </conditionalFormatting>
  <conditionalFormatting sqref="F78">
    <cfRule type="cellIs" dxfId="38" priority="37" stopIfTrue="1" operator="equal">
      <formula>$AS$6</formula>
    </cfRule>
    <cfRule type="cellIs" dxfId="37" priority="38" stopIfTrue="1" operator="equal">
      <formula>$AS$7</formula>
    </cfRule>
    <cfRule type="cellIs" dxfId="36" priority="39" stopIfTrue="1" operator="equal">
      <formula>$AS$8</formula>
    </cfRule>
  </conditionalFormatting>
  <conditionalFormatting sqref="F26">
    <cfRule type="cellIs" dxfId="35" priority="34" stopIfTrue="1" operator="equal">
      <formula>$AS$6</formula>
    </cfRule>
    <cfRule type="cellIs" dxfId="34" priority="35" stopIfTrue="1" operator="equal">
      <formula>$AS$7</formula>
    </cfRule>
    <cfRule type="cellIs" dxfId="33" priority="36" stopIfTrue="1" operator="equal">
      <formula>$AS$8</formula>
    </cfRule>
  </conditionalFormatting>
  <conditionalFormatting sqref="F27">
    <cfRule type="cellIs" dxfId="32" priority="31" stopIfTrue="1" operator="equal">
      <formula>$AS$6</formula>
    </cfRule>
    <cfRule type="cellIs" dxfId="31" priority="32" stopIfTrue="1" operator="equal">
      <formula>$AS$7</formula>
    </cfRule>
    <cfRule type="cellIs" dxfId="30" priority="33" stopIfTrue="1" operator="equal">
      <formula>$AS$8</formula>
    </cfRule>
  </conditionalFormatting>
  <conditionalFormatting sqref="F28">
    <cfRule type="cellIs" dxfId="29" priority="28" stopIfTrue="1" operator="equal">
      <formula>$AS$6</formula>
    </cfRule>
    <cfRule type="cellIs" dxfId="28" priority="29" stopIfTrue="1" operator="equal">
      <formula>$AS$7</formula>
    </cfRule>
    <cfRule type="cellIs" dxfId="27" priority="30" stopIfTrue="1" operator="equal">
      <formula>$AS$8</formula>
    </cfRule>
  </conditionalFormatting>
  <conditionalFormatting sqref="F29">
    <cfRule type="cellIs" dxfId="26" priority="25" stopIfTrue="1" operator="equal">
      <formula>$AS$6</formula>
    </cfRule>
    <cfRule type="cellIs" dxfId="25" priority="26" stopIfTrue="1" operator="equal">
      <formula>$AS$7</formula>
    </cfRule>
    <cfRule type="cellIs" dxfId="24" priority="27" stopIfTrue="1" operator="equal">
      <formula>$AS$8</formula>
    </cfRule>
  </conditionalFormatting>
  <conditionalFormatting sqref="F85">
    <cfRule type="cellIs" dxfId="23" priority="22" stopIfTrue="1" operator="equal">
      <formula>$AS$6</formula>
    </cfRule>
    <cfRule type="cellIs" dxfId="22" priority="23" stopIfTrue="1" operator="equal">
      <formula>$AS$7</formula>
    </cfRule>
    <cfRule type="cellIs" dxfId="21" priority="24" stopIfTrue="1" operator="equal">
      <formula>$AS$8</formula>
    </cfRule>
  </conditionalFormatting>
  <conditionalFormatting sqref="F89">
    <cfRule type="cellIs" dxfId="20" priority="19" stopIfTrue="1" operator="equal">
      <formula>$AS$6</formula>
    </cfRule>
    <cfRule type="cellIs" dxfId="19" priority="20" stopIfTrue="1" operator="equal">
      <formula>$AS$7</formula>
    </cfRule>
    <cfRule type="cellIs" dxfId="18" priority="21" stopIfTrue="1" operator="equal">
      <formula>$AS$8</formula>
    </cfRule>
  </conditionalFormatting>
  <conditionalFormatting sqref="F90">
    <cfRule type="cellIs" dxfId="17" priority="16" stopIfTrue="1" operator="equal">
      <formula>$AS$6</formula>
    </cfRule>
    <cfRule type="cellIs" dxfId="16" priority="17" stopIfTrue="1" operator="equal">
      <formula>$AS$7</formula>
    </cfRule>
    <cfRule type="cellIs" dxfId="15" priority="18" stopIfTrue="1" operator="equal">
      <formula>$AS$8</formula>
    </cfRule>
  </conditionalFormatting>
  <conditionalFormatting sqref="F91">
    <cfRule type="cellIs" dxfId="14" priority="13" stopIfTrue="1" operator="equal">
      <formula>$AS$6</formula>
    </cfRule>
    <cfRule type="cellIs" dxfId="13" priority="14" stopIfTrue="1" operator="equal">
      <formula>$AS$7</formula>
    </cfRule>
    <cfRule type="cellIs" dxfId="12" priority="15" stopIfTrue="1" operator="equal">
      <formula>$AS$8</formula>
    </cfRule>
  </conditionalFormatting>
  <conditionalFormatting sqref="F92">
    <cfRule type="cellIs" dxfId="11" priority="10" stopIfTrue="1" operator="equal">
      <formula>$AS$6</formula>
    </cfRule>
    <cfRule type="cellIs" dxfId="10" priority="11" stopIfTrue="1" operator="equal">
      <formula>$AS$7</formula>
    </cfRule>
    <cfRule type="cellIs" dxfId="9" priority="12" stopIfTrue="1" operator="equal">
      <formula>$AS$8</formula>
    </cfRule>
  </conditionalFormatting>
  <conditionalFormatting sqref="F96">
    <cfRule type="cellIs" dxfId="8" priority="7" stopIfTrue="1" operator="equal">
      <formula>$AS$6</formula>
    </cfRule>
    <cfRule type="cellIs" dxfId="7" priority="8" stopIfTrue="1" operator="equal">
      <formula>$AS$7</formula>
    </cfRule>
    <cfRule type="cellIs" dxfId="6" priority="9" stopIfTrue="1" operator="equal">
      <formula>$AS$8</formula>
    </cfRule>
  </conditionalFormatting>
  <conditionalFormatting sqref="F97">
    <cfRule type="cellIs" dxfId="5" priority="4" stopIfTrue="1" operator="equal">
      <formula>$AS$6</formula>
    </cfRule>
    <cfRule type="cellIs" dxfId="4" priority="5" stopIfTrue="1" operator="equal">
      <formula>$AS$7</formula>
    </cfRule>
    <cfRule type="cellIs" dxfId="3" priority="6" stopIfTrue="1" operator="equal">
      <formula>$AS$8</formula>
    </cfRule>
  </conditionalFormatting>
  <conditionalFormatting sqref="F98">
    <cfRule type="cellIs" dxfId="2" priority="1" stopIfTrue="1" operator="equal">
      <formula>$AS$6</formula>
    </cfRule>
    <cfRule type="cellIs" dxfId="1" priority="2" stopIfTrue="1" operator="equal">
      <formula>$AS$7</formula>
    </cfRule>
    <cfRule type="cellIs" dxfId="0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Y13" sqref="Y13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+Config!C8</f>
        <v>41022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6</v>
      </c>
      <c r="F59" s="46">
        <f>SUMIF(Tareas!$G$10:$G$994,$B59,Tareas!L$10:L$994)</f>
        <v>6.7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2.5999999999999996</v>
      </c>
      <c r="L59" s="46">
        <f>SUMIF(Tareas!$G$10:$G$994,$B59,Tareas!X$10:X$994)</f>
        <v>1.3499999999999999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12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2012-05-16T14:32:27Z</dcterms:modified>
</cp:coreProperties>
</file>