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-120" windowWidth="18675" windowHeight="7635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Tareas!$A$9:$G$30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Tareas!$U$5:$U$9</definedName>
  </definedNames>
  <calcPr calcId="145621"/>
</workbook>
</file>

<file path=xl/calcChain.xml><?xml version="1.0" encoding="utf-8"?>
<calcChain xmlns="http://schemas.openxmlformats.org/spreadsheetml/2006/main">
  <c r="I10" i="2" l="1"/>
  <c r="I11" i="2"/>
  <c r="I17" i="2"/>
  <c r="I18" i="2"/>
  <c r="I24" i="2"/>
  <c r="I25" i="2"/>
  <c r="K11" i="2" l="1"/>
  <c r="M11" i="2" s="1"/>
  <c r="O11" i="2" s="1"/>
  <c r="I12" i="2"/>
  <c r="K12" i="2" s="1"/>
  <c r="M12" i="2" s="1"/>
  <c r="O12" i="2" s="1"/>
  <c r="I13" i="2"/>
  <c r="K13" i="2" s="1"/>
  <c r="M13" i="2" s="1"/>
  <c r="O13" i="2" s="1"/>
  <c r="I14" i="2"/>
  <c r="K14" i="2" s="1"/>
  <c r="M14" i="2" s="1"/>
  <c r="O14" i="2" s="1"/>
  <c r="I15" i="2"/>
  <c r="K15" i="2" s="1"/>
  <c r="M15" i="2" s="1"/>
  <c r="O15" i="2" s="1"/>
  <c r="I16" i="2"/>
  <c r="K16" i="2" s="1"/>
  <c r="M16" i="2" s="1"/>
  <c r="O16" i="2" s="1"/>
  <c r="K17" i="2"/>
  <c r="M17" i="2" s="1"/>
  <c r="O17" i="2" s="1"/>
  <c r="K18" i="2"/>
  <c r="M18" i="2" s="1"/>
  <c r="O18" i="2" s="1"/>
  <c r="I19" i="2"/>
  <c r="K19" i="2" s="1"/>
  <c r="M19" i="2" s="1"/>
  <c r="O19" i="2" s="1"/>
  <c r="I20" i="2"/>
  <c r="K20" i="2" s="1"/>
  <c r="M20" i="2" s="1"/>
  <c r="O20" i="2" s="1"/>
  <c r="I21" i="2"/>
  <c r="K21" i="2" s="1"/>
  <c r="M21" i="2" s="1"/>
  <c r="O21" i="2" s="1"/>
  <c r="I22" i="2"/>
  <c r="K22" i="2" s="1"/>
  <c r="M22" i="2" s="1"/>
  <c r="O22" i="2" s="1"/>
  <c r="I23" i="2"/>
  <c r="K23" i="2" s="1"/>
  <c r="M23" i="2" s="1"/>
  <c r="O23" i="2" s="1"/>
  <c r="K24" i="2"/>
  <c r="M24" i="2" s="1"/>
  <c r="O24" i="2" s="1"/>
  <c r="K25" i="2"/>
  <c r="M25" i="2" s="1"/>
  <c r="O25" i="2" s="1"/>
  <c r="I26" i="2"/>
  <c r="K26" i="2" s="1"/>
  <c r="M26" i="2" s="1"/>
  <c r="O26" i="2" s="1"/>
  <c r="I27" i="2"/>
  <c r="K27" i="2" s="1"/>
  <c r="M27" i="2" s="1"/>
  <c r="O27" i="2" s="1"/>
  <c r="I28" i="2"/>
  <c r="K28" i="2" s="1"/>
  <c r="M28" i="2" s="1"/>
  <c r="O28" i="2" s="1"/>
  <c r="I29" i="2"/>
  <c r="K29" i="2" s="1"/>
  <c r="M29" i="2" s="1"/>
  <c r="O29" i="2" s="1"/>
  <c r="I30" i="2"/>
  <c r="K30" i="2" s="1"/>
  <c r="M30" i="2" s="1"/>
  <c r="O30" i="2" s="1"/>
  <c r="T3" i="3" l="1"/>
  <c r="J5" i="2"/>
  <c r="E4" i="2"/>
  <c r="D4" i="2"/>
  <c r="C4" i="2"/>
  <c r="E21" i="4"/>
  <c r="E23" i="4" s="1"/>
  <c r="E20" i="4"/>
  <c r="E22" i="4" s="1"/>
  <c r="E24" i="4" s="1"/>
  <c r="A69" i="3"/>
  <c r="K69" i="3" s="1"/>
  <c r="A68" i="3"/>
  <c r="K68" i="3" s="1"/>
  <c r="A67" i="3"/>
  <c r="K67" i="3" s="1"/>
  <c r="A66" i="3"/>
  <c r="K66" i="3" s="1"/>
  <c r="A65" i="3"/>
  <c r="K65" i="3" s="1"/>
  <c r="A64" i="3"/>
  <c r="K64" i="3" s="1"/>
  <c r="A63" i="3"/>
  <c r="K63" i="3" s="1"/>
  <c r="A62" i="3"/>
  <c r="K62" i="3" s="1"/>
  <c r="A61" i="3"/>
  <c r="K61" i="3" s="1"/>
  <c r="B58" i="3"/>
  <c r="V3" i="3"/>
  <c r="B3" i="3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U18" i="2"/>
  <c r="T18" i="2"/>
  <c r="S18" i="2"/>
  <c r="B18" i="2"/>
  <c r="A18" i="2"/>
  <c r="U17" i="2"/>
  <c r="T17" i="2"/>
  <c r="S17" i="2"/>
  <c r="B17" i="2"/>
  <c r="A17" i="2"/>
  <c r="U16" i="2"/>
  <c r="T16" i="2"/>
  <c r="S16" i="2"/>
  <c r="B16" i="2"/>
  <c r="A16" i="2"/>
  <c r="U15" i="2"/>
  <c r="T15" i="2"/>
  <c r="S15" i="2"/>
  <c r="B15" i="2"/>
  <c r="A15" i="2"/>
  <c r="U14" i="2"/>
  <c r="T14" i="2"/>
  <c r="S14" i="2"/>
  <c r="B14" i="2"/>
  <c r="A14" i="2"/>
  <c r="U13" i="2"/>
  <c r="T13" i="2"/>
  <c r="S13" i="2"/>
  <c r="B13" i="2"/>
  <c r="A13" i="2"/>
  <c r="U12" i="2"/>
  <c r="T12" i="2"/>
  <c r="S12" i="2"/>
  <c r="B12" i="2"/>
  <c r="A12" i="2"/>
  <c r="U11" i="2"/>
  <c r="T11" i="2"/>
  <c r="S11" i="2"/>
  <c r="B11" i="2"/>
  <c r="A11" i="2"/>
  <c r="U10" i="2"/>
  <c r="T10" i="2"/>
  <c r="S10" i="2"/>
  <c r="K10" i="2"/>
  <c r="M10" i="2" s="1"/>
  <c r="O10" i="2" s="1"/>
  <c r="B10" i="2"/>
  <c r="A10" i="2"/>
  <c r="T9" i="2"/>
  <c r="S9" i="2"/>
  <c r="U8" i="2"/>
  <c r="T8" i="2"/>
  <c r="S8" i="2"/>
  <c r="T7" i="2"/>
  <c r="S7" i="2"/>
  <c r="H7" i="2"/>
  <c r="J7" i="2" s="1"/>
  <c r="L7" i="2" s="1"/>
  <c r="N7" i="2" s="1"/>
  <c r="U6" i="2"/>
  <c r="T6" i="2"/>
  <c r="S6" i="2"/>
  <c r="H6" i="2"/>
  <c r="J4" i="2"/>
  <c r="S60" i="3"/>
  <c r="B66" i="3"/>
  <c r="J62" i="3"/>
  <c r="J66" i="3"/>
  <c r="F62" i="3"/>
  <c r="F68" i="3"/>
  <c r="E57" i="3"/>
  <c r="L63" i="3"/>
  <c r="H65" i="3"/>
  <c r="G60" i="3"/>
  <c r="D62" i="3"/>
  <c r="H62" i="3"/>
  <c r="L62" i="3"/>
  <c r="B63" i="3"/>
  <c r="D64" i="3"/>
  <c r="F65" i="3"/>
  <c r="H66" i="3"/>
  <c r="D68" i="3"/>
  <c r="F59" i="3"/>
  <c r="F60" i="3"/>
  <c r="C61" i="3"/>
  <c r="C62" i="3"/>
  <c r="E62" i="3"/>
  <c r="G62" i="3"/>
  <c r="I62" i="3"/>
  <c r="C63" i="3"/>
  <c r="C64" i="3"/>
  <c r="C65" i="3"/>
  <c r="G65" i="3"/>
  <c r="C66" i="3"/>
  <c r="G66" i="3"/>
  <c r="C68" i="3"/>
  <c r="G68" i="3"/>
  <c r="C69" i="3"/>
  <c r="I63" i="3" l="1"/>
  <c r="L67" i="3"/>
  <c r="J67" i="3"/>
  <c r="G67" i="3"/>
  <c r="G63" i="3"/>
  <c r="D67" i="3"/>
  <c r="B67" i="3"/>
  <c r="J63" i="3"/>
  <c r="D63" i="3"/>
  <c r="B68" i="3"/>
  <c r="H63" i="3"/>
  <c r="C67" i="3"/>
  <c r="E63" i="3"/>
  <c r="L68" i="3"/>
  <c r="F63" i="3"/>
  <c r="J64" i="3"/>
  <c r="F58" i="3"/>
  <c r="G58" i="3"/>
  <c r="E60" i="3"/>
  <c r="T60" i="3"/>
  <c r="L5" i="2"/>
  <c r="N5" i="2" s="1"/>
  <c r="P5" i="2" s="1"/>
  <c r="M5" i="2"/>
  <c r="O5" i="2" s="1"/>
  <c r="E58" i="3"/>
  <c r="B62" i="3"/>
  <c r="T58" i="3"/>
  <c r="S58" i="3"/>
  <c r="G69" i="3"/>
  <c r="I67" i="3"/>
  <c r="E67" i="3"/>
  <c r="I66" i="3"/>
  <c r="E66" i="3"/>
  <c r="G64" i="3"/>
  <c r="G61" i="3"/>
  <c r="H69" i="3"/>
  <c r="H67" i="3"/>
  <c r="F69" i="3"/>
  <c r="F67" i="3"/>
  <c r="L66" i="3"/>
  <c r="D66" i="3"/>
  <c r="L64" i="3"/>
  <c r="F61" i="3"/>
  <c r="H61" i="3"/>
  <c r="F66" i="3"/>
  <c r="I69" i="3"/>
  <c r="E69" i="3"/>
  <c r="I68" i="3"/>
  <c r="E68" i="3"/>
  <c r="I65" i="3"/>
  <c r="E65" i="3"/>
  <c r="I64" i="3"/>
  <c r="E64" i="3"/>
  <c r="I61" i="3"/>
  <c r="E61" i="3"/>
  <c r="L69" i="3"/>
  <c r="D69" i="3"/>
  <c r="J69" i="3"/>
  <c r="B69" i="3"/>
  <c r="H68" i="3"/>
  <c r="J65" i="3"/>
  <c r="B65" i="3"/>
  <c r="H64" i="3"/>
  <c r="J61" i="3"/>
  <c r="B61" i="3"/>
  <c r="L65" i="3"/>
  <c r="D65" i="3"/>
  <c r="L61" i="3"/>
  <c r="D61" i="3"/>
  <c r="F64" i="3"/>
  <c r="J68" i="3"/>
  <c r="B64" i="3"/>
  <c r="Q60" i="3"/>
  <c r="R60" i="3"/>
  <c r="R58" i="3"/>
  <c r="Q58" i="3"/>
  <c r="J6" i="2"/>
  <c r="T59" i="3"/>
  <c r="Q59" i="3"/>
  <c r="N6" i="2"/>
  <c r="L6" i="2"/>
  <c r="E59" i="3"/>
  <c r="G59" i="3"/>
  <c r="R59" i="3"/>
  <c r="S59" i="3"/>
  <c r="L4" i="2" l="1"/>
  <c r="F57" i="3"/>
  <c r="G57" i="3" l="1"/>
  <c r="N4" i="2"/>
  <c r="H57" i="3"/>
  <c r="I57" i="3" l="1"/>
  <c r="J57" i="3" l="1"/>
  <c r="K57" i="3" l="1"/>
  <c r="L57" i="3" l="1"/>
  <c r="M57" i="3" l="1"/>
  <c r="N57" i="3" l="1"/>
  <c r="O57" i="3" l="1"/>
  <c r="P57" i="3" l="1"/>
  <c r="Q57" i="3" l="1"/>
  <c r="R57" i="3" l="1"/>
  <c r="S57" i="3" l="1"/>
  <c r="Q5" i="2" l="1"/>
  <c r="T57" i="3"/>
</calcChain>
</file>

<file path=xl/sharedStrings.xml><?xml version="1.0" encoding="utf-8"?>
<sst xmlns="http://schemas.openxmlformats.org/spreadsheetml/2006/main" count="153" uniqueCount="49">
  <si>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</si>
  <si>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</si>
  <si>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</si>
  <si>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</si>
  <si>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</si>
  <si>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</si>
  <si>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</si>
  <si>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</si>
  <si>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</si>
  <si>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</si>
  <si>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</si>
  <si>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</si>
  <si>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</si>
  <si>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</si>
  <si>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</si>
  <si>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</si>
  <si>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</si>
  <si>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</si>
  <si>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</si>
  <si>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</si>
  <si>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</si>
  <si>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</si>
  <si>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</si>
  <si>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</si>
  <si>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</si>
  <si>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</si>
  <si>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</si>
  <si>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</si>
  <si>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</si>
  <si>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</si>
  <si>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</si>
  <si>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</si>
  <si>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</si>
  <si>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</si>
  <si>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</si>
  <si>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</si>
  <si>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</si>
  <si>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</si>
  <si>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</si>
  <si>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</si>
  <si>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</si>
  <si>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</si>
  <si>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</si>
  <si>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</si>
  <si>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Milagros Cruz</t>
  </si>
  <si>
    <t>Rodolfo Cordero</t>
  </si>
  <si>
    <t>US038</t>
  </si>
  <si>
    <t>US039</t>
  </si>
  <si>
    <t>US040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</si>
</sst>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7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0" fontId="2" fillId="4" borderId="30" xfId="2" applyFont="1" applyFill="1" applyBorder="1" applyAlignment="1" applyProtection="1">
      <alignment vertical="center"/>
      <protection locked="0"/>
    </xf>
    <xf numFmtId="0" fontId="2" fillId="4" borderId="16" xfId="2" applyFont="1" applyFill="1" applyBorder="1" applyAlignment="1" applyProtection="1">
      <alignment vertical="center"/>
      <protection locked="0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35"/>
          <c:y val="0.24230769230769292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Tareas!$H$5:$O$5</c:f>
              <c:strCache>
                <c:ptCount val="4"/>
                <c:pt idx="0">
                  <c:v>Inicio</c:v>
                </c:pt>
                <c:pt idx="1">
                  <c:v>22-oct</c:v>
                </c:pt>
                <c:pt idx="2">
                  <c:v>23-oct</c:v>
                </c:pt>
                <c:pt idx="3">
                  <c:v>24-oct</c:v>
                </c:pt>
              </c:strCache>
            </c:strRef>
          </c:cat>
          <c:val>
            <c:numRef>
              <c:f>Tareas!$H$7:$O$7</c:f>
              <c:numCache>
                <c:formatCode>0</c:formatCode>
                <c:ptCount val="4"/>
                <c:pt idx="0">
                  <c:v>4.9999999999999991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06048"/>
        <c:axId val="33907840"/>
      </c:areaChart>
      <c:catAx>
        <c:axId val="3390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3907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39078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456E-2"/>
              <c:y val="0.16923076923076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3906048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711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244" r="0.75000000000000244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Tareas!$H$5:$O$5</c:f>
              <c:strCache>
                <c:ptCount val="4"/>
                <c:pt idx="0">
                  <c:v>Inicio</c:v>
                </c:pt>
                <c:pt idx="1">
                  <c:v>22-oct</c:v>
                </c:pt>
                <c:pt idx="2">
                  <c:v>23-oct</c:v>
                </c:pt>
                <c:pt idx="3">
                  <c:v>24-oct</c:v>
                </c:pt>
              </c:strCache>
            </c:strRef>
          </c:cat>
          <c:val>
            <c:numRef>
              <c:f>Tareas!$H$6:$O$6</c:f>
              <c:numCache>
                <c:formatCode>0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36512"/>
        <c:axId val="33938432"/>
      </c:lineChart>
      <c:catAx>
        <c:axId val="33936512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3938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393843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3936512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29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244" r="0.75000000000000244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5065"/>
          <c:y val="0.22222305369617193"/>
          <c:w val="0.70890035210460034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41204</c:v>
                </c:pt>
                <c:pt idx="1">
                  <c:v>41205</c:v>
                </c:pt>
                <c:pt idx="2">
                  <c:v>41206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41204</c:v>
                </c:pt>
                <c:pt idx="1">
                  <c:v>41205</c:v>
                </c:pt>
                <c:pt idx="2">
                  <c:v>41206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3.9999999999999996</c:v>
                </c:pt>
                <c:pt idx="1">
                  <c:v>0</c:v>
                </c:pt>
                <c:pt idx="2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41204</c:v>
                </c:pt>
                <c:pt idx="1">
                  <c:v>41205</c:v>
                </c:pt>
                <c:pt idx="2">
                  <c:v>41206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00672"/>
        <c:axId val="76302592"/>
      </c:lineChart>
      <c:dateAx>
        <c:axId val="76300672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63025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7630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37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6300672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507"/>
          <c:h val="0.8773978540038869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244" r="0.75000000000000244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87"/>
  <sheetViews>
    <sheetView showGridLines="0" showZeros="0" topLeftCell="A7" workbookViewId="0">
      <selection activeCell="E67" sqref="E67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7" t="s">
        <v>25</v>
      </c>
      <c r="C2" s="78"/>
      <c r="D2" s="78"/>
      <c r="E2" s="79"/>
    </row>
    <row r="3" spans="2:5" x14ac:dyDescent="0.2">
      <c r="B3" s="80" t="s">
        <v>27</v>
      </c>
      <c r="C3" s="81"/>
      <c r="D3" s="81"/>
      <c r="E3" s="82"/>
    </row>
    <row r="5" spans="2:5" x14ac:dyDescent="0.2">
      <c r="B5" s="57" t="s">
        <v>28</v>
      </c>
      <c r="C5" s="58" t="s">
        <v>29</v>
      </c>
      <c r="D5" s="58" t="s">
        <v>30</v>
      </c>
      <c r="E5" s="59" t="s">
        <v>31</v>
      </c>
    </row>
    <row r="6" spans="2:5" x14ac:dyDescent="0.2">
      <c r="B6" s="60">
        <v>1</v>
      </c>
      <c r="C6" s="61">
        <v>40994</v>
      </c>
      <c r="D6" s="62">
        <v>17</v>
      </c>
      <c r="E6" s="60">
        <v>3</v>
      </c>
    </row>
    <row r="7" spans="2:5" x14ac:dyDescent="0.2">
      <c r="B7" s="60">
        <v>2</v>
      </c>
      <c r="C7" s="61">
        <v>41008</v>
      </c>
      <c r="D7" s="62">
        <v>24</v>
      </c>
      <c r="E7" s="60">
        <v>3</v>
      </c>
    </row>
    <row r="8" spans="2:5" x14ac:dyDescent="0.2">
      <c r="B8" s="60">
        <v>3</v>
      </c>
      <c r="C8" s="61">
        <v>41022</v>
      </c>
      <c r="D8" s="62">
        <v>30</v>
      </c>
      <c r="E8" s="60">
        <v>3</v>
      </c>
    </row>
    <row r="9" spans="2:5" x14ac:dyDescent="0.2">
      <c r="B9" s="60">
        <v>4</v>
      </c>
      <c r="C9" s="61">
        <v>41134</v>
      </c>
      <c r="D9" s="62">
        <v>30</v>
      </c>
      <c r="E9" s="60">
        <v>3</v>
      </c>
    </row>
    <row r="10" spans="2:5" x14ac:dyDescent="0.2">
      <c r="B10" s="60">
        <v>5</v>
      </c>
      <c r="C10" s="61">
        <v>41169</v>
      </c>
      <c r="D10" s="62">
        <v>28</v>
      </c>
      <c r="E10" s="60">
        <v>3</v>
      </c>
    </row>
    <row r="11" spans="2:5" x14ac:dyDescent="0.2">
      <c r="B11" s="60">
        <v>6</v>
      </c>
      <c r="C11" s="61">
        <v>41204</v>
      </c>
      <c r="D11" s="62">
        <v>3</v>
      </c>
      <c r="E11" s="60">
        <v>3</v>
      </c>
    </row>
    <row r="14" spans="2:5" x14ac:dyDescent="0.2">
      <c r="B14" s="83" t="s">
        <v>32</v>
      </c>
      <c r="C14" s="84"/>
      <c r="D14" s="85" t="s">
        <v>33</v>
      </c>
      <c r="E14" s="87" t="s">
        <v>34</v>
      </c>
    </row>
    <row r="15" spans="2:5" x14ac:dyDescent="0.2">
      <c r="B15" s="63" t="s">
        <v>35</v>
      </c>
      <c r="C15" s="64" t="s">
        <v>36</v>
      </c>
      <c r="D15" s="86"/>
      <c r="E15" s="88"/>
    </row>
    <row r="16" spans="2:5" x14ac:dyDescent="0.2">
      <c r="B16" s="65" t="s">
        <v>20</v>
      </c>
      <c r="C16" s="66" t="s">
        <v>21</v>
      </c>
      <c r="D16" s="65" t="s">
        <v>22</v>
      </c>
      <c r="E16" s="67">
        <v>40996</v>
      </c>
    </row>
    <row r="17" spans="2:5" x14ac:dyDescent="0.2">
      <c r="B17" s="65" t="s">
        <v>23</v>
      </c>
      <c r="C17" s="66" t="s">
        <v>37</v>
      </c>
      <c r="D17" s="65" t="s">
        <v>44</v>
      </c>
      <c r="E17" s="67">
        <v>40998</v>
      </c>
    </row>
    <row r="18" spans="2:5" x14ac:dyDescent="0.2">
      <c r="B18" s="65" t="s">
        <v>3</v>
      </c>
      <c r="C18" s="66" t="s">
        <v>38</v>
      </c>
      <c r="D18" s="65"/>
      <c r="E18" s="67">
        <v>41003</v>
      </c>
    </row>
    <row r="19" spans="2:5" x14ac:dyDescent="0.2">
      <c r="B19" s="65" t="s">
        <v>24</v>
      </c>
      <c r="C19" s="66" t="s">
        <v>39</v>
      </c>
      <c r="D19" s="65"/>
      <c r="E19" s="67">
        <v>41005</v>
      </c>
    </row>
    <row r="20" spans="2:5" x14ac:dyDescent="0.2">
      <c r="B20" s="65" t="s">
        <v>40</v>
      </c>
      <c r="C20" s="66"/>
      <c r="D20" s="65"/>
      <c r="E20" s="67">
        <f>+E18+7</f>
        <v>41010</v>
      </c>
    </row>
    <row r="21" spans="2:5" x14ac:dyDescent="0.2">
      <c r="B21" s="65"/>
      <c r="C21" s="66"/>
      <c r="D21" s="65"/>
      <c r="E21" s="67">
        <f>+E19+7</f>
        <v>41012</v>
      </c>
    </row>
    <row r="22" spans="2:5" x14ac:dyDescent="0.2">
      <c r="B22" s="65"/>
      <c r="C22" s="66"/>
      <c r="D22" s="65"/>
      <c r="E22" s="67">
        <f>+E20+7</f>
        <v>41017</v>
      </c>
    </row>
    <row r="23" spans="2:5" x14ac:dyDescent="0.2">
      <c r="B23" s="65"/>
      <c r="C23" s="66"/>
      <c r="D23" s="65"/>
      <c r="E23" s="67">
        <f>+E21+7</f>
        <v>41019</v>
      </c>
    </row>
    <row r="24" spans="2:5" x14ac:dyDescent="0.2">
      <c r="B24" s="65"/>
      <c r="C24" s="66"/>
      <c r="D24" s="65"/>
      <c r="E24" s="67">
        <f>+E22+7</f>
        <v>41024</v>
      </c>
    </row>
    <row r="25" spans="2:5" x14ac:dyDescent="0.2">
      <c r="B25" s="65"/>
      <c r="C25" s="66"/>
      <c r="D25" s="66"/>
      <c r="E25" s="68">
        <v>41026</v>
      </c>
    </row>
    <row r="26" spans="2:5" x14ac:dyDescent="0.2">
      <c r="B26" s="65"/>
      <c r="C26" s="66"/>
      <c r="D26" s="66"/>
      <c r="E26" s="68">
        <v>41031</v>
      </c>
    </row>
    <row r="27" spans="2:5" x14ac:dyDescent="0.2">
      <c r="B27" s="65"/>
      <c r="C27" s="66"/>
      <c r="D27" s="66"/>
      <c r="E27" s="68">
        <v>41033</v>
      </c>
    </row>
    <row r="28" spans="2:5" x14ac:dyDescent="0.2">
      <c r="B28" s="65"/>
      <c r="C28" s="66"/>
      <c r="D28" s="66"/>
      <c r="E28" s="68">
        <v>41035</v>
      </c>
    </row>
    <row r="29" spans="2:5" x14ac:dyDescent="0.2">
      <c r="B29" s="65"/>
      <c r="C29" s="66"/>
      <c r="D29" s="66"/>
      <c r="E29" s="68">
        <v>41036</v>
      </c>
    </row>
    <row r="30" spans="2:5" x14ac:dyDescent="0.2">
      <c r="B30" s="65"/>
      <c r="C30" s="66"/>
      <c r="D30" s="66"/>
      <c r="E30" s="68">
        <v>41037</v>
      </c>
    </row>
    <row r="31" spans="2:5" x14ac:dyDescent="0.2">
      <c r="B31" s="65"/>
      <c r="C31" s="66"/>
      <c r="D31" s="66"/>
      <c r="E31" s="68">
        <v>41038</v>
      </c>
    </row>
    <row r="32" spans="2:5" x14ac:dyDescent="0.2">
      <c r="B32" s="65"/>
      <c r="C32" s="66"/>
      <c r="D32" s="66"/>
      <c r="E32" s="68">
        <v>41039</v>
      </c>
    </row>
    <row r="33" spans="2:5" x14ac:dyDescent="0.2">
      <c r="B33" s="65"/>
      <c r="C33" s="66"/>
      <c r="D33" s="66"/>
      <c r="E33" s="68">
        <v>41040</v>
      </c>
    </row>
    <row r="34" spans="2:5" x14ac:dyDescent="0.2">
      <c r="B34" s="65"/>
      <c r="C34" s="66"/>
      <c r="D34" s="66"/>
      <c r="E34" s="68">
        <v>41045</v>
      </c>
    </row>
    <row r="35" spans="2:5" x14ac:dyDescent="0.2">
      <c r="B35" s="65"/>
      <c r="C35" s="66"/>
      <c r="D35" s="66"/>
      <c r="E35" s="68">
        <v>41047</v>
      </c>
    </row>
    <row r="36" spans="2:5" x14ac:dyDescent="0.2">
      <c r="B36" s="65"/>
      <c r="C36" s="66"/>
      <c r="D36" s="66"/>
      <c r="E36" s="68">
        <v>41052</v>
      </c>
    </row>
    <row r="37" spans="2:5" x14ac:dyDescent="0.2">
      <c r="B37" s="65"/>
      <c r="C37" s="66"/>
      <c r="D37" s="66"/>
      <c r="E37" s="68">
        <v>41054</v>
      </c>
    </row>
    <row r="38" spans="2:5" x14ac:dyDescent="0.2">
      <c r="B38" s="65"/>
      <c r="C38" s="66"/>
      <c r="D38" s="66"/>
      <c r="E38" s="68">
        <v>41059</v>
      </c>
    </row>
    <row r="39" spans="2:5" x14ac:dyDescent="0.2">
      <c r="B39" s="65"/>
      <c r="C39" s="66"/>
      <c r="D39" s="66"/>
      <c r="E39" s="68">
        <v>41061</v>
      </c>
    </row>
    <row r="40" spans="2:5" x14ac:dyDescent="0.2">
      <c r="B40" s="65"/>
      <c r="C40" s="66"/>
      <c r="D40" s="66"/>
      <c r="E40" s="68">
        <v>41135</v>
      </c>
    </row>
    <row r="41" spans="2:5" x14ac:dyDescent="0.2">
      <c r="B41" s="65"/>
      <c r="C41" s="66"/>
      <c r="D41" s="66"/>
      <c r="E41" s="68">
        <v>41138</v>
      </c>
    </row>
    <row r="42" spans="2:5" x14ac:dyDescent="0.2">
      <c r="B42" s="65"/>
      <c r="C42" s="66"/>
      <c r="D42" s="66"/>
      <c r="E42" s="68">
        <v>41142</v>
      </c>
    </row>
    <row r="43" spans="2:5" x14ac:dyDescent="0.2">
      <c r="B43" s="65"/>
      <c r="C43" s="66"/>
      <c r="D43" s="66"/>
      <c r="E43" s="68">
        <v>41145</v>
      </c>
    </row>
    <row r="44" spans="2:5" x14ac:dyDescent="0.2">
      <c r="B44" s="65"/>
      <c r="C44" s="66"/>
      <c r="D44" s="66"/>
      <c r="E44" s="68">
        <v>41149</v>
      </c>
    </row>
    <row r="45" spans="2:5" x14ac:dyDescent="0.2">
      <c r="B45" s="65"/>
      <c r="C45" s="66"/>
      <c r="D45" s="66"/>
      <c r="E45" s="68">
        <v>41152</v>
      </c>
    </row>
    <row r="46" spans="2:5" x14ac:dyDescent="0.2">
      <c r="B46" s="65"/>
      <c r="C46" s="66"/>
      <c r="D46" s="66"/>
      <c r="E46" s="68">
        <v>41156</v>
      </c>
    </row>
    <row r="47" spans="2:5" x14ac:dyDescent="0.2">
      <c r="B47" s="65"/>
      <c r="C47" s="66"/>
      <c r="D47" s="66"/>
      <c r="E47" s="68">
        <v>41159</v>
      </c>
    </row>
    <row r="48" spans="2:5" x14ac:dyDescent="0.2">
      <c r="B48" s="65"/>
      <c r="C48" s="66"/>
      <c r="D48" s="66"/>
      <c r="E48" s="68">
        <v>41163</v>
      </c>
    </row>
    <row r="49" spans="2:5" x14ac:dyDescent="0.2">
      <c r="B49" s="65"/>
      <c r="C49" s="66"/>
      <c r="D49" s="66"/>
      <c r="E49" s="68">
        <v>41166</v>
      </c>
    </row>
    <row r="50" spans="2:5" x14ac:dyDescent="0.2">
      <c r="B50" s="65"/>
      <c r="C50" s="66"/>
      <c r="D50" s="66"/>
      <c r="E50" s="68">
        <v>41170</v>
      </c>
    </row>
    <row r="51" spans="2:5" x14ac:dyDescent="0.2">
      <c r="B51" s="65"/>
      <c r="C51" s="66"/>
      <c r="D51" s="66"/>
      <c r="E51" s="68">
        <v>41173</v>
      </c>
    </row>
    <row r="52" spans="2:5" x14ac:dyDescent="0.2">
      <c r="B52" s="65"/>
      <c r="C52" s="66"/>
      <c r="D52" s="66"/>
      <c r="E52" s="68">
        <v>41177</v>
      </c>
    </row>
    <row r="53" spans="2:5" x14ac:dyDescent="0.2">
      <c r="B53" s="65"/>
      <c r="C53" s="66"/>
      <c r="D53" s="66"/>
      <c r="E53" s="68">
        <v>41180</v>
      </c>
    </row>
    <row r="54" spans="2:5" x14ac:dyDescent="0.2">
      <c r="B54" s="65"/>
      <c r="C54" s="66"/>
      <c r="D54" s="66"/>
      <c r="E54" s="68">
        <v>41183</v>
      </c>
    </row>
    <row r="55" spans="2:5" x14ac:dyDescent="0.2">
      <c r="B55" s="65"/>
      <c r="C55" s="66"/>
      <c r="D55" s="66"/>
      <c r="E55" s="68">
        <v>41184</v>
      </c>
    </row>
    <row r="56" spans="2:5" x14ac:dyDescent="0.2">
      <c r="B56" s="65"/>
      <c r="C56" s="66"/>
      <c r="D56" s="66"/>
      <c r="E56" s="68">
        <v>41185</v>
      </c>
    </row>
    <row r="57" spans="2:5" x14ac:dyDescent="0.2">
      <c r="B57" s="65"/>
      <c r="C57" s="66"/>
      <c r="D57" s="66"/>
      <c r="E57" s="68">
        <v>41186</v>
      </c>
    </row>
    <row r="58" spans="2:5" x14ac:dyDescent="0.2">
      <c r="B58" s="65"/>
      <c r="C58" s="66"/>
      <c r="D58" s="66"/>
      <c r="E58" s="68">
        <v>41187</v>
      </c>
    </row>
    <row r="59" spans="2:5" x14ac:dyDescent="0.2">
      <c r="B59" s="65"/>
      <c r="C59" s="66"/>
      <c r="D59" s="66"/>
      <c r="E59" s="68">
        <v>41191</v>
      </c>
    </row>
    <row r="60" spans="2:5" x14ac:dyDescent="0.2">
      <c r="B60" s="65"/>
      <c r="C60" s="66"/>
      <c r="D60" s="66"/>
      <c r="E60" s="68">
        <v>41194</v>
      </c>
    </row>
    <row r="61" spans="2:5" x14ac:dyDescent="0.2">
      <c r="B61" s="65"/>
      <c r="C61" s="66"/>
      <c r="D61" s="66"/>
      <c r="E61" s="68">
        <v>41198</v>
      </c>
    </row>
    <row r="62" spans="2:5" x14ac:dyDescent="0.2">
      <c r="B62" s="65"/>
      <c r="C62" s="66"/>
      <c r="D62" s="66"/>
      <c r="E62" s="68">
        <v>41201</v>
      </c>
    </row>
    <row r="63" spans="2:5" x14ac:dyDescent="0.2">
      <c r="B63" s="65"/>
      <c r="C63" s="66"/>
      <c r="D63" s="66"/>
      <c r="E63" s="68">
        <v>41205</v>
      </c>
    </row>
    <row r="64" spans="2:5" x14ac:dyDescent="0.2">
      <c r="B64" s="65"/>
      <c r="C64" s="66"/>
      <c r="D64" s="66"/>
      <c r="E64" s="68">
        <v>41208</v>
      </c>
    </row>
    <row r="65" spans="2:5" x14ac:dyDescent="0.2">
      <c r="B65" s="65"/>
      <c r="C65" s="66"/>
      <c r="D65" s="66"/>
      <c r="E65" s="68">
        <v>41212</v>
      </c>
    </row>
    <row r="66" spans="2:5" x14ac:dyDescent="0.2">
      <c r="B66" s="65"/>
      <c r="C66" s="66"/>
      <c r="D66" s="66"/>
      <c r="E66" s="68">
        <v>41215</v>
      </c>
    </row>
    <row r="67" spans="2:5" x14ac:dyDescent="0.2">
      <c r="B67" s="65"/>
      <c r="C67" s="66"/>
      <c r="D67" s="66"/>
      <c r="E67" s="68"/>
    </row>
    <row r="68" spans="2:5" x14ac:dyDescent="0.2">
      <c r="B68" s="65"/>
      <c r="C68" s="66"/>
      <c r="D68" s="66"/>
      <c r="E68" s="68"/>
    </row>
    <row r="69" spans="2:5" x14ac:dyDescent="0.2">
      <c r="B69" s="65"/>
      <c r="C69" s="66"/>
      <c r="D69" s="66"/>
      <c r="E69" s="68"/>
    </row>
    <row r="70" spans="2:5" x14ac:dyDescent="0.2">
      <c r="B70" s="65"/>
      <c r="C70" s="66"/>
      <c r="D70" s="66"/>
      <c r="E70" s="68"/>
    </row>
    <row r="71" spans="2:5" x14ac:dyDescent="0.2">
      <c r="B71" s="65"/>
      <c r="C71" s="66"/>
      <c r="D71" s="66"/>
      <c r="E71" s="68"/>
    </row>
    <row r="72" spans="2:5" x14ac:dyDescent="0.2">
      <c r="B72" s="65"/>
      <c r="C72" s="66"/>
      <c r="D72" s="66"/>
      <c r="E72" s="68"/>
    </row>
    <row r="73" spans="2:5" x14ac:dyDescent="0.2">
      <c r="B73" s="65"/>
      <c r="C73" s="66"/>
      <c r="D73" s="66"/>
      <c r="E73" s="68"/>
    </row>
    <row r="74" spans="2:5" x14ac:dyDescent="0.2">
      <c r="B74" s="65"/>
      <c r="C74" s="66"/>
      <c r="D74" s="66"/>
      <c r="E74" s="68"/>
    </row>
    <row r="75" spans="2:5" x14ac:dyDescent="0.2">
      <c r="B75" s="65"/>
      <c r="C75" s="66"/>
      <c r="D75" s="66"/>
      <c r="E75" s="68"/>
    </row>
    <row r="76" spans="2:5" x14ac:dyDescent="0.2">
      <c r="B76" s="65"/>
      <c r="C76" s="66"/>
      <c r="D76" s="66"/>
      <c r="E76" s="68"/>
    </row>
    <row r="77" spans="2:5" x14ac:dyDescent="0.2">
      <c r="B77" s="65"/>
      <c r="C77" s="66"/>
      <c r="D77" s="66"/>
      <c r="E77" s="68"/>
    </row>
    <row r="78" spans="2:5" x14ac:dyDescent="0.2">
      <c r="B78" s="65"/>
      <c r="C78" s="66"/>
      <c r="D78" s="66"/>
      <c r="E78" s="68"/>
    </row>
    <row r="79" spans="2:5" x14ac:dyDescent="0.2">
      <c r="B79" s="69"/>
      <c r="C79" s="70"/>
      <c r="D79" s="70"/>
      <c r="E79" s="71"/>
    </row>
    <row r="85" spans="7:8" x14ac:dyDescent="0.2">
      <c r="G85" s="72"/>
      <c r="H85" s="72"/>
    </row>
    <row r="86" spans="7:8" x14ac:dyDescent="0.2">
      <c r="G86" s="72"/>
      <c r="H86" s="72"/>
    </row>
    <row r="87" spans="7:8" x14ac:dyDescent="0.2">
      <c r="G87" s="72"/>
      <c r="H87" s="72"/>
    </row>
  </sheetData>
  <mergeCells count="5">
    <mergeCell ref="B2:E2"/>
    <mergeCell ref="B3:E3"/>
    <mergeCell ref="B14:C14"/>
    <mergeCell ref="D14:D15"/>
    <mergeCell ref="E14:E15"/>
  </mergeCells>
  <dataValidations count="3">
    <dataValidation type="date" operator="greaterThanOrEqual" allowBlank="1" showInputMessage="1" showErrorMessage="1" errorTitle="Valir incorrecto" error="El valor debe ser una fecha" sqref="C6:C11">
      <formula1>1</formula1>
    </dataValidation>
    <dataValidation type="whole" operator="greaterThanOrEqual" allowBlank="1" showInputMessage="1" showErrorMessage="1" errorTitle="Valor incorrecto" error="Debe ser un valor entero mayor de 0" sqref="B6:B11">
      <formula1>1</formula1>
    </dataValidation>
    <dataValidation type="whole" allowBlank="1" showInputMessage="1" showErrorMessage="1" errorTitle="Valor incorrecto" error="Duración mínima 3, máxima 24 (días laborables)" sqref="D8:D11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87"/>
  <sheetViews>
    <sheetView workbookViewId="0">
      <selection activeCell="C34" sqref="C34"/>
    </sheetView>
  </sheetViews>
  <sheetFormatPr baseColWidth="10" defaultColWidth="0" defaultRowHeight="15" outlineLevelCol="1" x14ac:dyDescent="0.25"/>
  <cols>
    <col min="1" max="1" width="0.7109375" style="52" customWidth="1"/>
    <col min="2" max="2" width="11.42578125" style="1" customWidth="1"/>
    <col min="3" max="3" width="42.85546875" style="2" customWidth="1"/>
    <col min="4" max="4" width="0.7109375" style="52" customWidth="1"/>
    <col min="5" max="256" width="11.42578125" style="2" hidden="1" outlineLevel="1"/>
  </cols>
  <sheetData>
    <row r="1" spans="2:4" s="52" customFormat="1" ht="3" customHeight="1" x14ac:dyDescent="0.2">
      <c r="B1" s="56"/>
    </row>
    <row r="2" spans="2:4" ht="16.5" customHeight="1" x14ac:dyDescent="0.25">
      <c r="B2" s="89" t="s">
        <v>42</v>
      </c>
      <c r="C2" s="89"/>
      <c r="D2" s="53"/>
    </row>
    <row r="3" spans="2:4" x14ac:dyDescent="0.25">
      <c r="B3" s="3" t="s">
        <v>0</v>
      </c>
      <c r="C3" s="3" t="s">
        <v>1</v>
      </c>
      <c r="D3" s="53"/>
    </row>
    <row r="4" spans="2:4" x14ac:dyDescent="0.25">
      <c r="B4" s="4" t="s">
        <v>46</v>
      </c>
      <c r="C4" s="5" t="s">
        <v>2</v>
      </c>
      <c r="D4" s="54"/>
    </row>
    <row r="5" spans="2:4" x14ac:dyDescent="0.25">
      <c r="B5" s="4" t="s">
        <v>46</v>
      </c>
      <c r="C5" s="5" t="s">
        <v>3</v>
      </c>
      <c r="D5" s="54"/>
    </row>
    <row r="6" spans="2:4" x14ac:dyDescent="0.25">
      <c r="B6" s="4" t="s">
        <v>46</v>
      </c>
      <c r="C6" s="5" t="s">
        <v>4</v>
      </c>
      <c r="D6" s="54"/>
    </row>
    <row r="7" spans="2:4" x14ac:dyDescent="0.25">
      <c r="B7" s="4" t="s">
        <v>46</v>
      </c>
      <c r="C7" s="5" t="s">
        <v>5</v>
      </c>
      <c r="D7" s="54"/>
    </row>
    <row r="8" spans="2:4" x14ac:dyDescent="0.25">
      <c r="B8" s="4" t="s">
        <v>46</v>
      </c>
      <c r="C8" s="5" t="s">
        <v>6</v>
      </c>
      <c r="D8" s="54"/>
    </row>
    <row r="9" spans="2:4" x14ac:dyDescent="0.25">
      <c r="B9" s="4" t="s">
        <v>46</v>
      </c>
      <c r="C9" s="5" t="s">
        <v>7</v>
      </c>
      <c r="D9" s="54"/>
    </row>
    <row r="10" spans="2:4" x14ac:dyDescent="0.25">
      <c r="B10" s="4" t="s">
        <v>46</v>
      </c>
      <c r="C10" s="5" t="s">
        <v>8</v>
      </c>
      <c r="D10" s="54"/>
    </row>
    <row r="11" spans="2:4" x14ac:dyDescent="0.25">
      <c r="B11" s="4" t="s">
        <v>47</v>
      </c>
      <c r="C11" s="5" t="s">
        <v>2</v>
      </c>
      <c r="D11" s="54"/>
    </row>
    <row r="12" spans="2:4" x14ac:dyDescent="0.25">
      <c r="B12" s="4" t="s">
        <v>47</v>
      </c>
      <c r="C12" s="5" t="s">
        <v>3</v>
      </c>
      <c r="D12" s="54"/>
    </row>
    <row r="13" spans="2:4" x14ac:dyDescent="0.25">
      <c r="B13" s="4" t="s">
        <v>47</v>
      </c>
      <c r="C13" s="5" t="s">
        <v>4</v>
      </c>
      <c r="D13" s="54"/>
    </row>
    <row r="14" spans="2:4" x14ac:dyDescent="0.25">
      <c r="B14" s="4" t="s">
        <v>47</v>
      </c>
      <c r="C14" s="5" t="s">
        <v>5</v>
      </c>
      <c r="D14" s="54"/>
    </row>
    <row r="15" spans="2:4" x14ac:dyDescent="0.25">
      <c r="B15" s="4" t="s">
        <v>47</v>
      </c>
      <c r="C15" s="5" t="s">
        <v>6</v>
      </c>
      <c r="D15" s="54"/>
    </row>
    <row r="16" spans="2:4" x14ac:dyDescent="0.25">
      <c r="B16" s="4" t="s">
        <v>47</v>
      </c>
      <c r="C16" s="5" t="s">
        <v>7</v>
      </c>
      <c r="D16" s="54"/>
    </row>
    <row r="17" spans="1:254" x14ac:dyDescent="0.25">
      <c r="B17" s="4" t="s">
        <v>47</v>
      </c>
      <c r="C17" s="5" t="s">
        <v>8</v>
      </c>
      <c r="D17" s="54"/>
    </row>
    <row r="18" spans="1:254" x14ac:dyDescent="0.25">
      <c r="A18" s="55"/>
      <c r="B18" s="4" t="s">
        <v>48</v>
      </c>
      <c r="C18" s="5" t="s">
        <v>2</v>
      </c>
      <c r="D18" s="54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5"/>
      <c r="B19" s="4" t="s">
        <v>48</v>
      </c>
      <c r="C19" s="5" t="s">
        <v>3</v>
      </c>
      <c r="D19" s="54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5"/>
      <c r="B20" s="4" t="s">
        <v>48</v>
      </c>
      <c r="C20" s="5" t="s">
        <v>4</v>
      </c>
      <c r="D20" s="54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5"/>
      <c r="B21" s="4" t="s">
        <v>48</v>
      </c>
      <c r="C21" s="5" t="s">
        <v>5</v>
      </c>
      <c r="D21" s="54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5"/>
      <c r="B22" s="4" t="s">
        <v>48</v>
      </c>
      <c r="C22" s="5" t="s">
        <v>6</v>
      </c>
      <c r="D22" s="54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5"/>
      <c r="B23" s="4" t="s">
        <v>48</v>
      </c>
      <c r="C23" s="5" t="s">
        <v>7</v>
      </c>
      <c r="D23" s="54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5"/>
      <c r="B24" s="4" t="s">
        <v>48</v>
      </c>
      <c r="C24" s="5" t="s">
        <v>8</v>
      </c>
      <c r="D24" s="54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B25" s="4"/>
      <c r="C25" s="5"/>
      <c r="D25" s="54"/>
    </row>
    <row r="26" spans="1:254" x14ac:dyDescent="0.25">
      <c r="B26" s="4"/>
      <c r="C26" s="5"/>
      <c r="D26" s="54"/>
    </row>
    <row r="27" spans="1:254" x14ac:dyDescent="0.25">
      <c r="B27" s="4"/>
      <c r="C27" s="5"/>
      <c r="D27" s="54"/>
    </row>
    <row r="28" spans="1:254" x14ac:dyDescent="0.25">
      <c r="B28" s="4"/>
      <c r="C28" s="5"/>
      <c r="D28" s="54"/>
    </row>
    <row r="29" spans="1:254" x14ac:dyDescent="0.25">
      <c r="B29" s="4"/>
      <c r="C29" s="5"/>
      <c r="D29" s="54"/>
    </row>
    <row r="30" spans="1:254" x14ac:dyDescent="0.25">
      <c r="B30" s="4"/>
      <c r="C30" s="5"/>
      <c r="D30" s="54"/>
    </row>
    <row r="31" spans="1:254" x14ac:dyDescent="0.25">
      <c r="B31" s="4"/>
      <c r="C31" s="5"/>
      <c r="D31" s="54"/>
    </row>
    <row r="32" spans="1:254" x14ac:dyDescent="0.25">
      <c r="B32" s="4"/>
      <c r="C32" s="5"/>
      <c r="D32" s="54"/>
    </row>
    <row r="33" spans="2:4" x14ac:dyDescent="0.25">
      <c r="B33" s="4"/>
      <c r="C33" s="5"/>
      <c r="D33" s="54"/>
    </row>
    <row r="34" spans="2:4" x14ac:dyDescent="0.25">
      <c r="B34" s="4"/>
      <c r="C34" s="5"/>
      <c r="D34" s="54"/>
    </row>
    <row r="35" spans="2:4" x14ac:dyDescent="0.25">
      <c r="B35" s="4"/>
      <c r="C35" s="5"/>
      <c r="D35" s="54"/>
    </row>
    <row r="36" spans="2:4" x14ac:dyDescent="0.25">
      <c r="B36" s="4"/>
      <c r="C36" s="5"/>
      <c r="D36" s="54"/>
    </row>
    <row r="37" spans="2:4" x14ac:dyDescent="0.25">
      <c r="B37" s="4"/>
      <c r="C37" s="5"/>
      <c r="D37" s="54"/>
    </row>
    <row r="38" spans="2:4" x14ac:dyDescent="0.25">
      <c r="B38" s="4"/>
      <c r="C38" s="5"/>
      <c r="D38" s="54"/>
    </row>
    <row r="39" spans="2:4" x14ac:dyDescent="0.25">
      <c r="B39" s="4"/>
      <c r="C39" s="5"/>
      <c r="D39" s="54"/>
    </row>
    <row r="40" spans="2:4" x14ac:dyDescent="0.25">
      <c r="B40" s="4"/>
      <c r="C40" s="5"/>
      <c r="D40" s="54"/>
    </row>
    <row r="41" spans="2:4" x14ac:dyDescent="0.25">
      <c r="B41" s="4"/>
      <c r="C41" s="5"/>
      <c r="D41" s="54"/>
    </row>
    <row r="42" spans="2:4" x14ac:dyDescent="0.25">
      <c r="B42" s="4"/>
      <c r="C42" s="5"/>
      <c r="D42" s="54"/>
    </row>
    <row r="43" spans="2:4" x14ac:dyDescent="0.25">
      <c r="B43" s="4"/>
      <c r="C43" s="5"/>
      <c r="D43" s="54"/>
    </row>
    <row r="44" spans="2:4" x14ac:dyDescent="0.25">
      <c r="B44" s="4"/>
      <c r="C44" s="5"/>
      <c r="D44" s="54"/>
    </row>
    <row r="45" spans="2:4" x14ac:dyDescent="0.25">
      <c r="B45" s="4"/>
      <c r="C45" s="5"/>
      <c r="D45" s="54"/>
    </row>
    <row r="46" spans="2:4" x14ac:dyDescent="0.25">
      <c r="B46" s="4"/>
      <c r="C46" s="5"/>
      <c r="D46" s="54"/>
    </row>
    <row r="47" spans="2:4" x14ac:dyDescent="0.25">
      <c r="B47" s="4"/>
      <c r="C47" s="5"/>
      <c r="D47" s="54"/>
    </row>
    <row r="48" spans="2:4" x14ac:dyDescent="0.25">
      <c r="B48" s="4"/>
      <c r="C48" s="5"/>
      <c r="D48" s="54"/>
    </row>
    <row r="49" spans="2:4" x14ac:dyDescent="0.25">
      <c r="B49" s="4"/>
      <c r="C49" s="5"/>
      <c r="D49" s="54"/>
    </row>
    <row r="50" spans="2:4" x14ac:dyDescent="0.25">
      <c r="B50" s="4"/>
      <c r="C50" s="5"/>
      <c r="D50" s="54"/>
    </row>
    <row r="51" spans="2:4" x14ac:dyDescent="0.25">
      <c r="B51" s="4"/>
      <c r="C51" s="5"/>
      <c r="D51" s="54"/>
    </row>
    <row r="52" spans="2:4" x14ac:dyDescent="0.25">
      <c r="B52" s="4"/>
      <c r="C52" s="5"/>
      <c r="D52" s="54"/>
    </row>
    <row r="53" spans="2:4" x14ac:dyDescent="0.25">
      <c r="B53" s="4"/>
      <c r="C53" s="5"/>
    </row>
    <row r="54" spans="2:4" x14ac:dyDescent="0.25">
      <c r="B54" s="4"/>
      <c r="C54" s="5"/>
    </row>
    <row r="55" spans="2:4" x14ac:dyDescent="0.25">
      <c r="B55" s="4"/>
      <c r="C55" s="5"/>
    </row>
    <row r="56" spans="2:4" x14ac:dyDescent="0.25">
      <c r="B56" s="4"/>
      <c r="C56" s="5"/>
    </row>
    <row r="57" spans="2:4" x14ac:dyDescent="0.25">
      <c r="B57" s="4"/>
      <c r="C57" s="5"/>
    </row>
    <row r="58" spans="2:4" x14ac:dyDescent="0.25">
      <c r="B58" s="4"/>
      <c r="C58" s="5"/>
    </row>
    <row r="59" spans="2:4" x14ac:dyDescent="0.25">
      <c r="B59" s="4"/>
      <c r="C59" s="5"/>
    </row>
    <row r="60" spans="2:4" x14ac:dyDescent="0.25">
      <c r="B60" s="4"/>
      <c r="C60" s="5"/>
    </row>
    <row r="61" spans="2:4" x14ac:dyDescent="0.25">
      <c r="B61" s="4"/>
      <c r="C61" s="5"/>
    </row>
    <row r="62" spans="2:4" x14ac:dyDescent="0.25">
      <c r="B62" s="4"/>
      <c r="C62" s="5"/>
    </row>
    <row r="63" spans="2:4" x14ac:dyDescent="0.25">
      <c r="B63" s="4"/>
      <c r="C63" s="5"/>
    </row>
    <row r="64" spans="2:4" x14ac:dyDescent="0.25">
      <c r="B64" s="4"/>
      <c r="C64" s="5"/>
    </row>
    <row r="65" spans="2:3" x14ac:dyDescent="0.25">
      <c r="B65" s="4"/>
      <c r="C65" s="5"/>
    </row>
    <row r="66" spans="2:3" x14ac:dyDescent="0.25">
      <c r="B66" s="4"/>
      <c r="C66" s="5"/>
    </row>
    <row r="67" spans="2:3" x14ac:dyDescent="0.25">
      <c r="B67" s="4"/>
      <c r="C67" s="5"/>
    </row>
    <row r="68" spans="2:3" x14ac:dyDescent="0.25">
      <c r="B68" s="4"/>
      <c r="C68" s="5"/>
    </row>
    <row r="69" spans="2:3" x14ac:dyDescent="0.25">
      <c r="B69" s="4"/>
      <c r="C69" s="5"/>
    </row>
    <row r="70" spans="2:3" x14ac:dyDescent="0.25">
      <c r="B70" s="4"/>
      <c r="C70" s="5"/>
    </row>
    <row r="71" spans="2:3" x14ac:dyDescent="0.25">
      <c r="B71" s="4"/>
      <c r="C71" s="5"/>
    </row>
    <row r="72" spans="2:3" x14ac:dyDescent="0.25">
      <c r="B72" s="4"/>
      <c r="C72" s="5"/>
    </row>
    <row r="73" spans="2:3" x14ac:dyDescent="0.25">
      <c r="B73" s="4"/>
      <c r="C73" s="5"/>
    </row>
    <row r="74" spans="2:3" x14ac:dyDescent="0.25">
      <c r="B74" s="4"/>
      <c r="C74" s="5"/>
    </row>
    <row r="75" spans="2:3" x14ac:dyDescent="0.25">
      <c r="B75" s="4"/>
      <c r="C75" s="5"/>
    </row>
    <row r="76" spans="2:3" x14ac:dyDescent="0.25">
      <c r="B76" s="4"/>
      <c r="C76" s="5"/>
    </row>
    <row r="77" spans="2:3" x14ac:dyDescent="0.25">
      <c r="B77" s="4"/>
      <c r="C77" s="5"/>
    </row>
    <row r="78" spans="2:3" x14ac:dyDescent="0.25">
      <c r="B78" s="4"/>
      <c r="C78" s="5"/>
    </row>
    <row r="79" spans="2:3" x14ac:dyDescent="0.25">
      <c r="B79" s="4"/>
      <c r="C79" s="5"/>
    </row>
    <row r="80" spans="2:3" x14ac:dyDescent="0.25">
      <c r="B80" s="4"/>
      <c r="C80" s="5"/>
    </row>
    <row r="81" spans="2:3" x14ac:dyDescent="0.25">
      <c r="B81" s="4"/>
      <c r="C81" s="5"/>
    </row>
    <row r="82" spans="2:3" x14ac:dyDescent="0.25">
      <c r="B82" s="4"/>
      <c r="C82" s="5"/>
    </row>
    <row r="83" spans="2:3" x14ac:dyDescent="0.25">
      <c r="B83" s="4"/>
      <c r="C83" s="5"/>
    </row>
    <row r="84" spans="2:3" x14ac:dyDescent="0.25">
      <c r="B84" s="4"/>
      <c r="C84" s="5"/>
    </row>
    <row r="85" spans="2:3" x14ac:dyDescent="0.25">
      <c r="B85" s="4"/>
      <c r="C85" s="5"/>
    </row>
    <row r="86" spans="2:3" x14ac:dyDescent="0.25">
      <c r="B86" s="4"/>
      <c r="C86" s="5"/>
    </row>
    <row r="87" spans="2:3" x14ac:dyDescent="0.25">
      <c r="B87" s="4"/>
      <c r="C87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W65537"/>
  <sheetViews>
    <sheetView showGridLines="0" showZeros="0" tabSelected="1" zoomScale="90" zoomScaleNormal="90" workbookViewId="0">
      <pane xSplit="7" ySplit="9" topLeftCell="H10" activePane="bottomRight" state="frozen"/>
      <selection activeCell="C4" sqref="C4"/>
      <selection pane="topRight" activeCell="C4" sqref="C4"/>
      <selection pane="bottomLeft" activeCell="C4" sqref="C4"/>
      <selection pane="bottomRight" activeCell="N13" sqref="N13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4" customWidth="1"/>
    <col min="9" max="9" width="5" style="34" hidden="1" customWidth="1"/>
    <col min="10" max="10" width="5.28515625" style="35" customWidth="1"/>
    <col min="11" max="11" width="5.5703125" style="35" hidden="1" customWidth="1"/>
    <col min="12" max="12" width="5.28515625" style="35" customWidth="1"/>
    <col min="13" max="13" width="5.5703125" style="35" hidden="1" customWidth="1"/>
    <col min="14" max="14" width="3.5703125" style="35" bestFit="1" customWidth="1"/>
    <col min="15" max="15" width="7.7109375" style="35" hidden="1" customWidth="1"/>
    <col min="16" max="16" width="4.42578125" style="8" hidden="1" customWidth="1" outlineLevel="1"/>
    <col min="17" max="17" width="3.5703125" style="8" hidden="1" customWidth="1" outlineLevel="1"/>
    <col min="18" max="18" width="11.42578125" style="8" hidden="1" customWidth="1" outlineLevel="1"/>
    <col min="19" max="19" width="11.85546875" style="8" hidden="1" customWidth="1" outlineLevel="1"/>
    <col min="20" max="20" width="10.5703125" style="8" hidden="1" customWidth="1" outlineLevel="1"/>
    <col min="21" max="21" width="15.5703125" style="8" hidden="1" customWidth="1" outlineLevel="1"/>
    <col min="22" max="22" width="5.85546875" style="8" hidden="1" customWidth="1" outlineLevel="1"/>
    <col min="23" max="79" width="11.42578125" style="8" hidden="1" customWidth="1" outlineLevel="1"/>
    <col min="80" max="231" width="11.42578125" style="8" customWidth="1" outlineLevel="1"/>
  </cols>
  <sheetData>
    <row r="1" spans="1:21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</row>
    <row r="2" spans="1:21" ht="3" customHeight="1" x14ac:dyDescent="0.25">
      <c r="H2" s="8"/>
      <c r="I2" s="8"/>
      <c r="J2" s="6"/>
      <c r="K2" s="6"/>
      <c r="L2" s="6"/>
      <c r="M2" s="6"/>
      <c r="N2" s="6"/>
      <c r="O2" s="6"/>
    </row>
    <row r="3" spans="1:21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</row>
    <row r="4" spans="1:21" x14ac:dyDescent="0.25">
      <c r="B4" s="7"/>
      <c r="C4" s="11">
        <f>+Config!B11</f>
        <v>6</v>
      </c>
      <c r="D4" s="12">
        <f>+Config!C11</f>
        <v>41204</v>
      </c>
      <c r="E4" s="13">
        <f>+Config!D11</f>
        <v>3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M</v>
      </c>
      <c r="M4" s="15"/>
      <c r="N4" s="15" t="str">
        <f>IF(N5=""," ",CHOOSE(WEEKDAY(N5,2),"L","M","X","J","V","S","D"))</f>
        <v>X</v>
      </c>
      <c r="O4" s="15"/>
    </row>
    <row r="5" spans="1:21" s="16" customFormat="1" ht="41.25" customHeight="1" x14ac:dyDescent="0.2">
      <c r="H5" s="18" t="s">
        <v>29</v>
      </c>
      <c r="I5" s="17"/>
      <c r="J5" s="18">
        <f>+Config!C11</f>
        <v>41204</v>
      </c>
      <c r="K5" s="18"/>
      <c r="L5" s="18">
        <f>IF(AND(J5&lt;WORKDAY($D$4,$E$4)-1,J5&lt;&gt;0),WORKDAY(J5,1,Config!$E$16:$E$62),"")</f>
        <v>41205</v>
      </c>
      <c r="M5" s="18" t="str">
        <f>IF(AND(K5&lt;WORKDAY($D$4,$E$4)-1,K5&lt;&gt;0),WORKDAY(K5,1,Config!$E$16:$E$39),"")</f>
        <v/>
      </c>
      <c r="N5" s="18">
        <f>IF(AND(L5&lt;WORKDAY($D$4,$E$4)-1,L5&lt;&gt;0),WORKDAY(L5,1,Config!$E$16:$E$62),"")</f>
        <v>41206</v>
      </c>
      <c r="O5" s="18" t="str">
        <f>IF(AND(M5&lt;WORKDAY($D$4,$E$4)-1,M5&lt;&gt;0),WORKDAY(M5,1,Config!$E$16:$E$39),"")</f>
        <v/>
      </c>
      <c r="P5" s="18" t="e">
        <f>IF(AND(#REF!&lt;WORKDAY($D$4,$E$4)-1,#REF!&lt;&gt;0),WORKDAY(#REF!,1,Config!$E$16:$E$62),"")</f>
        <v>#REF!</v>
      </c>
      <c r="Q5" s="74" t="e">
        <f>IF(AND(#REF!&lt;WORKDAY($D$4,$E$4)-1,#REF!&lt;&gt;0),WORKDAY(#REF!,1,Config!$E$16:$E$34),"")</f>
        <v>#REF!</v>
      </c>
      <c r="U5" s="73" t="s">
        <v>45</v>
      </c>
    </row>
    <row r="6" spans="1:21" s="16" customFormat="1" ht="12.75" customHeight="1" x14ac:dyDescent="0.2">
      <c r="B6" s="19"/>
      <c r="E6" s="94" t="s">
        <v>12</v>
      </c>
      <c r="F6" s="95"/>
      <c r="G6" s="95"/>
      <c r="H6" s="20">
        <f>COUNTIF(H10:H827,"&gt;0")</f>
        <v>21</v>
      </c>
      <c r="I6" s="20"/>
      <c r="J6" s="21">
        <f>$H$6-COUNTIF(I10:I827,"&gt;=1")</f>
        <v>0</v>
      </c>
      <c r="K6" s="21"/>
      <c r="L6" s="21">
        <f>$H$6-COUNTIF(K10:K827,"&gt;=1")</f>
        <v>0</v>
      </c>
      <c r="M6" s="21"/>
      <c r="N6" s="21">
        <f>$H$6-COUNTIF(M10:M827,"&gt;=1")</f>
        <v>0</v>
      </c>
      <c r="O6" s="21"/>
      <c r="S6" s="73" t="str">
        <f>[2]Config!B13</f>
        <v>Análisis</v>
      </c>
      <c r="T6" s="73" t="str">
        <f>[2]Config!C13</f>
        <v>Pendiente</v>
      </c>
      <c r="U6" s="73" t="str">
        <f>[2]Config!D13</f>
        <v>Michael Martínez</v>
      </c>
    </row>
    <row r="7" spans="1:21" x14ac:dyDescent="0.25">
      <c r="E7" s="96" t="s">
        <v>13</v>
      </c>
      <c r="F7" s="97"/>
      <c r="G7" s="98"/>
      <c r="H7" s="20">
        <f>+SUM(H9:H832)</f>
        <v>4.9999999999999991</v>
      </c>
      <c r="I7" s="20"/>
      <c r="J7" s="22">
        <f>H7-SUM(J9:J827)</f>
        <v>0</v>
      </c>
      <c r="K7" s="22"/>
      <c r="L7" s="23">
        <f>+J7-SUM(L9:L832)</f>
        <v>0</v>
      </c>
      <c r="M7" s="23"/>
      <c r="N7" s="23">
        <f>+L7-SUM(N9:N832)</f>
        <v>0</v>
      </c>
      <c r="O7" s="23"/>
      <c r="S7" s="73" t="str">
        <f>[2]Config!B14</f>
        <v>Codificación</v>
      </c>
      <c r="T7" s="73" t="str">
        <f>[2]Config!C14</f>
        <v>En curso</v>
      </c>
      <c r="U7" s="73" t="s">
        <v>44</v>
      </c>
    </row>
    <row r="8" spans="1:21" x14ac:dyDescent="0.25">
      <c r="A8" s="99" t="s">
        <v>14</v>
      </c>
      <c r="B8" s="100"/>
      <c r="C8" s="100"/>
      <c r="D8" s="100"/>
      <c r="E8" s="100"/>
      <c r="F8" s="100"/>
      <c r="G8" s="101"/>
      <c r="H8" s="24"/>
      <c r="I8" s="24"/>
      <c r="J8" s="92" t="s">
        <v>15</v>
      </c>
      <c r="K8" s="92"/>
      <c r="L8" s="92"/>
      <c r="M8" s="92"/>
      <c r="N8" s="92"/>
      <c r="O8" s="75"/>
      <c r="S8" s="73" t="str">
        <f>[2]Config!B15</f>
        <v>Prototipado</v>
      </c>
      <c r="T8" s="73" t="str">
        <f>[2]Config!C15</f>
        <v>Terminada</v>
      </c>
      <c r="U8" s="73" t="str">
        <f>[2]Config!D15</f>
        <v>Renzo Martínez</v>
      </c>
    </row>
    <row r="9" spans="1:21" x14ac:dyDescent="0.25">
      <c r="A9" s="25" t="s">
        <v>16</v>
      </c>
      <c r="B9" s="99" t="s">
        <v>1</v>
      </c>
      <c r="C9" s="99"/>
      <c r="D9" s="99"/>
      <c r="E9" s="25" t="s">
        <v>17</v>
      </c>
      <c r="F9" s="25" t="s">
        <v>18</v>
      </c>
      <c r="G9" s="25" t="s">
        <v>19</v>
      </c>
      <c r="H9" s="25"/>
      <c r="I9" s="25"/>
      <c r="J9" s="93"/>
      <c r="K9" s="93"/>
      <c r="L9" s="93"/>
      <c r="M9" s="93"/>
      <c r="N9" s="93"/>
      <c r="O9" s="76"/>
      <c r="S9" s="73" t="str">
        <f>[2]Config!B16</f>
        <v>Pruebas</v>
      </c>
      <c r="T9" s="73" t="str">
        <f>[2]Config!C16</f>
        <v>Eliminada</v>
      </c>
      <c r="U9" s="73" t="s">
        <v>41</v>
      </c>
    </row>
    <row r="10" spans="1:21" x14ac:dyDescent="0.25">
      <c r="A10" s="33" t="str">
        <f>+'Sprint Backlog'!B4</f>
        <v>US038</v>
      </c>
      <c r="B10" s="91" t="str">
        <f>+'Sprint Backlog'!C4</f>
        <v>Modelado en Base de Datos</v>
      </c>
      <c r="C10" s="91"/>
      <c r="D10" s="91"/>
      <c r="E10" s="27" t="s">
        <v>20</v>
      </c>
      <c r="F10" s="28" t="s">
        <v>38</v>
      </c>
      <c r="G10" s="28" t="s">
        <v>22</v>
      </c>
      <c r="H10" s="29">
        <v>0.2</v>
      </c>
      <c r="I10" s="30">
        <f>+SUMIF(J10,"&gt;0")/H10</f>
        <v>1</v>
      </c>
      <c r="J10" s="31">
        <v>0.2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+IF(M10=1,1,SUM(J10,L10,N10,#REF!)/$H10)</f>
        <v>1</v>
      </c>
      <c r="S10" s="73" t="str">
        <f>[2]Config!B17</f>
        <v>Reunión</v>
      </c>
      <c r="T10" s="73">
        <f>[2]Config!C17</f>
        <v>0</v>
      </c>
      <c r="U10" s="73">
        <f>[2]Config!D17</f>
        <v>0</v>
      </c>
    </row>
    <row r="11" spans="1:21" x14ac:dyDescent="0.25">
      <c r="A11" s="33" t="str">
        <f>+'Sprint Backlog'!B5</f>
        <v>US038</v>
      </c>
      <c r="B11" s="91" t="str">
        <f>+'Sprint Backlog'!C5</f>
        <v>Prototipado</v>
      </c>
      <c r="C11" s="91"/>
      <c r="D11" s="91"/>
      <c r="E11" s="27" t="s">
        <v>3</v>
      </c>
      <c r="F11" s="28" t="s">
        <v>38</v>
      </c>
      <c r="G11" s="28" t="s">
        <v>22</v>
      </c>
      <c r="H11" s="32">
        <v>0.2</v>
      </c>
      <c r="I11" s="30">
        <f t="shared" ref="I11:I30" si="0">+SUMIF(J11,"&gt;0")/H11</f>
        <v>1</v>
      </c>
      <c r="J11" s="31">
        <v>0.2</v>
      </c>
      <c r="K11" s="30">
        <f t="shared" ref="K11:K30" si="1">+IF(I11=1,1,SUM(J11,L11)/$H11)</f>
        <v>1</v>
      </c>
      <c r="L11" s="31"/>
      <c r="M11" s="30">
        <f t="shared" ref="M11:M30" si="2">+IF(K11=1,1,SUM(J11,L11,N11)/$H11)</f>
        <v>1</v>
      </c>
      <c r="N11" s="31"/>
      <c r="O11" s="30">
        <f>+IF(M11=1,1,SUM(J11,L11,N11,#REF!)/$H11)</f>
        <v>1</v>
      </c>
      <c r="S11" s="73">
        <f>[2]Config!B18</f>
        <v>0</v>
      </c>
      <c r="T11" s="73">
        <f>[2]Config!C18</f>
        <v>0</v>
      </c>
      <c r="U11" s="73">
        <f>[2]Config!D18</f>
        <v>0</v>
      </c>
    </row>
    <row r="12" spans="1:21" x14ac:dyDescent="0.25">
      <c r="A12" s="33" t="str">
        <f>+'Sprint Backlog'!B6</f>
        <v>US038</v>
      </c>
      <c r="B12" s="91" t="str">
        <f>+'Sprint Backlog'!C6</f>
        <v>Implementar Capa de Entidad</v>
      </c>
      <c r="C12" s="91"/>
      <c r="D12" s="91"/>
      <c r="E12" s="27" t="s">
        <v>23</v>
      </c>
      <c r="F12" s="28" t="s">
        <v>38</v>
      </c>
      <c r="G12" s="28" t="s">
        <v>44</v>
      </c>
      <c r="H12" s="32">
        <v>0.3</v>
      </c>
      <c r="I12" s="30">
        <f t="shared" si="0"/>
        <v>1</v>
      </c>
      <c r="J12" s="31">
        <v>0.3</v>
      </c>
      <c r="K12" s="30">
        <f t="shared" si="1"/>
        <v>1</v>
      </c>
      <c r="L12" s="31"/>
      <c r="M12" s="30">
        <f t="shared" si="2"/>
        <v>1</v>
      </c>
      <c r="N12" s="31"/>
      <c r="O12" s="30">
        <f>+IF(M12=1,1,SUM(J12,L12,N12,#REF!)/$H12)</f>
        <v>1</v>
      </c>
      <c r="S12" s="73">
        <f>[2]Config!B19</f>
        <v>0</v>
      </c>
      <c r="T12" s="73">
        <f>[2]Config!C19</f>
        <v>0</v>
      </c>
      <c r="U12" s="73">
        <f>[2]Config!D19</f>
        <v>0</v>
      </c>
    </row>
    <row r="13" spans="1:21" x14ac:dyDescent="0.25">
      <c r="A13" s="33" t="str">
        <f>+'Sprint Backlog'!B7</f>
        <v>US038</v>
      </c>
      <c r="B13" s="91" t="str">
        <f>+'Sprint Backlog'!C7</f>
        <v>Implementar Capa de Acceso de Datos</v>
      </c>
      <c r="C13" s="91"/>
      <c r="D13" s="91"/>
      <c r="E13" s="27" t="s">
        <v>23</v>
      </c>
      <c r="F13" s="28" t="s">
        <v>38</v>
      </c>
      <c r="G13" s="28" t="s">
        <v>44</v>
      </c>
      <c r="H13" s="32">
        <v>0.3</v>
      </c>
      <c r="I13" s="30">
        <f t="shared" si="0"/>
        <v>1</v>
      </c>
      <c r="J13" s="31">
        <v>0.3</v>
      </c>
      <c r="K13" s="30">
        <f t="shared" si="1"/>
        <v>1</v>
      </c>
      <c r="L13" s="31"/>
      <c r="M13" s="30">
        <f t="shared" si="2"/>
        <v>1</v>
      </c>
      <c r="N13" s="31"/>
      <c r="O13" s="30">
        <f>+IF(M13=1,1,SUM(J13,L13,N13,#REF!)/$H13)</f>
        <v>1</v>
      </c>
      <c r="S13" s="73">
        <f>[2]Config!B20</f>
        <v>0</v>
      </c>
      <c r="T13" s="73">
        <f>[2]Config!C20</f>
        <v>0</v>
      </c>
      <c r="U13" s="73">
        <f>[2]Config!D20</f>
        <v>0</v>
      </c>
    </row>
    <row r="14" spans="1:21" x14ac:dyDescent="0.25">
      <c r="A14" s="33" t="str">
        <f>+'Sprint Backlog'!B8</f>
        <v>US038</v>
      </c>
      <c r="B14" s="91" t="str">
        <f>+'Sprint Backlog'!C8</f>
        <v>Implementar Capa de Componente de Negocio</v>
      </c>
      <c r="C14" s="91"/>
      <c r="D14" s="91"/>
      <c r="E14" s="27" t="s">
        <v>23</v>
      </c>
      <c r="F14" s="28" t="s">
        <v>38</v>
      </c>
      <c r="G14" s="28" t="s">
        <v>44</v>
      </c>
      <c r="H14" s="32">
        <v>0.3</v>
      </c>
      <c r="I14" s="30">
        <f t="shared" si="0"/>
        <v>1</v>
      </c>
      <c r="J14" s="31">
        <v>0.3</v>
      </c>
      <c r="K14" s="30">
        <f t="shared" si="1"/>
        <v>1</v>
      </c>
      <c r="L14" s="31"/>
      <c r="M14" s="30">
        <f t="shared" si="2"/>
        <v>1</v>
      </c>
      <c r="N14" s="31"/>
      <c r="O14" s="30">
        <f>+IF(M14=1,1,SUM(J14,L14,N14,#REF!)/$H14)</f>
        <v>1</v>
      </c>
      <c r="S14" s="73">
        <f>[2]Config!B21</f>
        <v>0</v>
      </c>
      <c r="T14" s="73">
        <f>[2]Config!C21</f>
        <v>0</v>
      </c>
      <c r="U14" s="73">
        <f>[2]Config!D21</f>
        <v>0</v>
      </c>
    </row>
    <row r="15" spans="1:21" x14ac:dyDescent="0.25">
      <c r="A15" s="33" t="str">
        <f>+'Sprint Backlog'!B9</f>
        <v>US038</v>
      </c>
      <c r="B15" s="91" t="str">
        <f>+'Sprint Backlog'!C9</f>
        <v>Implementar Capa de Presentación</v>
      </c>
      <c r="C15" s="91"/>
      <c r="D15" s="91"/>
      <c r="E15" s="27" t="s">
        <v>23</v>
      </c>
      <c r="F15" s="28" t="s">
        <v>38</v>
      </c>
      <c r="G15" s="28" t="s">
        <v>44</v>
      </c>
      <c r="H15" s="32">
        <v>0.4</v>
      </c>
      <c r="I15" s="30">
        <f t="shared" si="0"/>
        <v>1</v>
      </c>
      <c r="J15" s="31">
        <v>0.4</v>
      </c>
      <c r="K15" s="30">
        <f t="shared" si="1"/>
        <v>1</v>
      </c>
      <c r="L15" s="31"/>
      <c r="M15" s="30">
        <f t="shared" si="2"/>
        <v>1</v>
      </c>
      <c r="N15" s="31"/>
      <c r="O15" s="30">
        <f>+IF(M15=1,1,SUM(J15,L15,N15,#REF!)/$H15)</f>
        <v>1</v>
      </c>
      <c r="S15" s="73">
        <f>[2]Config!B22</f>
        <v>0</v>
      </c>
      <c r="T15" s="73">
        <f>[2]Config!C22</f>
        <v>0</v>
      </c>
      <c r="U15" s="73">
        <f>[2]Config!D22</f>
        <v>0</v>
      </c>
    </row>
    <row r="16" spans="1:21" x14ac:dyDescent="0.25">
      <c r="A16" s="33" t="str">
        <f>+'Sprint Backlog'!B10</f>
        <v>US038</v>
      </c>
      <c r="B16" s="91" t="str">
        <f>+'Sprint Backlog'!C10</f>
        <v>Pruebas unitarias</v>
      </c>
      <c r="C16" s="91"/>
      <c r="D16" s="91"/>
      <c r="E16" s="27" t="s">
        <v>24</v>
      </c>
      <c r="F16" s="28" t="s">
        <v>38</v>
      </c>
      <c r="G16" s="28" t="s">
        <v>44</v>
      </c>
      <c r="H16" s="29">
        <v>0.3</v>
      </c>
      <c r="I16" s="30">
        <f t="shared" si="0"/>
        <v>1</v>
      </c>
      <c r="J16" s="31">
        <v>0.3</v>
      </c>
      <c r="K16" s="30">
        <f t="shared" si="1"/>
        <v>1</v>
      </c>
      <c r="L16" s="31"/>
      <c r="M16" s="30">
        <f t="shared" si="2"/>
        <v>1</v>
      </c>
      <c r="N16" s="31"/>
      <c r="O16" s="30">
        <f>+IF(M16=1,1,SUM(J16,L16,N16,#REF!)/$H16)</f>
        <v>1</v>
      </c>
      <c r="S16" s="73">
        <f>[2]Config!B23</f>
        <v>0</v>
      </c>
      <c r="T16" s="73">
        <f>[2]Config!C23</f>
        <v>0</v>
      </c>
      <c r="U16" s="73">
        <f>[2]Config!D23</f>
        <v>0</v>
      </c>
    </row>
    <row r="17" spans="1:21" x14ac:dyDescent="0.25">
      <c r="A17" s="33" t="str">
        <f>+'Sprint Backlog'!B11</f>
        <v>US039</v>
      </c>
      <c r="B17" s="91" t="str">
        <f>+'Sprint Backlog'!C11</f>
        <v>Modelado en Base de Datos</v>
      </c>
      <c r="C17" s="91"/>
      <c r="D17" s="91"/>
      <c r="E17" s="28" t="s">
        <v>20</v>
      </c>
      <c r="F17" s="28" t="s">
        <v>38</v>
      </c>
      <c r="G17" s="28" t="s">
        <v>22</v>
      </c>
      <c r="H17" s="29">
        <v>0.2</v>
      </c>
      <c r="I17" s="30">
        <f t="shared" si="0"/>
        <v>1</v>
      </c>
      <c r="J17" s="31">
        <v>0.2</v>
      </c>
      <c r="K17" s="30">
        <f t="shared" si="1"/>
        <v>1</v>
      </c>
      <c r="L17" s="31"/>
      <c r="M17" s="30">
        <f t="shared" si="2"/>
        <v>1</v>
      </c>
      <c r="N17" s="31"/>
      <c r="O17" s="30">
        <f>+IF(M17=1,1,SUM(J17,L17,N17,#REF!)/$H17)</f>
        <v>1</v>
      </c>
      <c r="S17" s="73">
        <f>[2]Config!B24</f>
        <v>0</v>
      </c>
      <c r="T17" s="73">
        <f>[2]Config!C24</f>
        <v>0</v>
      </c>
      <c r="U17" s="73">
        <f>[2]Config!D24</f>
        <v>0</v>
      </c>
    </row>
    <row r="18" spans="1:21" x14ac:dyDescent="0.25">
      <c r="A18" s="33" t="str">
        <f>+'Sprint Backlog'!B12</f>
        <v>US039</v>
      </c>
      <c r="B18" s="91" t="str">
        <f>+'Sprint Backlog'!C12</f>
        <v>Prototipado</v>
      </c>
      <c r="C18" s="91"/>
      <c r="D18" s="91"/>
      <c r="E18" s="28" t="s">
        <v>3</v>
      </c>
      <c r="F18" s="28" t="s">
        <v>38</v>
      </c>
      <c r="G18" s="28" t="s">
        <v>22</v>
      </c>
      <c r="H18" s="32">
        <v>0.2</v>
      </c>
      <c r="I18" s="30">
        <f t="shared" si="0"/>
        <v>1</v>
      </c>
      <c r="J18" s="31">
        <v>0.2</v>
      </c>
      <c r="K18" s="30">
        <f t="shared" si="1"/>
        <v>1</v>
      </c>
      <c r="L18" s="31"/>
      <c r="M18" s="30">
        <f t="shared" si="2"/>
        <v>1</v>
      </c>
      <c r="N18" s="31"/>
      <c r="O18" s="30">
        <f>+IF(M18=1,1,SUM(J18,L18,N18,#REF!)/$H18)</f>
        <v>1</v>
      </c>
      <c r="S18" s="73">
        <f>[2]Config!H13</f>
        <v>0</v>
      </c>
      <c r="T18" s="73">
        <f>[2]Config!I13</f>
        <v>0</v>
      </c>
      <c r="U18" s="73">
        <f>[2]Config!J13</f>
        <v>0</v>
      </c>
    </row>
    <row r="19" spans="1:21" x14ac:dyDescent="0.25">
      <c r="A19" s="33" t="str">
        <f>+'Sprint Backlog'!B13</f>
        <v>US039</v>
      </c>
      <c r="B19" s="91" t="str">
        <f>+'Sprint Backlog'!C13</f>
        <v>Implementar Capa de Entidad</v>
      </c>
      <c r="C19" s="91"/>
      <c r="D19" s="91"/>
      <c r="E19" s="28" t="s">
        <v>23</v>
      </c>
      <c r="F19" s="28" t="s">
        <v>38</v>
      </c>
      <c r="G19" s="28" t="s">
        <v>44</v>
      </c>
      <c r="H19" s="32">
        <v>0.3</v>
      </c>
      <c r="I19" s="30">
        <f t="shared" si="0"/>
        <v>1</v>
      </c>
      <c r="J19" s="31">
        <v>0.3</v>
      </c>
      <c r="K19" s="30">
        <f t="shared" si="1"/>
        <v>1</v>
      </c>
      <c r="L19" s="31"/>
      <c r="M19" s="30">
        <f t="shared" si="2"/>
        <v>1</v>
      </c>
      <c r="N19" s="31"/>
      <c r="O19" s="30">
        <f>+IF(M19=1,1,SUM(J19,L19,N19,#REF!)/$H19)</f>
        <v>1</v>
      </c>
    </row>
    <row r="20" spans="1:21" x14ac:dyDescent="0.25">
      <c r="A20" s="33" t="str">
        <f>+'Sprint Backlog'!B14</f>
        <v>US039</v>
      </c>
      <c r="B20" s="91" t="str">
        <f>+'Sprint Backlog'!C14</f>
        <v>Implementar Capa de Acceso de Datos</v>
      </c>
      <c r="C20" s="91"/>
      <c r="D20" s="91"/>
      <c r="E20" s="27" t="s">
        <v>23</v>
      </c>
      <c r="F20" s="28" t="s">
        <v>38</v>
      </c>
      <c r="G20" s="28" t="s">
        <v>44</v>
      </c>
      <c r="H20" s="32">
        <v>0.3</v>
      </c>
      <c r="I20" s="30">
        <f t="shared" si="0"/>
        <v>1</v>
      </c>
      <c r="J20" s="31">
        <v>0.3</v>
      </c>
      <c r="K20" s="30">
        <f t="shared" si="1"/>
        <v>1</v>
      </c>
      <c r="L20" s="31"/>
      <c r="M20" s="30">
        <f t="shared" si="2"/>
        <v>1</v>
      </c>
      <c r="N20" s="31"/>
      <c r="O20" s="30">
        <f>+IF(M20=1,1,SUM(J20,L20,N20,#REF!)/$H20)</f>
        <v>1</v>
      </c>
    </row>
    <row r="21" spans="1:21" x14ac:dyDescent="0.25">
      <c r="A21" s="33" t="str">
        <f>+'Sprint Backlog'!B15</f>
        <v>US039</v>
      </c>
      <c r="B21" s="91" t="str">
        <f>+'Sprint Backlog'!C15</f>
        <v>Implementar Capa de Componente de Negocio</v>
      </c>
      <c r="C21" s="91"/>
      <c r="D21" s="91"/>
      <c r="E21" s="27" t="s">
        <v>23</v>
      </c>
      <c r="F21" s="28" t="s">
        <v>38</v>
      </c>
      <c r="G21" s="28" t="s">
        <v>44</v>
      </c>
      <c r="H21" s="32">
        <v>0.3</v>
      </c>
      <c r="I21" s="30">
        <f t="shared" si="0"/>
        <v>1</v>
      </c>
      <c r="J21" s="31">
        <v>0.3</v>
      </c>
      <c r="K21" s="30">
        <f t="shared" si="1"/>
        <v>1</v>
      </c>
      <c r="L21" s="31"/>
      <c r="M21" s="30">
        <f t="shared" si="2"/>
        <v>1</v>
      </c>
      <c r="N21" s="31"/>
      <c r="O21" s="30">
        <f>+IF(M21=1,1,SUM(J21,L21,N21,#REF!)/$H21)</f>
        <v>1</v>
      </c>
    </row>
    <row r="22" spans="1:21" x14ac:dyDescent="0.25">
      <c r="A22" s="33" t="str">
        <f>+'Sprint Backlog'!B16</f>
        <v>US039</v>
      </c>
      <c r="B22" s="91" t="str">
        <f>+'Sprint Backlog'!C16</f>
        <v>Implementar Capa de Presentación</v>
      </c>
      <c r="C22" s="91"/>
      <c r="D22" s="91"/>
      <c r="E22" s="27" t="s">
        <v>23</v>
      </c>
      <c r="F22" s="28" t="s">
        <v>38</v>
      </c>
      <c r="G22" s="28" t="s">
        <v>44</v>
      </c>
      <c r="H22" s="32">
        <v>0.4</v>
      </c>
      <c r="I22" s="30">
        <f t="shared" si="0"/>
        <v>1</v>
      </c>
      <c r="J22" s="31">
        <v>0.4</v>
      </c>
      <c r="K22" s="30">
        <f t="shared" si="1"/>
        <v>1</v>
      </c>
      <c r="L22" s="31"/>
      <c r="M22" s="30">
        <f t="shared" si="2"/>
        <v>1</v>
      </c>
      <c r="N22" s="31"/>
      <c r="O22" s="30">
        <f>+IF(M22=1,1,SUM(J22,L22,N22,#REF!)/$H22)</f>
        <v>1</v>
      </c>
    </row>
    <row r="23" spans="1:21" x14ac:dyDescent="0.25">
      <c r="A23" s="33" t="str">
        <f>+'Sprint Backlog'!B17</f>
        <v>US039</v>
      </c>
      <c r="B23" s="91" t="str">
        <f>+'Sprint Backlog'!C17</f>
        <v>Pruebas unitarias</v>
      </c>
      <c r="C23" s="91"/>
      <c r="D23" s="91"/>
      <c r="E23" s="28" t="s">
        <v>24</v>
      </c>
      <c r="F23" s="28" t="s">
        <v>38</v>
      </c>
      <c r="G23" s="28" t="s">
        <v>44</v>
      </c>
      <c r="H23" s="29">
        <v>0.3</v>
      </c>
      <c r="I23" s="30">
        <f t="shared" si="0"/>
        <v>1</v>
      </c>
      <c r="J23" s="31">
        <v>0.3</v>
      </c>
      <c r="K23" s="30">
        <f t="shared" si="1"/>
        <v>1</v>
      </c>
      <c r="L23" s="31"/>
      <c r="M23" s="30">
        <f t="shared" si="2"/>
        <v>1</v>
      </c>
      <c r="N23" s="31"/>
      <c r="O23" s="30">
        <f>+IF(M23=1,1,SUM(J23,L23,N23,#REF!)/$H23)</f>
        <v>1</v>
      </c>
    </row>
    <row r="24" spans="1:21" x14ac:dyDescent="0.25">
      <c r="A24" s="33" t="str">
        <f>+'Sprint Backlog'!B18</f>
        <v>US040</v>
      </c>
      <c r="B24" s="91" t="str">
        <f>+'Sprint Backlog'!C18</f>
        <v>Modelado en Base de Datos</v>
      </c>
      <c r="C24" s="91"/>
      <c r="D24" s="91"/>
      <c r="E24" s="28" t="s">
        <v>20</v>
      </c>
      <c r="F24" s="28" t="s">
        <v>38</v>
      </c>
      <c r="G24" s="28" t="s">
        <v>22</v>
      </c>
      <c r="H24" s="29">
        <v>0.1</v>
      </c>
      <c r="I24" s="30">
        <f t="shared" si="0"/>
        <v>1</v>
      </c>
      <c r="J24" s="31">
        <v>0.1</v>
      </c>
      <c r="K24" s="30">
        <f t="shared" si="1"/>
        <v>1</v>
      </c>
      <c r="L24" s="31"/>
      <c r="M24" s="30">
        <f t="shared" si="2"/>
        <v>1</v>
      </c>
      <c r="N24" s="31"/>
      <c r="O24" s="30">
        <f>+IF(M24=1,1,SUM(J24,L24,N24,#REF!)/$H24)</f>
        <v>1</v>
      </c>
    </row>
    <row r="25" spans="1:21" x14ac:dyDescent="0.25">
      <c r="A25" s="33" t="str">
        <f>+'Sprint Backlog'!B19</f>
        <v>US040</v>
      </c>
      <c r="B25" s="91" t="str">
        <f>+'Sprint Backlog'!C19</f>
        <v>Prototipado</v>
      </c>
      <c r="C25" s="91"/>
      <c r="D25" s="91"/>
      <c r="E25" s="28" t="s">
        <v>3</v>
      </c>
      <c r="F25" s="28" t="s">
        <v>38</v>
      </c>
      <c r="G25" s="28" t="s">
        <v>22</v>
      </c>
      <c r="H25" s="32">
        <v>0.1</v>
      </c>
      <c r="I25" s="30">
        <f t="shared" si="0"/>
        <v>1</v>
      </c>
      <c r="J25" s="31">
        <v>0.1</v>
      </c>
      <c r="K25" s="30">
        <f t="shared" si="1"/>
        <v>1</v>
      </c>
      <c r="L25" s="31"/>
      <c r="M25" s="30">
        <f t="shared" si="2"/>
        <v>1</v>
      </c>
      <c r="N25" s="31"/>
      <c r="O25" s="30">
        <f>+IF(M25=1,1,SUM(J25,L25,N25,#REF!)/$H25)</f>
        <v>1</v>
      </c>
    </row>
    <row r="26" spans="1:21" x14ac:dyDescent="0.25">
      <c r="A26" s="33" t="str">
        <f>+'Sprint Backlog'!B20</f>
        <v>US040</v>
      </c>
      <c r="B26" s="91" t="str">
        <f>+'Sprint Backlog'!C20</f>
        <v>Implementar Capa de Entidad</v>
      </c>
      <c r="C26" s="91"/>
      <c r="D26" s="91"/>
      <c r="E26" s="28" t="s">
        <v>23</v>
      </c>
      <c r="F26" s="28" t="s">
        <v>38</v>
      </c>
      <c r="G26" s="28" t="s">
        <v>44</v>
      </c>
      <c r="H26" s="32">
        <v>0.1</v>
      </c>
      <c r="I26" s="30">
        <f t="shared" si="0"/>
        <v>1</v>
      </c>
      <c r="J26" s="31">
        <v>0.1</v>
      </c>
      <c r="K26" s="30">
        <f t="shared" si="1"/>
        <v>1</v>
      </c>
      <c r="L26" s="31"/>
      <c r="M26" s="30">
        <f t="shared" si="2"/>
        <v>1</v>
      </c>
      <c r="N26" s="31"/>
      <c r="O26" s="30">
        <f>+IF(M26=1,1,SUM(J26,L26,N26,#REF!)/$H26)</f>
        <v>1</v>
      </c>
    </row>
    <row r="27" spans="1:21" x14ac:dyDescent="0.25">
      <c r="A27" s="33" t="str">
        <f>+'Sprint Backlog'!B21</f>
        <v>US040</v>
      </c>
      <c r="B27" s="91" t="str">
        <f>+'Sprint Backlog'!C21</f>
        <v>Implementar Capa de Acceso de Datos</v>
      </c>
      <c r="C27" s="91"/>
      <c r="D27" s="91"/>
      <c r="E27" s="27" t="s">
        <v>23</v>
      </c>
      <c r="F27" s="28" t="s">
        <v>38</v>
      </c>
      <c r="G27" s="28" t="s">
        <v>44</v>
      </c>
      <c r="H27" s="32">
        <v>0.1</v>
      </c>
      <c r="I27" s="30">
        <f t="shared" si="0"/>
        <v>1</v>
      </c>
      <c r="J27" s="31">
        <v>0.1</v>
      </c>
      <c r="K27" s="30">
        <f t="shared" si="1"/>
        <v>1</v>
      </c>
      <c r="L27" s="31"/>
      <c r="M27" s="30">
        <f>+IF(K27=1,1,SUM(J27,L27,#REF!)/$H27)</f>
        <v>1</v>
      </c>
      <c r="N27" s="31"/>
      <c r="O27" s="30">
        <f>+IF(M27=1,1,SUM(J27,L27,#REF!,#REF!)/$H27)</f>
        <v>1</v>
      </c>
    </row>
    <row r="28" spans="1:21" x14ac:dyDescent="0.25">
      <c r="A28" s="33" t="str">
        <f>+'Sprint Backlog'!B22</f>
        <v>US040</v>
      </c>
      <c r="B28" s="91" t="str">
        <f>+'Sprint Backlog'!C22</f>
        <v>Implementar Capa de Componente de Negocio</v>
      </c>
      <c r="C28" s="91"/>
      <c r="D28" s="91"/>
      <c r="E28" s="27" t="s">
        <v>23</v>
      </c>
      <c r="F28" s="28" t="s">
        <v>38</v>
      </c>
      <c r="G28" s="28" t="s">
        <v>44</v>
      </c>
      <c r="H28" s="32">
        <v>0.2</v>
      </c>
      <c r="I28" s="30">
        <f t="shared" si="0"/>
        <v>1</v>
      </c>
      <c r="J28" s="31">
        <v>0.2</v>
      </c>
      <c r="K28" s="30">
        <f t="shared" si="1"/>
        <v>1</v>
      </c>
      <c r="L28" s="31"/>
      <c r="M28" s="30">
        <f>+IF(K28=1,1,SUM(J28,L28,#REF!)/$H28)</f>
        <v>1</v>
      </c>
      <c r="N28" s="31"/>
      <c r="O28" s="30">
        <f>+IF(M28=1,1,SUM(J28,L28,#REF!,#REF!)/$H28)</f>
        <v>1</v>
      </c>
    </row>
    <row r="29" spans="1:21" x14ac:dyDescent="0.25">
      <c r="A29" s="33" t="str">
        <f>+'Sprint Backlog'!B23</f>
        <v>US040</v>
      </c>
      <c r="B29" s="91" t="str">
        <f>+'Sprint Backlog'!C23</f>
        <v>Implementar Capa de Presentación</v>
      </c>
      <c r="C29" s="91"/>
      <c r="D29" s="91"/>
      <c r="E29" s="27" t="s">
        <v>23</v>
      </c>
      <c r="F29" s="28" t="s">
        <v>38</v>
      </c>
      <c r="G29" s="28" t="s">
        <v>44</v>
      </c>
      <c r="H29" s="32">
        <v>0.25</v>
      </c>
      <c r="I29" s="30">
        <f t="shared" si="0"/>
        <v>1</v>
      </c>
      <c r="J29" s="31">
        <v>0.25</v>
      </c>
      <c r="K29" s="30">
        <f t="shared" si="1"/>
        <v>1</v>
      </c>
      <c r="L29" s="31"/>
      <c r="M29" s="30">
        <f t="shared" si="2"/>
        <v>1</v>
      </c>
      <c r="N29" s="31"/>
      <c r="O29" s="30">
        <f>+IF(M29=1,1,SUM(J29,L29,N29,#REF!)/$H29)</f>
        <v>1</v>
      </c>
    </row>
    <row r="30" spans="1:21" x14ac:dyDescent="0.25">
      <c r="A30" s="33" t="str">
        <f>+'Sprint Backlog'!B24</f>
        <v>US040</v>
      </c>
      <c r="B30" s="91" t="str">
        <f>+'Sprint Backlog'!C24</f>
        <v>Pruebas unitarias</v>
      </c>
      <c r="C30" s="91"/>
      <c r="D30" s="91"/>
      <c r="E30" s="28" t="s">
        <v>24</v>
      </c>
      <c r="F30" s="28" t="s">
        <v>38</v>
      </c>
      <c r="G30" s="28" t="s">
        <v>44</v>
      </c>
      <c r="H30" s="29">
        <v>0.15</v>
      </c>
      <c r="I30" s="30">
        <f t="shared" si="0"/>
        <v>1</v>
      </c>
      <c r="J30" s="31">
        <v>0.15</v>
      </c>
      <c r="K30" s="30">
        <f t="shared" si="1"/>
        <v>1</v>
      </c>
      <c r="L30" s="31"/>
      <c r="M30" s="30">
        <f t="shared" si="2"/>
        <v>1</v>
      </c>
      <c r="N30" s="31"/>
      <c r="O30" s="30">
        <f>+IF(M30=1,1,SUM(J30,L30,N30,#REF!)/$H30)</f>
        <v>1</v>
      </c>
    </row>
    <row r="31" spans="1:21" outlineLevel="1" x14ac:dyDescent="0.25">
      <c r="A31" s="26"/>
      <c r="B31" s="90"/>
      <c r="C31" s="90"/>
      <c r="D31" s="90"/>
      <c r="E31" s="27"/>
      <c r="F31" s="27"/>
      <c r="G31" s="27"/>
      <c r="H31" s="29"/>
      <c r="I31" s="29"/>
      <c r="J31" s="31"/>
      <c r="K31" s="31"/>
      <c r="L31" s="31"/>
      <c r="M31" s="29"/>
      <c r="N31" s="31"/>
      <c r="O31" s="31"/>
    </row>
    <row r="32" spans="1:21" outlineLevel="1" x14ac:dyDescent="0.25">
      <c r="A32" s="26"/>
      <c r="B32" s="90"/>
      <c r="C32" s="90"/>
      <c r="D32" s="90"/>
      <c r="E32" s="27"/>
      <c r="F32" s="27"/>
      <c r="G32" s="27"/>
      <c r="H32" s="29"/>
      <c r="I32" s="29"/>
      <c r="J32" s="31"/>
      <c r="K32" s="31"/>
      <c r="L32" s="31"/>
      <c r="M32" s="29"/>
      <c r="N32" s="31"/>
      <c r="O32" s="31"/>
    </row>
    <row r="33" spans="1:15" outlineLevel="1" x14ac:dyDescent="0.25">
      <c r="A33" s="26"/>
      <c r="B33" s="90"/>
      <c r="C33" s="90"/>
      <c r="D33" s="90"/>
      <c r="E33" s="27"/>
      <c r="F33" s="27"/>
      <c r="G33" s="27"/>
      <c r="H33" s="29"/>
      <c r="I33" s="29"/>
      <c r="J33" s="31"/>
      <c r="K33" s="31"/>
      <c r="L33" s="31"/>
      <c r="M33" s="29"/>
      <c r="N33" s="31"/>
      <c r="O33" s="31"/>
    </row>
    <row r="34" spans="1:15" outlineLevel="1" x14ac:dyDescent="0.25">
      <c r="A34" s="26"/>
      <c r="B34" s="90"/>
      <c r="C34" s="90"/>
      <c r="D34" s="90"/>
      <c r="E34" s="27"/>
      <c r="F34" s="27"/>
      <c r="G34" s="27"/>
      <c r="H34" s="29"/>
      <c r="I34" s="29"/>
      <c r="J34" s="31"/>
      <c r="K34" s="31"/>
      <c r="L34" s="31"/>
      <c r="M34" s="29"/>
      <c r="N34" s="31"/>
      <c r="O34" s="31"/>
    </row>
    <row r="35" spans="1:15" outlineLevel="1" x14ac:dyDescent="0.25">
      <c r="A35" s="26"/>
      <c r="B35" s="90"/>
      <c r="C35" s="90"/>
      <c r="D35" s="90"/>
      <c r="E35" s="27"/>
      <c r="F35" s="27"/>
      <c r="G35" s="27"/>
      <c r="H35" s="29"/>
      <c r="I35" s="29"/>
      <c r="J35" s="31"/>
      <c r="K35" s="31"/>
      <c r="L35" s="31"/>
      <c r="M35" s="29"/>
      <c r="N35" s="31"/>
      <c r="O35" s="31"/>
    </row>
    <row r="36" spans="1:15" outlineLevel="1" x14ac:dyDescent="0.25">
      <c r="A36" s="26"/>
      <c r="B36" s="90"/>
      <c r="C36" s="90"/>
      <c r="D36" s="90"/>
      <c r="E36" s="27"/>
      <c r="F36" s="27"/>
      <c r="G36" s="27"/>
      <c r="H36" s="29"/>
      <c r="I36" s="29"/>
      <c r="J36" s="31"/>
      <c r="K36" s="31"/>
      <c r="L36" s="31"/>
      <c r="M36" s="29"/>
      <c r="N36" s="31"/>
      <c r="O36" s="31"/>
    </row>
    <row r="37" spans="1:15" outlineLevel="1" x14ac:dyDescent="0.25">
      <c r="A37" s="26"/>
      <c r="B37" s="90"/>
      <c r="C37" s="90"/>
      <c r="D37" s="90"/>
      <c r="E37" s="27"/>
      <c r="F37" s="27"/>
      <c r="G37" s="27"/>
      <c r="H37" s="29"/>
      <c r="I37" s="29"/>
      <c r="J37" s="31"/>
      <c r="K37" s="31"/>
      <c r="L37" s="31"/>
      <c r="M37" s="29"/>
      <c r="N37" s="31"/>
      <c r="O37" s="31"/>
    </row>
    <row r="38" spans="1:15" outlineLevel="1" x14ac:dyDescent="0.25">
      <c r="A38" s="26"/>
      <c r="B38" s="90"/>
      <c r="C38" s="90"/>
      <c r="D38" s="90"/>
      <c r="E38" s="27"/>
      <c r="F38" s="27"/>
      <c r="G38" s="27"/>
      <c r="H38" s="29"/>
      <c r="I38" s="29"/>
      <c r="J38" s="31"/>
      <c r="K38" s="31"/>
      <c r="L38" s="31"/>
      <c r="M38" s="29"/>
      <c r="N38" s="31"/>
      <c r="O38" s="31"/>
    </row>
    <row r="39" spans="1:15" outlineLevel="1" x14ac:dyDescent="0.25">
      <c r="A39" s="26"/>
      <c r="B39" s="90"/>
      <c r="C39" s="90"/>
      <c r="D39" s="90"/>
      <c r="E39" s="27"/>
      <c r="F39" s="27"/>
      <c r="G39" s="27"/>
      <c r="H39" s="29"/>
      <c r="I39" s="29"/>
      <c r="J39" s="31"/>
      <c r="K39" s="31"/>
      <c r="L39" s="31"/>
      <c r="M39" s="29"/>
      <c r="N39" s="31"/>
      <c r="O39" s="31"/>
    </row>
    <row r="40" spans="1:15" outlineLevel="1" x14ac:dyDescent="0.25">
      <c r="A40" s="26"/>
      <c r="B40" s="90"/>
      <c r="C40" s="90"/>
      <c r="D40" s="90"/>
      <c r="E40" s="27"/>
      <c r="F40" s="27"/>
      <c r="G40" s="27"/>
      <c r="H40" s="29"/>
      <c r="I40" s="29"/>
      <c r="J40" s="31"/>
      <c r="K40" s="31"/>
      <c r="L40" s="31"/>
      <c r="M40" s="29"/>
      <c r="N40" s="31"/>
      <c r="O40" s="31"/>
    </row>
    <row r="41" spans="1:15" outlineLevel="1" x14ac:dyDescent="0.25">
      <c r="A41" s="26"/>
      <c r="B41" s="90"/>
      <c r="C41" s="90"/>
      <c r="D41" s="90"/>
      <c r="E41" s="27"/>
      <c r="F41" s="27"/>
      <c r="G41" s="27"/>
      <c r="H41" s="29"/>
      <c r="I41" s="29"/>
      <c r="J41" s="31"/>
      <c r="K41" s="31"/>
      <c r="L41" s="31"/>
      <c r="M41" s="29"/>
      <c r="N41" s="31"/>
      <c r="O41" s="31"/>
    </row>
    <row r="42" spans="1:15" outlineLevel="1" x14ac:dyDescent="0.25">
      <c r="A42" s="26"/>
      <c r="B42" s="90"/>
      <c r="C42" s="90"/>
      <c r="D42" s="90"/>
      <c r="E42" s="27"/>
      <c r="F42" s="27"/>
      <c r="G42" s="27"/>
      <c r="H42" s="29"/>
      <c r="I42" s="29"/>
      <c r="J42" s="31"/>
      <c r="K42" s="31"/>
      <c r="L42" s="31"/>
      <c r="M42" s="29"/>
      <c r="N42" s="31"/>
      <c r="O42" s="31"/>
    </row>
    <row r="43" spans="1:15" outlineLevel="1" x14ac:dyDescent="0.25">
      <c r="A43" s="26"/>
      <c r="B43" s="90"/>
      <c r="C43" s="90"/>
      <c r="D43" s="90"/>
      <c r="E43" s="27"/>
      <c r="F43" s="27"/>
      <c r="G43" s="27"/>
      <c r="H43" s="29"/>
      <c r="I43" s="29"/>
      <c r="J43" s="31"/>
      <c r="K43" s="31"/>
      <c r="L43" s="31"/>
      <c r="M43" s="29"/>
      <c r="N43" s="31"/>
      <c r="O43" s="31"/>
    </row>
    <row r="44" spans="1:15" outlineLevel="1" x14ac:dyDescent="0.25">
      <c r="A44" s="26"/>
      <c r="B44" s="90"/>
      <c r="C44" s="90"/>
      <c r="D44" s="90"/>
      <c r="E44" s="27"/>
      <c r="F44" s="27"/>
      <c r="G44" s="27"/>
      <c r="H44" s="29"/>
      <c r="I44" s="29"/>
      <c r="J44" s="31"/>
      <c r="K44" s="31"/>
      <c r="L44" s="31"/>
      <c r="M44" s="29"/>
      <c r="N44" s="31"/>
      <c r="O44" s="31"/>
    </row>
    <row r="45" spans="1:15" outlineLevel="1" x14ac:dyDescent="0.25">
      <c r="A45" s="26"/>
      <c r="B45" s="90"/>
      <c r="C45" s="90"/>
      <c r="D45" s="90"/>
      <c r="E45" s="27"/>
      <c r="F45" s="27"/>
      <c r="G45" s="27"/>
      <c r="H45" s="29"/>
      <c r="I45" s="29"/>
      <c r="J45" s="31"/>
      <c r="K45" s="31"/>
      <c r="L45" s="31"/>
      <c r="M45" s="29"/>
      <c r="N45" s="31"/>
      <c r="O45" s="31"/>
    </row>
    <row r="46" spans="1:15" outlineLevel="1" x14ac:dyDescent="0.25">
      <c r="A46" s="26"/>
      <c r="B46" s="90"/>
      <c r="C46" s="90"/>
      <c r="D46" s="90"/>
      <c r="E46" s="27"/>
      <c r="F46" s="27"/>
      <c r="G46" s="27"/>
      <c r="H46" s="29"/>
      <c r="I46" s="29"/>
      <c r="J46" s="31"/>
      <c r="K46" s="31"/>
      <c r="L46" s="31"/>
      <c r="M46" s="29"/>
      <c r="N46" s="31"/>
      <c r="O46" s="31"/>
    </row>
    <row r="47" spans="1:15" outlineLevel="1" x14ac:dyDescent="0.25">
      <c r="A47" s="26"/>
      <c r="B47" s="90"/>
      <c r="C47" s="90"/>
      <c r="D47" s="90"/>
      <c r="E47" s="27"/>
      <c r="F47" s="27"/>
      <c r="G47" s="27"/>
      <c r="H47" s="29"/>
      <c r="I47" s="29"/>
      <c r="J47" s="31"/>
      <c r="K47" s="31"/>
      <c r="L47" s="31"/>
      <c r="M47" s="29"/>
      <c r="N47" s="31"/>
      <c r="O47" s="31"/>
    </row>
    <row r="48" spans="1:15" outlineLevel="1" x14ac:dyDescent="0.25">
      <c r="A48" s="26"/>
      <c r="B48" s="90"/>
      <c r="C48" s="90"/>
      <c r="D48" s="90"/>
      <c r="E48" s="27"/>
      <c r="F48" s="27"/>
      <c r="G48" s="27"/>
      <c r="H48" s="29"/>
      <c r="I48" s="29"/>
      <c r="J48" s="31"/>
      <c r="K48" s="31"/>
      <c r="L48" s="31"/>
      <c r="M48" s="29"/>
      <c r="N48" s="31"/>
      <c r="O48" s="31"/>
    </row>
    <row r="49" spans="1:15" outlineLevel="1" x14ac:dyDescent="0.25">
      <c r="A49" s="26"/>
      <c r="B49" s="90"/>
      <c r="C49" s="90"/>
      <c r="D49" s="90"/>
      <c r="E49" s="27"/>
      <c r="F49" s="27"/>
      <c r="G49" s="27"/>
      <c r="H49" s="29"/>
      <c r="I49" s="29"/>
      <c r="J49" s="31"/>
      <c r="K49" s="31"/>
      <c r="L49" s="31"/>
      <c r="M49" s="29"/>
      <c r="N49" s="31"/>
      <c r="O49" s="31"/>
    </row>
    <row r="50" spans="1:15" outlineLevel="1" x14ac:dyDescent="0.25">
      <c r="A50" s="26"/>
      <c r="B50" s="90"/>
      <c r="C50" s="90"/>
      <c r="D50" s="90"/>
      <c r="E50" s="27"/>
      <c r="F50" s="27"/>
      <c r="G50" s="27"/>
      <c r="H50" s="29"/>
      <c r="I50" s="29"/>
      <c r="J50" s="31"/>
      <c r="K50" s="31"/>
      <c r="L50" s="31"/>
      <c r="M50" s="29"/>
      <c r="N50" s="31"/>
      <c r="O50" s="31"/>
    </row>
    <row r="51" spans="1:15" outlineLevel="1" x14ac:dyDescent="0.25">
      <c r="A51" s="26"/>
      <c r="B51" s="90"/>
      <c r="C51" s="90"/>
      <c r="D51" s="90"/>
      <c r="E51" s="27"/>
      <c r="F51" s="27"/>
      <c r="G51" s="27"/>
      <c r="H51" s="29"/>
      <c r="I51" s="29"/>
      <c r="J51" s="31"/>
      <c r="K51" s="31"/>
      <c r="L51" s="31"/>
      <c r="M51" s="29"/>
      <c r="N51" s="31"/>
      <c r="O51" s="31"/>
    </row>
    <row r="52" spans="1:15" outlineLevel="1" x14ac:dyDescent="0.25">
      <c r="A52" s="26"/>
      <c r="B52" s="90"/>
      <c r="C52" s="90"/>
      <c r="D52" s="90"/>
      <c r="E52" s="27"/>
      <c r="F52" s="27"/>
      <c r="G52" s="27"/>
      <c r="H52" s="29"/>
      <c r="I52" s="29"/>
      <c r="J52" s="31"/>
      <c r="K52" s="31"/>
      <c r="L52" s="31"/>
      <c r="M52" s="29"/>
      <c r="N52" s="31"/>
      <c r="O52" s="31"/>
    </row>
    <row r="53" spans="1:15" outlineLevel="1" x14ac:dyDescent="0.25">
      <c r="A53" s="26"/>
      <c r="B53" s="90"/>
      <c r="C53" s="90"/>
      <c r="D53" s="90"/>
      <c r="E53" s="27"/>
      <c r="F53" s="27"/>
      <c r="G53" s="27"/>
      <c r="H53" s="29"/>
      <c r="I53" s="29"/>
      <c r="J53" s="31"/>
      <c r="K53" s="31"/>
      <c r="L53" s="31"/>
      <c r="M53" s="29"/>
      <c r="N53" s="31"/>
      <c r="O53" s="31"/>
    </row>
    <row r="54" spans="1:15" outlineLevel="1" x14ac:dyDescent="0.25">
      <c r="A54" s="26"/>
      <c r="B54" s="90"/>
      <c r="C54" s="90"/>
      <c r="D54" s="90"/>
      <c r="E54" s="27"/>
      <c r="F54" s="27"/>
      <c r="G54" s="27"/>
      <c r="H54" s="29"/>
      <c r="I54" s="29"/>
      <c r="J54" s="31"/>
      <c r="K54" s="31"/>
      <c r="L54" s="31"/>
      <c r="M54" s="29"/>
      <c r="N54" s="31"/>
      <c r="O54" s="31"/>
    </row>
    <row r="55" spans="1:15" outlineLevel="1" x14ac:dyDescent="0.25">
      <c r="A55" s="26"/>
      <c r="B55" s="90"/>
      <c r="C55" s="90"/>
      <c r="D55" s="90"/>
      <c r="E55" s="27"/>
      <c r="F55" s="27"/>
      <c r="G55" s="27"/>
      <c r="H55" s="29"/>
      <c r="I55" s="29"/>
      <c r="J55" s="31"/>
      <c r="K55" s="31"/>
      <c r="L55" s="31"/>
      <c r="M55" s="29"/>
      <c r="N55" s="31"/>
      <c r="O55" s="31"/>
    </row>
    <row r="56" spans="1:15" outlineLevel="1" x14ac:dyDescent="0.25">
      <c r="A56" s="26"/>
      <c r="B56" s="90"/>
      <c r="C56" s="90"/>
      <c r="D56" s="90"/>
      <c r="E56" s="27"/>
      <c r="F56" s="27"/>
      <c r="G56" s="27"/>
      <c r="H56" s="29"/>
      <c r="I56" s="29"/>
      <c r="J56" s="31"/>
      <c r="K56" s="31"/>
      <c r="L56" s="31"/>
      <c r="M56" s="29"/>
      <c r="N56" s="31"/>
      <c r="O56" s="31"/>
    </row>
    <row r="57" spans="1:15" outlineLevel="1" x14ac:dyDescent="0.25">
      <c r="A57" s="26"/>
      <c r="B57" s="90"/>
      <c r="C57" s="90"/>
      <c r="D57" s="90"/>
      <c r="E57" s="27"/>
      <c r="F57" s="27"/>
      <c r="G57" s="27"/>
      <c r="H57" s="29"/>
      <c r="I57" s="29"/>
      <c r="J57" s="31"/>
      <c r="K57" s="31"/>
      <c r="L57" s="31"/>
      <c r="M57" s="29"/>
      <c r="N57" s="31"/>
      <c r="O57" s="31"/>
    </row>
    <row r="58" spans="1:15" outlineLevel="1" x14ac:dyDescent="0.25">
      <c r="A58" s="26"/>
      <c r="B58" s="90"/>
      <c r="C58" s="90"/>
      <c r="D58" s="90"/>
      <c r="E58" s="27"/>
      <c r="F58" s="27"/>
      <c r="G58" s="27"/>
      <c r="H58" s="29"/>
      <c r="I58" s="29"/>
      <c r="J58" s="31"/>
      <c r="K58" s="31"/>
      <c r="L58" s="31"/>
      <c r="M58" s="29"/>
      <c r="N58" s="31"/>
      <c r="O58" s="31"/>
    </row>
    <row r="59" spans="1:15" outlineLevel="1" x14ac:dyDescent="0.25">
      <c r="A59" s="26"/>
      <c r="B59" s="90"/>
      <c r="C59" s="90"/>
      <c r="D59" s="90"/>
      <c r="E59" s="27"/>
      <c r="F59" s="27"/>
      <c r="G59" s="27"/>
      <c r="H59" s="29"/>
      <c r="I59" s="29"/>
      <c r="J59" s="31"/>
      <c r="K59" s="31"/>
      <c r="L59" s="31"/>
      <c r="M59" s="29"/>
      <c r="N59" s="31"/>
      <c r="O59" s="31"/>
    </row>
    <row r="60" spans="1:15" outlineLevel="1" x14ac:dyDescent="0.25">
      <c r="A60" s="26"/>
      <c r="B60" s="90"/>
      <c r="C60" s="90"/>
      <c r="D60" s="90"/>
      <c r="E60" s="27"/>
      <c r="F60" s="27"/>
      <c r="G60" s="27"/>
      <c r="H60" s="29"/>
      <c r="I60" s="29"/>
      <c r="J60" s="31"/>
      <c r="K60" s="31"/>
      <c r="L60" s="31"/>
      <c r="M60" s="29"/>
      <c r="N60" s="31"/>
      <c r="O60" s="31"/>
    </row>
    <row r="61" spans="1:15" outlineLevel="1" x14ac:dyDescent="0.25">
      <c r="A61" s="26"/>
      <c r="B61" s="90"/>
      <c r="C61" s="90"/>
      <c r="D61" s="90"/>
      <c r="E61" s="27"/>
      <c r="F61" s="27"/>
      <c r="G61" s="27"/>
      <c r="H61" s="29"/>
      <c r="I61" s="29"/>
      <c r="J61" s="31"/>
      <c r="K61" s="31"/>
      <c r="L61" s="31"/>
      <c r="M61" s="29"/>
      <c r="N61" s="31"/>
      <c r="O61" s="31"/>
    </row>
    <row r="62" spans="1:15" outlineLevel="1" x14ac:dyDescent="0.25">
      <c r="A62" s="26"/>
      <c r="B62" s="90"/>
      <c r="C62" s="90"/>
      <c r="D62" s="90"/>
      <c r="E62" s="27"/>
      <c r="F62" s="27"/>
      <c r="G62" s="27"/>
      <c r="H62" s="29"/>
      <c r="I62" s="29"/>
      <c r="J62" s="31"/>
      <c r="K62" s="31"/>
      <c r="L62" s="31"/>
      <c r="M62" s="29"/>
      <c r="N62" s="31"/>
      <c r="O62" s="31"/>
    </row>
    <row r="63" spans="1:15" outlineLevel="1" x14ac:dyDescent="0.25">
      <c r="A63" s="26"/>
      <c r="B63" s="90"/>
      <c r="C63" s="90"/>
      <c r="D63" s="90"/>
      <c r="E63" s="27"/>
      <c r="F63" s="27"/>
      <c r="G63" s="27"/>
      <c r="H63" s="29"/>
      <c r="I63" s="29"/>
      <c r="J63" s="31"/>
      <c r="K63" s="31"/>
      <c r="L63" s="31"/>
      <c r="M63" s="29"/>
      <c r="N63" s="31"/>
      <c r="O63" s="31"/>
    </row>
    <row r="64" spans="1:15" outlineLevel="1" x14ac:dyDescent="0.25">
      <c r="A64" s="26"/>
      <c r="B64" s="90"/>
      <c r="C64" s="90"/>
      <c r="D64" s="90"/>
      <c r="E64" s="27"/>
      <c r="F64" s="27"/>
      <c r="G64" s="27"/>
      <c r="H64" s="29"/>
      <c r="I64" s="29"/>
      <c r="J64" s="31"/>
      <c r="K64" s="31"/>
      <c r="L64" s="31"/>
      <c r="M64" s="29"/>
      <c r="N64" s="31"/>
      <c r="O64" s="31"/>
    </row>
    <row r="65" spans="1:15" outlineLevel="1" x14ac:dyDescent="0.25">
      <c r="A65" s="26"/>
      <c r="B65" s="90"/>
      <c r="C65" s="90"/>
      <c r="D65" s="90"/>
      <c r="E65" s="27"/>
      <c r="F65" s="27"/>
      <c r="G65" s="27"/>
      <c r="H65" s="29"/>
      <c r="I65" s="29"/>
      <c r="J65" s="31"/>
      <c r="K65" s="31"/>
      <c r="L65" s="31"/>
      <c r="M65" s="29"/>
      <c r="N65" s="31"/>
      <c r="O65" s="31"/>
    </row>
    <row r="66" spans="1:15" outlineLevel="1" x14ac:dyDescent="0.25">
      <c r="A66" s="26"/>
      <c r="B66" s="90"/>
      <c r="C66" s="90"/>
      <c r="D66" s="90"/>
      <c r="E66" s="27"/>
      <c r="F66" s="27"/>
      <c r="G66" s="27"/>
      <c r="H66" s="29"/>
      <c r="I66" s="29"/>
      <c r="J66" s="31"/>
      <c r="K66" s="31"/>
      <c r="L66" s="31"/>
      <c r="M66" s="29"/>
      <c r="N66" s="31"/>
      <c r="O66" s="31"/>
    </row>
    <row r="67" spans="1:15" outlineLevel="1" x14ac:dyDescent="0.25">
      <c r="A67" s="26"/>
      <c r="B67" s="90"/>
      <c r="C67" s="90"/>
      <c r="D67" s="90"/>
      <c r="E67" s="27"/>
      <c r="F67" s="27"/>
      <c r="G67" s="27"/>
      <c r="H67" s="29"/>
      <c r="I67" s="29"/>
      <c r="J67" s="31"/>
      <c r="K67" s="31"/>
      <c r="L67" s="31"/>
      <c r="M67" s="29"/>
      <c r="N67" s="31"/>
      <c r="O67" s="31"/>
    </row>
    <row r="68" spans="1:15" outlineLevel="1" x14ac:dyDescent="0.25">
      <c r="A68" s="26"/>
      <c r="B68" s="90"/>
      <c r="C68" s="90"/>
      <c r="D68" s="90"/>
      <c r="E68" s="27"/>
      <c r="F68" s="27"/>
      <c r="G68" s="27"/>
      <c r="H68" s="29"/>
      <c r="I68" s="29"/>
      <c r="J68" s="31"/>
      <c r="K68" s="31"/>
      <c r="L68" s="31"/>
      <c r="M68" s="29"/>
      <c r="N68" s="31"/>
      <c r="O68" s="31"/>
    </row>
    <row r="69" spans="1:15" outlineLevel="1" x14ac:dyDescent="0.25">
      <c r="A69" s="26"/>
      <c r="B69" s="90"/>
      <c r="C69" s="90"/>
      <c r="D69" s="90"/>
      <c r="E69" s="27"/>
      <c r="F69" s="27"/>
      <c r="G69" s="27"/>
      <c r="H69" s="29"/>
      <c r="I69" s="29"/>
      <c r="J69" s="31"/>
      <c r="K69" s="31"/>
      <c r="L69" s="31"/>
      <c r="M69" s="29"/>
      <c r="N69" s="31"/>
      <c r="O69" s="31"/>
    </row>
    <row r="70" spans="1:15" outlineLevel="1" x14ac:dyDescent="0.25">
      <c r="A70" s="26"/>
      <c r="B70" s="90"/>
      <c r="C70" s="90"/>
      <c r="D70" s="90"/>
      <c r="E70" s="27"/>
      <c r="F70" s="27"/>
      <c r="G70" s="27"/>
      <c r="H70" s="29"/>
      <c r="I70" s="29"/>
      <c r="J70" s="31"/>
      <c r="K70" s="31"/>
      <c r="L70" s="31"/>
      <c r="M70" s="29"/>
      <c r="N70" s="31"/>
      <c r="O70" s="31"/>
    </row>
    <row r="71" spans="1:15" outlineLevel="1" x14ac:dyDescent="0.25">
      <c r="A71" s="26"/>
      <c r="B71" s="90"/>
      <c r="C71" s="90"/>
      <c r="D71" s="90"/>
      <c r="E71" s="27"/>
      <c r="F71" s="27"/>
      <c r="G71" s="27"/>
      <c r="H71" s="29"/>
      <c r="I71" s="29"/>
      <c r="J71" s="31"/>
      <c r="K71" s="31"/>
      <c r="L71" s="31"/>
      <c r="M71" s="29"/>
      <c r="N71" s="31"/>
      <c r="O71" s="31"/>
    </row>
    <row r="72" spans="1:15" outlineLevel="1" x14ac:dyDescent="0.25">
      <c r="A72" s="26"/>
      <c r="B72" s="90"/>
      <c r="C72" s="90"/>
      <c r="D72" s="90"/>
      <c r="E72" s="27"/>
      <c r="F72" s="27"/>
      <c r="G72" s="27"/>
      <c r="H72" s="29"/>
      <c r="I72" s="29"/>
      <c r="J72" s="31"/>
      <c r="K72" s="31"/>
      <c r="L72" s="31"/>
      <c r="M72" s="29"/>
      <c r="N72" s="31"/>
      <c r="O72" s="31"/>
    </row>
    <row r="73" spans="1:15" outlineLevel="1" x14ac:dyDescent="0.25">
      <c r="A73" s="26"/>
      <c r="B73" s="90"/>
      <c r="C73" s="90"/>
      <c r="D73" s="90"/>
      <c r="E73" s="27"/>
      <c r="F73" s="27"/>
      <c r="G73" s="27"/>
      <c r="H73" s="29"/>
      <c r="I73" s="29"/>
      <c r="J73" s="31"/>
      <c r="K73" s="31"/>
      <c r="L73" s="31"/>
      <c r="M73" s="29"/>
      <c r="N73" s="31"/>
      <c r="O73" s="31"/>
    </row>
    <row r="74" spans="1:15" outlineLevel="1" x14ac:dyDescent="0.25">
      <c r="A74" s="26"/>
      <c r="B74" s="90"/>
      <c r="C74" s="90"/>
      <c r="D74" s="90"/>
      <c r="E74" s="27"/>
      <c r="F74" s="27"/>
      <c r="G74" s="27"/>
      <c r="H74" s="29"/>
      <c r="I74" s="29"/>
      <c r="J74" s="31"/>
      <c r="K74" s="31"/>
      <c r="L74" s="31"/>
      <c r="M74" s="29"/>
      <c r="N74" s="31"/>
      <c r="O74" s="31"/>
    </row>
    <row r="75" spans="1:15" outlineLevel="1" x14ac:dyDescent="0.25">
      <c r="A75" s="26"/>
      <c r="B75" s="90"/>
      <c r="C75" s="90"/>
      <c r="D75" s="90"/>
      <c r="E75" s="27"/>
      <c r="F75" s="27"/>
      <c r="G75" s="27"/>
      <c r="H75" s="29"/>
      <c r="I75" s="29"/>
      <c r="J75" s="31"/>
      <c r="K75" s="31"/>
      <c r="L75" s="31"/>
      <c r="M75" s="29"/>
      <c r="N75" s="31"/>
      <c r="O75" s="31"/>
    </row>
    <row r="76" spans="1:15" outlineLevel="1" x14ac:dyDescent="0.25">
      <c r="A76" s="26"/>
      <c r="B76" s="90"/>
      <c r="C76" s="90"/>
      <c r="D76" s="90"/>
      <c r="E76" s="27"/>
      <c r="F76" s="27"/>
      <c r="G76" s="27"/>
      <c r="H76" s="29"/>
      <c r="I76" s="29"/>
      <c r="J76" s="31"/>
      <c r="K76" s="31"/>
      <c r="L76" s="31"/>
      <c r="M76" s="29"/>
      <c r="N76" s="31"/>
      <c r="O76" s="31"/>
    </row>
    <row r="77" spans="1:15" outlineLevel="1" x14ac:dyDescent="0.25">
      <c r="A77" s="26"/>
      <c r="B77" s="90"/>
      <c r="C77" s="90"/>
      <c r="D77" s="90"/>
      <c r="E77" s="27"/>
      <c r="F77" s="27"/>
      <c r="G77" s="27"/>
      <c r="H77" s="29"/>
      <c r="I77" s="29"/>
      <c r="J77" s="31"/>
      <c r="K77" s="31"/>
      <c r="L77" s="31"/>
      <c r="M77" s="29"/>
      <c r="N77" s="31"/>
      <c r="O77" s="31"/>
    </row>
    <row r="78" spans="1:15" outlineLevel="1" x14ac:dyDescent="0.25">
      <c r="A78" s="26"/>
      <c r="B78" s="90"/>
      <c r="C78" s="90"/>
      <c r="D78" s="90"/>
      <c r="E78" s="27"/>
      <c r="F78" s="27"/>
      <c r="G78" s="27"/>
      <c r="H78" s="29"/>
      <c r="I78" s="29"/>
      <c r="J78" s="31"/>
      <c r="K78" s="31"/>
      <c r="L78" s="31"/>
      <c r="M78" s="29"/>
      <c r="N78" s="31"/>
      <c r="O78" s="31"/>
    </row>
    <row r="79" spans="1:15" outlineLevel="1" x14ac:dyDescent="0.25">
      <c r="A79" s="26"/>
      <c r="B79" s="90"/>
      <c r="C79" s="90"/>
      <c r="D79" s="90"/>
      <c r="E79" s="27"/>
      <c r="F79" s="27"/>
      <c r="G79" s="27"/>
      <c r="H79" s="29"/>
      <c r="I79" s="29"/>
      <c r="J79" s="31"/>
      <c r="K79" s="31"/>
      <c r="L79" s="31"/>
      <c r="M79" s="29"/>
      <c r="N79" s="31"/>
      <c r="O79" s="31"/>
    </row>
    <row r="80" spans="1:15" outlineLevel="1" x14ac:dyDescent="0.25">
      <c r="A80" s="26"/>
      <c r="B80" s="90"/>
      <c r="C80" s="90"/>
      <c r="D80" s="90"/>
      <c r="E80" s="27"/>
      <c r="F80" s="27"/>
      <c r="G80" s="27"/>
      <c r="H80" s="29"/>
      <c r="I80" s="29"/>
      <c r="J80" s="31"/>
      <c r="K80" s="31"/>
      <c r="L80" s="31"/>
      <c r="M80" s="29"/>
      <c r="N80" s="31"/>
      <c r="O80" s="31"/>
    </row>
    <row r="81" spans="1:15" outlineLevel="1" x14ac:dyDescent="0.25">
      <c r="A81" s="26"/>
      <c r="B81" s="90"/>
      <c r="C81" s="90"/>
      <c r="D81" s="90"/>
      <c r="E81" s="27"/>
      <c r="F81" s="27"/>
      <c r="G81" s="27"/>
      <c r="H81" s="29"/>
      <c r="I81" s="29"/>
      <c r="J81" s="31"/>
      <c r="K81" s="31"/>
      <c r="L81" s="31"/>
      <c r="M81" s="29"/>
      <c r="N81" s="31"/>
      <c r="O81" s="31"/>
    </row>
    <row r="82" spans="1:15" outlineLevel="1" x14ac:dyDescent="0.25">
      <c r="A82" s="26"/>
      <c r="B82" s="90"/>
      <c r="C82" s="90"/>
      <c r="D82" s="90"/>
      <c r="E82" s="27"/>
      <c r="F82" s="27"/>
      <c r="G82" s="27"/>
      <c r="H82" s="29"/>
      <c r="I82" s="29"/>
      <c r="J82" s="31"/>
      <c r="K82" s="31"/>
      <c r="L82" s="31"/>
      <c r="M82" s="29"/>
      <c r="N82" s="31"/>
      <c r="O82" s="31"/>
    </row>
    <row r="83" spans="1:15" outlineLevel="1" x14ac:dyDescent="0.25">
      <c r="A83" s="26"/>
      <c r="B83" s="90"/>
      <c r="C83" s="90"/>
      <c r="D83" s="90"/>
      <c r="E83" s="27"/>
      <c r="F83" s="27"/>
      <c r="G83" s="27"/>
      <c r="H83" s="29"/>
      <c r="I83" s="29"/>
      <c r="J83" s="31"/>
      <c r="K83" s="31"/>
      <c r="L83" s="31"/>
      <c r="M83" s="29"/>
      <c r="N83" s="31"/>
      <c r="O83" s="31"/>
    </row>
    <row r="84" spans="1:15" outlineLevel="1" x14ac:dyDescent="0.25">
      <c r="A84" s="26"/>
      <c r="B84" s="90"/>
      <c r="C84" s="90"/>
      <c r="D84" s="90"/>
      <c r="E84" s="27"/>
      <c r="F84" s="27"/>
      <c r="G84" s="27"/>
      <c r="H84" s="29"/>
      <c r="I84" s="29"/>
      <c r="J84" s="31"/>
      <c r="K84" s="31"/>
      <c r="L84" s="31"/>
      <c r="M84" s="29"/>
      <c r="N84" s="31"/>
      <c r="O84" s="31"/>
    </row>
    <row r="85" spans="1:15" outlineLevel="1" x14ac:dyDescent="0.25">
      <c r="A85" s="26"/>
      <c r="B85" s="90"/>
      <c r="C85" s="90"/>
      <c r="D85" s="90"/>
      <c r="E85" s="27"/>
      <c r="F85" s="27"/>
      <c r="G85" s="27"/>
      <c r="H85" s="29"/>
      <c r="I85" s="29"/>
      <c r="J85" s="31"/>
      <c r="K85" s="31"/>
      <c r="L85" s="31"/>
      <c r="M85" s="29"/>
      <c r="N85" s="31"/>
      <c r="O85" s="31"/>
    </row>
    <row r="86" spans="1:15" outlineLevel="1" x14ac:dyDescent="0.25">
      <c r="A86" s="26"/>
      <c r="B86" s="90"/>
      <c r="C86" s="90"/>
      <c r="D86" s="90"/>
      <c r="E86" s="27"/>
      <c r="F86" s="27"/>
      <c r="G86" s="27"/>
      <c r="H86" s="29"/>
      <c r="I86" s="29"/>
      <c r="J86" s="31"/>
      <c r="K86" s="31"/>
      <c r="L86" s="31"/>
      <c r="M86" s="29"/>
      <c r="N86" s="31"/>
      <c r="O86" s="31"/>
    </row>
    <row r="87" spans="1:15" outlineLevel="1" x14ac:dyDescent="0.25">
      <c r="A87" s="26"/>
      <c r="B87" s="90"/>
      <c r="C87" s="90"/>
      <c r="D87" s="90"/>
      <c r="E87" s="27"/>
      <c r="F87" s="27"/>
      <c r="G87" s="27"/>
      <c r="H87" s="29"/>
      <c r="I87" s="29"/>
      <c r="J87" s="31"/>
      <c r="K87" s="31"/>
      <c r="L87" s="31"/>
      <c r="M87" s="29"/>
      <c r="N87" s="31"/>
      <c r="O87" s="31"/>
    </row>
    <row r="88" spans="1:15" outlineLevel="1" x14ac:dyDescent="0.25">
      <c r="A88" s="26"/>
      <c r="B88" s="90"/>
      <c r="C88" s="90"/>
      <c r="D88" s="90"/>
      <c r="E88" s="27"/>
      <c r="F88" s="27"/>
      <c r="G88" s="27"/>
      <c r="H88" s="29"/>
      <c r="I88" s="29"/>
      <c r="J88" s="31"/>
      <c r="K88" s="31"/>
      <c r="L88" s="31"/>
      <c r="M88" s="29"/>
      <c r="N88" s="31"/>
      <c r="O88" s="31"/>
    </row>
    <row r="89" spans="1:15" outlineLevel="1" x14ac:dyDescent="0.25">
      <c r="A89" s="26"/>
      <c r="B89" s="90"/>
      <c r="C89" s="90"/>
      <c r="D89" s="90"/>
      <c r="E89" s="27"/>
      <c r="F89" s="27"/>
      <c r="G89" s="27"/>
      <c r="H89" s="29"/>
      <c r="I89" s="29"/>
      <c r="J89" s="31"/>
      <c r="K89" s="31"/>
      <c r="L89" s="31"/>
      <c r="M89" s="29"/>
      <c r="N89" s="31"/>
      <c r="O89" s="31"/>
    </row>
    <row r="90" spans="1:15" outlineLevel="1" x14ac:dyDescent="0.25">
      <c r="A90" s="26"/>
      <c r="B90" s="90"/>
      <c r="C90" s="90"/>
      <c r="D90" s="90"/>
      <c r="E90" s="27"/>
      <c r="F90" s="27"/>
      <c r="G90" s="27"/>
      <c r="H90" s="29"/>
      <c r="I90" s="29"/>
      <c r="J90" s="31"/>
      <c r="K90" s="31"/>
      <c r="L90" s="31"/>
      <c r="M90" s="29"/>
      <c r="N90" s="31"/>
      <c r="O90" s="31"/>
    </row>
    <row r="91" spans="1:15" outlineLevel="1" x14ac:dyDescent="0.25">
      <c r="A91" s="26"/>
      <c r="B91" s="90"/>
      <c r="C91" s="90"/>
      <c r="D91" s="90"/>
      <c r="E91" s="27"/>
      <c r="F91" s="27"/>
      <c r="G91" s="27"/>
      <c r="H91" s="29"/>
      <c r="I91" s="29"/>
      <c r="J91" s="31"/>
      <c r="K91" s="31"/>
      <c r="L91" s="31"/>
      <c r="M91" s="29"/>
      <c r="N91" s="31"/>
      <c r="O91" s="31"/>
    </row>
    <row r="92" spans="1:15" outlineLevel="1" x14ac:dyDescent="0.25">
      <c r="A92" s="26"/>
      <c r="B92" s="90"/>
      <c r="C92" s="90"/>
      <c r="D92" s="90"/>
      <c r="E92" s="27"/>
      <c r="F92" s="27"/>
      <c r="G92" s="27"/>
      <c r="H92" s="29"/>
      <c r="I92" s="29"/>
      <c r="J92" s="31"/>
      <c r="K92" s="31"/>
      <c r="L92" s="31"/>
      <c r="M92" s="29"/>
      <c r="N92" s="31"/>
      <c r="O92" s="31"/>
    </row>
    <row r="93" spans="1:15" outlineLevel="1" x14ac:dyDescent="0.25">
      <c r="A93" s="26"/>
      <c r="B93" s="90"/>
      <c r="C93" s="90"/>
      <c r="D93" s="90"/>
      <c r="E93" s="27"/>
      <c r="F93" s="27"/>
      <c r="G93" s="27"/>
      <c r="H93" s="29"/>
      <c r="I93" s="29"/>
      <c r="J93" s="31"/>
      <c r="K93" s="31"/>
      <c r="L93" s="31"/>
      <c r="M93" s="29"/>
      <c r="N93" s="31"/>
      <c r="O93" s="31"/>
    </row>
    <row r="94" spans="1:15" outlineLevel="1" x14ac:dyDescent="0.25">
      <c r="A94" s="26"/>
      <c r="B94" s="90"/>
      <c r="C94" s="90"/>
      <c r="D94" s="90"/>
      <c r="E94" s="27"/>
      <c r="F94" s="27"/>
      <c r="G94" s="27"/>
      <c r="H94" s="29"/>
      <c r="I94" s="29"/>
      <c r="J94" s="31"/>
      <c r="K94" s="31"/>
      <c r="L94" s="31"/>
      <c r="M94" s="29"/>
      <c r="N94" s="31"/>
      <c r="O94" s="31"/>
    </row>
    <row r="95" spans="1:15" outlineLevel="1" x14ac:dyDescent="0.25">
      <c r="A95" s="26"/>
      <c r="B95" s="90"/>
      <c r="C95" s="90"/>
      <c r="D95" s="90"/>
      <c r="E95" s="27"/>
      <c r="F95" s="27"/>
      <c r="G95" s="27"/>
      <c r="H95" s="29"/>
      <c r="I95" s="29"/>
      <c r="J95" s="31"/>
      <c r="K95" s="31"/>
      <c r="L95" s="31"/>
      <c r="M95" s="29"/>
      <c r="N95" s="31"/>
      <c r="O95" s="31"/>
    </row>
    <row r="96" spans="1:15" outlineLevel="1" x14ac:dyDescent="0.25">
      <c r="A96" s="26"/>
      <c r="B96" s="90"/>
      <c r="C96" s="90"/>
      <c r="D96" s="90"/>
      <c r="E96" s="27"/>
      <c r="F96" s="27"/>
      <c r="G96" s="27"/>
      <c r="H96" s="29"/>
      <c r="I96" s="29"/>
      <c r="J96" s="31"/>
      <c r="K96" s="31"/>
      <c r="L96" s="31"/>
      <c r="M96" s="29"/>
      <c r="N96" s="31"/>
      <c r="O96" s="31"/>
    </row>
    <row r="97" spans="1:15" outlineLevel="1" x14ac:dyDescent="0.25">
      <c r="A97" s="26"/>
      <c r="B97" s="90"/>
      <c r="C97" s="90"/>
      <c r="D97" s="90"/>
      <c r="E97" s="27"/>
      <c r="F97" s="27"/>
      <c r="G97" s="27"/>
      <c r="H97" s="29"/>
      <c r="I97" s="29"/>
      <c r="J97" s="31"/>
      <c r="K97" s="31"/>
      <c r="L97" s="31"/>
      <c r="M97" s="29"/>
      <c r="N97" s="31"/>
      <c r="O97" s="31"/>
    </row>
    <row r="98" spans="1:15" outlineLevel="1" x14ac:dyDescent="0.25">
      <c r="A98" s="26"/>
      <c r="B98" s="90"/>
      <c r="C98" s="90"/>
      <c r="D98" s="90"/>
      <c r="E98" s="27"/>
      <c r="F98" s="27"/>
      <c r="G98" s="27"/>
      <c r="H98" s="29"/>
      <c r="I98" s="29"/>
      <c r="J98" s="31"/>
      <c r="K98" s="31"/>
      <c r="L98" s="31"/>
      <c r="M98" s="29"/>
      <c r="N98" s="31"/>
      <c r="O98" s="31"/>
    </row>
    <row r="99" spans="1:15" outlineLevel="1" x14ac:dyDescent="0.25">
      <c r="A99" s="26"/>
      <c r="B99" s="90"/>
      <c r="C99" s="90"/>
      <c r="D99" s="90"/>
      <c r="E99" s="27"/>
      <c r="F99" s="27"/>
      <c r="G99" s="27"/>
      <c r="H99" s="29"/>
      <c r="I99" s="29"/>
      <c r="J99" s="31"/>
      <c r="K99" s="31"/>
      <c r="L99" s="31"/>
      <c r="M99" s="29"/>
      <c r="N99" s="31"/>
      <c r="O99" s="31"/>
    </row>
    <row r="100" spans="1:15" outlineLevel="1" x14ac:dyDescent="0.25">
      <c r="A100" s="26"/>
      <c r="B100" s="90"/>
      <c r="C100" s="90"/>
      <c r="D100" s="90"/>
      <c r="E100" s="27"/>
      <c r="F100" s="27"/>
      <c r="G100" s="27"/>
      <c r="H100" s="29"/>
      <c r="I100" s="29"/>
      <c r="J100" s="31"/>
      <c r="K100" s="31"/>
      <c r="L100" s="31"/>
      <c r="M100" s="29"/>
      <c r="N100" s="31"/>
      <c r="O100" s="31"/>
    </row>
    <row r="101" spans="1:15" outlineLevel="1" x14ac:dyDescent="0.25">
      <c r="A101" s="26"/>
      <c r="B101" s="90"/>
      <c r="C101" s="90"/>
      <c r="D101" s="90"/>
      <c r="E101" s="27"/>
      <c r="F101" s="27"/>
      <c r="G101" s="27"/>
      <c r="H101" s="29"/>
      <c r="I101" s="29"/>
      <c r="J101" s="31"/>
      <c r="K101" s="31"/>
      <c r="L101" s="31"/>
      <c r="M101" s="29"/>
      <c r="N101" s="31"/>
      <c r="O101" s="31"/>
    </row>
    <row r="102" spans="1:15" outlineLevel="1" x14ac:dyDescent="0.25">
      <c r="A102" s="26"/>
      <c r="B102" s="90"/>
      <c r="C102" s="90"/>
      <c r="D102" s="90"/>
      <c r="E102" s="27"/>
      <c r="F102" s="27"/>
      <c r="G102" s="27"/>
      <c r="H102" s="29"/>
      <c r="I102" s="29"/>
      <c r="J102" s="31"/>
      <c r="K102" s="31"/>
      <c r="L102" s="31"/>
      <c r="M102" s="29"/>
      <c r="N102" s="31"/>
      <c r="O102" s="31"/>
    </row>
    <row r="103" spans="1:15" outlineLevel="1" x14ac:dyDescent="0.25">
      <c r="A103" s="26"/>
      <c r="B103" s="90"/>
      <c r="C103" s="90"/>
      <c r="D103" s="90"/>
      <c r="E103" s="27"/>
      <c r="F103" s="27"/>
      <c r="G103" s="27"/>
      <c r="H103" s="29"/>
      <c r="I103" s="29"/>
      <c r="J103" s="31"/>
      <c r="K103" s="31"/>
      <c r="L103" s="31"/>
      <c r="M103" s="29"/>
      <c r="N103" s="31"/>
      <c r="O103" s="31"/>
    </row>
    <row r="104" spans="1:15" outlineLevel="1" x14ac:dyDescent="0.25">
      <c r="A104" s="26"/>
      <c r="B104" s="90"/>
      <c r="C104" s="90"/>
      <c r="D104" s="90"/>
      <c r="E104" s="27"/>
      <c r="F104" s="27"/>
      <c r="G104" s="27"/>
      <c r="H104" s="29"/>
      <c r="I104" s="29"/>
      <c r="J104" s="31"/>
      <c r="K104" s="31"/>
      <c r="L104" s="31"/>
      <c r="M104" s="29"/>
      <c r="N104" s="31"/>
      <c r="O104" s="31"/>
    </row>
    <row r="105" spans="1:15" outlineLevel="1" x14ac:dyDescent="0.25">
      <c r="A105" s="26"/>
      <c r="B105" s="90"/>
      <c r="C105" s="90"/>
      <c r="D105" s="90"/>
      <c r="E105" s="27"/>
      <c r="F105" s="27"/>
      <c r="G105" s="27"/>
      <c r="H105" s="29"/>
      <c r="I105" s="29"/>
      <c r="J105" s="31"/>
      <c r="K105" s="31"/>
      <c r="L105" s="31"/>
      <c r="M105" s="29"/>
      <c r="N105" s="31"/>
      <c r="O105" s="31"/>
    </row>
    <row r="106" spans="1:15" outlineLevel="1" x14ac:dyDescent="0.25">
      <c r="A106" s="26"/>
      <c r="B106" s="90"/>
      <c r="C106" s="90"/>
      <c r="D106" s="90"/>
      <c r="E106" s="27"/>
      <c r="F106" s="27"/>
      <c r="G106" s="27"/>
      <c r="H106" s="29"/>
      <c r="I106" s="29"/>
      <c r="J106" s="31"/>
      <c r="K106" s="31"/>
      <c r="L106" s="31"/>
      <c r="M106" s="29"/>
      <c r="N106" s="31"/>
      <c r="O106" s="31"/>
    </row>
    <row r="107" spans="1:15" outlineLevel="1" x14ac:dyDescent="0.25">
      <c r="A107" s="26"/>
      <c r="B107" s="90"/>
      <c r="C107" s="90"/>
      <c r="D107" s="90"/>
      <c r="E107" s="27"/>
      <c r="F107" s="27"/>
      <c r="G107" s="27"/>
      <c r="H107" s="29"/>
      <c r="I107" s="29"/>
      <c r="J107" s="31"/>
      <c r="K107" s="31"/>
      <c r="L107" s="31"/>
      <c r="M107" s="29"/>
      <c r="N107" s="31"/>
      <c r="O107" s="31"/>
    </row>
    <row r="108" spans="1:15" outlineLevel="1" x14ac:dyDescent="0.25">
      <c r="A108" s="26"/>
      <c r="B108" s="90"/>
      <c r="C108" s="90"/>
      <c r="D108" s="90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</row>
    <row r="109" spans="1:15" outlineLevel="1" x14ac:dyDescent="0.25">
      <c r="A109" s="26"/>
      <c r="B109" s="90"/>
      <c r="C109" s="90"/>
      <c r="D109" s="90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</row>
    <row r="110" spans="1:15" outlineLevel="1" x14ac:dyDescent="0.25">
      <c r="A110" s="26"/>
      <c r="B110" s="90"/>
      <c r="C110" s="90"/>
      <c r="D110" s="90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</row>
    <row r="111" spans="1:15" outlineLevel="1" x14ac:dyDescent="0.25">
      <c r="A111" s="26"/>
      <c r="B111" s="90"/>
      <c r="C111" s="90"/>
      <c r="D111" s="90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</row>
    <row r="112" spans="1:15" outlineLevel="1" x14ac:dyDescent="0.25">
      <c r="A112" s="26"/>
      <c r="B112" s="90"/>
      <c r="C112" s="90"/>
      <c r="D112" s="90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</row>
    <row r="113" spans="1:15" outlineLevel="1" x14ac:dyDescent="0.25">
      <c r="A113" s="26"/>
      <c r="B113" s="90"/>
      <c r="C113" s="90"/>
      <c r="D113" s="90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</row>
    <row r="114" spans="1:15" outlineLevel="1" x14ac:dyDescent="0.25">
      <c r="A114" s="26"/>
      <c r="B114" s="90"/>
      <c r="C114" s="90"/>
      <c r="D114" s="90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</row>
    <row r="115" spans="1:15" outlineLevel="1" x14ac:dyDescent="0.25">
      <c r="A115" s="26"/>
      <c r="B115" s="90"/>
      <c r="C115" s="90"/>
      <c r="D115" s="90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</row>
    <row r="116" spans="1:15" outlineLevel="1" x14ac:dyDescent="0.25">
      <c r="A116" s="26"/>
      <c r="B116" s="90"/>
      <c r="C116" s="90"/>
      <c r="D116" s="90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</row>
    <row r="117" spans="1:15" outlineLevel="1" x14ac:dyDescent="0.25">
      <c r="A117" s="26"/>
      <c r="B117" s="90"/>
      <c r="C117" s="90"/>
      <c r="D117" s="90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</row>
    <row r="118" spans="1:15" outlineLevel="1" x14ac:dyDescent="0.25">
      <c r="A118" s="26"/>
      <c r="B118" s="90"/>
      <c r="C118" s="90"/>
      <c r="D118" s="90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</row>
    <row r="119" spans="1:15" outlineLevel="1" x14ac:dyDescent="0.25">
      <c r="A119" s="26"/>
      <c r="B119" s="90"/>
      <c r="C119" s="90"/>
      <c r="D119" s="90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</row>
    <row r="120" spans="1:15" outlineLevel="1" x14ac:dyDescent="0.25">
      <c r="A120" s="26"/>
      <c r="B120" s="90"/>
      <c r="C120" s="90"/>
      <c r="D120" s="90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</row>
    <row r="121" spans="1:15" outlineLevel="1" x14ac:dyDescent="0.25">
      <c r="A121" s="26"/>
      <c r="B121" s="90"/>
      <c r="C121" s="90"/>
      <c r="D121" s="90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</row>
    <row r="122" spans="1:15" outlineLevel="1" x14ac:dyDescent="0.25">
      <c r="A122" s="26"/>
      <c r="B122" s="90"/>
      <c r="C122" s="90"/>
      <c r="D122" s="90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</row>
    <row r="123" spans="1:15" outlineLevel="1" x14ac:dyDescent="0.25">
      <c r="A123" s="26"/>
      <c r="B123" s="90"/>
      <c r="C123" s="90"/>
      <c r="D123" s="90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</row>
    <row r="124" spans="1:15" outlineLevel="1" x14ac:dyDescent="0.25">
      <c r="A124" s="26"/>
      <c r="B124" s="90"/>
      <c r="C124" s="90"/>
      <c r="D124" s="90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</row>
    <row r="125" spans="1:15" outlineLevel="1" x14ac:dyDescent="0.25">
      <c r="A125" s="26"/>
      <c r="B125" s="90"/>
      <c r="C125" s="90"/>
      <c r="D125" s="90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</row>
    <row r="126" spans="1:15" outlineLevel="1" x14ac:dyDescent="0.25">
      <c r="A126" s="26"/>
      <c r="B126" s="90"/>
      <c r="C126" s="90"/>
      <c r="D126" s="90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</row>
    <row r="127" spans="1:15" outlineLevel="1" x14ac:dyDescent="0.25">
      <c r="A127" s="26"/>
      <c r="B127" s="90"/>
      <c r="C127" s="90"/>
      <c r="D127" s="90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</row>
    <row r="128" spans="1:15" outlineLevel="1" x14ac:dyDescent="0.25">
      <c r="A128" s="26"/>
      <c r="B128" s="90"/>
      <c r="C128" s="90"/>
      <c r="D128" s="90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</row>
    <row r="129" spans="1:15" outlineLevel="1" x14ac:dyDescent="0.25">
      <c r="A129" s="26"/>
      <c r="B129" s="90"/>
      <c r="C129" s="90"/>
      <c r="D129" s="90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</row>
    <row r="130" spans="1:15" outlineLevel="1" x14ac:dyDescent="0.25">
      <c r="A130" s="26"/>
      <c r="B130" s="90"/>
      <c r="C130" s="90"/>
      <c r="D130" s="90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</row>
    <row r="131" spans="1:15" outlineLevel="1" x14ac:dyDescent="0.25">
      <c r="A131" s="26"/>
      <c r="B131" s="90"/>
      <c r="C131" s="90"/>
      <c r="D131" s="90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</row>
    <row r="132" spans="1:15" outlineLevel="1" x14ac:dyDescent="0.25">
      <c r="A132" s="26"/>
      <c r="B132" s="90"/>
      <c r="C132" s="90"/>
      <c r="D132" s="90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</row>
    <row r="133" spans="1:15" outlineLevel="1" x14ac:dyDescent="0.25">
      <c r="A133" s="26"/>
      <c r="B133" s="90"/>
      <c r="C133" s="90"/>
      <c r="D133" s="90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</row>
    <row r="134" spans="1:15" outlineLevel="1" x14ac:dyDescent="0.25">
      <c r="A134" s="26"/>
      <c r="B134" s="90"/>
      <c r="C134" s="90"/>
      <c r="D134" s="90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</row>
    <row r="135" spans="1:15" outlineLevel="1" x14ac:dyDescent="0.25">
      <c r="A135" s="26"/>
      <c r="B135" s="90"/>
      <c r="C135" s="90"/>
      <c r="D135" s="90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</row>
    <row r="136" spans="1:15" outlineLevel="1" x14ac:dyDescent="0.25">
      <c r="A136" s="26"/>
      <c r="B136" s="90"/>
      <c r="C136" s="90"/>
      <c r="D136" s="90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</row>
    <row r="137" spans="1:15" outlineLevel="1" x14ac:dyDescent="0.25">
      <c r="A137" s="26"/>
      <c r="B137" s="90"/>
      <c r="C137" s="90"/>
      <c r="D137" s="90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</row>
    <row r="138" spans="1:15" outlineLevel="1" x14ac:dyDescent="0.25">
      <c r="A138" s="26"/>
      <c r="B138" s="90"/>
      <c r="C138" s="90"/>
      <c r="D138" s="90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</row>
    <row r="139" spans="1:15" outlineLevel="1" x14ac:dyDescent="0.25">
      <c r="A139" s="26"/>
      <c r="B139" s="90"/>
      <c r="C139" s="90"/>
      <c r="D139" s="90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</row>
    <row r="140" spans="1:15" outlineLevel="1" x14ac:dyDescent="0.25">
      <c r="A140" s="26"/>
      <c r="B140" s="90"/>
      <c r="C140" s="90"/>
      <c r="D140" s="90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</row>
    <row r="141" spans="1:15" outlineLevel="1" x14ac:dyDescent="0.25">
      <c r="A141" s="26"/>
      <c r="B141" s="90"/>
      <c r="C141" s="90"/>
      <c r="D141" s="90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</row>
    <row r="142" spans="1:15" outlineLevel="1" x14ac:dyDescent="0.25">
      <c r="A142" s="26"/>
      <c r="B142" s="90"/>
      <c r="C142" s="90"/>
      <c r="D142" s="90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</row>
    <row r="143" spans="1:15" outlineLevel="1" x14ac:dyDescent="0.25">
      <c r="A143" s="26"/>
      <c r="B143" s="90"/>
      <c r="C143" s="90"/>
      <c r="D143" s="90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</row>
    <row r="144" spans="1:15" outlineLevel="1" x14ac:dyDescent="0.25">
      <c r="A144" s="26"/>
      <c r="B144" s="90"/>
      <c r="C144" s="90"/>
      <c r="D144" s="90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</row>
    <row r="145" spans="1:15" outlineLevel="1" x14ac:dyDescent="0.25">
      <c r="A145" s="26"/>
      <c r="B145" s="90"/>
      <c r="C145" s="90"/>
      <c r="D145" s="90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</row>
    <row r="146" spans="1:15" outlineLevel="1" x14ac:dyDescent="0.25">
      <c r="A146" s="26"/>
      <c r="B146" s="90"/>
      <c r="C146" s="90"/>
      <c r="D146" s="90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</row>
    <row r="147" spans="1:15" outlineLevel="1" x14ac:dyDescent="0.25">
      <c r="A147" s="26"/>
      <c r="B147" s="90"/>
      <c r="C147" s="90"/>
      <c r="D147" s="90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</row>
    <row r="148" spans="1:15" outlineLevel="1" x14ac:dyDescent="0.25">
      <c r="A148" s="26"/>
      <c r="B148" s="90"/>
      <c r="C148" s="90"/>
      <c r="D148" s="90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</row>
    <row r="149" spans="1:15" outlineLevel="1" x14ac:dyDescent="0.25">
      <c r="A149" s="26"/>
      <c r="B149" s="90"/>
      <c r="C149" s="90"/>
      <c r="D149" s="90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</row>
    <row r="150" spans="1:15" outlineLevel="1" x14ac:dyDescent="0.25">
      <c r="A150" s="26"/>
      <c r="B150" s="90"/>
      <c r="C150" s="90"/>
      <c r="D150" s="90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</row>
    <row r="151" spans="1:15" outlineLevel="1" x14ac:dyDescent="0.25">
      <c r="A151" s="26"/>
      <c r="B151" s="90"/>
      <c r="C151" s="90"/>
      <c r="D151" s="90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</row>
    <row r="152" spans="1:15" outlineLevel="1" x14ac:dyDescent="0.25">
      <c r="A152" s="26"/>
      <c r="B152" s="90"/>
      <c r="C152" s="90"/>
      <c r="D152" s="90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</row>
    <row r="153" spans="1:15" outlineLevel="1" x14ac:dyDescent="0.25">
      <c r="A153" s="26"/>
      <c r="B153" s="90"/>
      <c r="C153" s="90"/>
      <c r="D153" s="90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</row>
    <row r="154" spans="1:15" outlineLevel="1" x14ac:dyDescent="0.25">
      <c r="A154" s="26"/>
      <c r="B154" s="90"/>
      <c r="C154" s="90"/>
      <c r="D154" s="90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</row>
    <row r="155" spans="1:15" outlineLevel="1" x14ac:dyDescent="0.25">
      <c r="A155" s="26"/>
      <c r="B155" s="90"/>
      <c r="C155" s="90"/>
      <c r="D155" s="90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</row>
    <row r="156" spans="1:15" outlineLevel="1" x14ac:dyDescent="0.25">
      <c r="A156" s="26"/>
      <c r="B156" s="90"/>
      <c r="C156" s="90"/>
      <c r="D156" s="90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</row>
    <row r="157" spans="1:15" outlineLevel="1" x14ac:dyDescent="0.25">
      <c r="A157" s="26"/>
      <c r="B157" s="90"/>
      <c r="C157" s="90"/>
      <c r="D157" s="90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</row>
    <row r="158" spans="1:15" outlineLevel="1" x14ac:dyDescent="0.25">
      <c r="A158" s="26"/>
      <c r="B158" s="90"/>
      <c r="C158" s="90"/>
      <c r="D158" s="90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</row>
    <row r="159" spans="1:15" outlineLevel="1" x14ac:dyDescent="0.25">
      <c r="A159" s="26"/>
      <c r="B159" s="90"/>
      <c r="C159" s="90"/>
      <c r="D159" s="90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</row>
    <row r="160" spans="1:15" outlineLevel="1" x14ac:dyDescent="0.25">
      <c r="A160" s="26"/>
      <c r="B160" s="90"/>
      <c r="C160" s="90"/>
      <c r="D160" s="90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</row>
    <row r="161" spans="1:15" outlineLevel="1" x14ac:dyDescent="0.25">
      <c r="A161" s="26"/>
      <c r="B161" s="90"/>
      <c r="C161" s="90"/>
      <c r="D161" s="90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</row>
    <row r="162" spans="1:15" outlineLevel="1" x14ac:dyDescent="0.25">
      <c r="A162" s="26"/>
      <c r="B162" s="90"/>
      <c r="C162" s="90"/>
      <c r="D162" s="90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</row>
    <row r="163" spans="1:15" outlineLevel="1" x14ac:dyDescent="0.25">
      <c r="A163" s="26"/>
      <c r="B163" s="90"/>
      <c r="C163" s="90"/>
      <c r="D163" s="90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</row>
    <row r="164" spans="1:15" outlineLevel="1" x14ac:dyDescent="0.25">
      <c r="A164" s="26"/>
      <c r="B164" s="90"/>
      <c r="C164" s="90"/>
      <c r="D164" s="90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</row>
    <row r="165" spans="1:15" outlineLevel="1" x14ac:dyDescent="0.25">
      <c r="A165" s="26"/>
      <c r="B165" s="90"/>
      <c r="C165" s="90"/>
      <c r="D165" s="90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</row>
    <row r="166" spans="1:15" outlineLevel="1" x14ac:dyDescent="0.25">
      <c r="A166" s="26"/>
      <c r="B166" s="90"/>
      <c r="C166" s="90"/>
      <c r="D166" s="90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</row>
    <row r="167" spans="1:15" outlineLevel="1" x14ac:dyDescent="0.25">
      <c r="A167" s="26"/>
      <c r="B167" s="90"/>
      <c r="C167" s="90"/>
      <c r="D167" s="90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</row>
    <row r="168" spans="1:15" outlineLevel="1" x14ac:dyDescent="0.25">
      <c r="A168" s="26"/>
      <c r="B168" s="90"/>
      <c r="C168" s="90"/>
      <c r="D168" s="90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</row>
    <row r="169" spans="1:15" outlineLevel="1" x14ac:dyDescent="0.25">
      <c r="A169" s="26"/>
      <c r="B169" s="90"/>
      <c r="C169" s="90"/>
      <c r="D169" s="90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</row>
    <row r="170" spans="1:15" outlineLevel="1" x14ac:dyDescent="0.25">
      <c r="A170" s="26"/>
      <c r="B170" s="90"/>
      <c r="C170" s="90"/>
      <c r="D170" s="90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</row>
    <row r="171" spans="1:15" outlineLevel="1" x14ac:dyDescent="0.25">
      <c r="A171" s="26"/>
      <c r="B171" s="90"/>
      <c r="C171" s="90"/>
      <c r="D171" s="90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</row>
    <row r="172" spans="1:15" outlineLevel="1" x14ac:dyDescent="0.25">
      <c r="A172" s="26"/>
      <c r="B172" s="90"/>
      <c r="C172" s="90"/>
      <c r="D172" s="90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</row>
    <row r="173" spans="1:15" outlineLevel="1" x14ac:dyDescent="0.25">
      <c r="A173" s="26"/>
      <c r="B173" s="90"/>
      <c r="C173" s="90"/>
      <c r="D173" s="90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</row>
    <row r="174" spans="1:15" outlineLevel="1" x14ac:dyDescent="0.25">
      <c r="A174" s="26"/>
      <c r="B174" s="90"/>
      <c r="C174" s="90"/>
      <c r="D174" s="90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</row>
    <row r="175" spans="1:15" outlineLevel="1" x14ac:dyDescent="0.25">
      <c r="A175" s="26"/>
      <c r="B175" s="90"/>
      <c r="C175" s="90"/>
      <c r="D175" s="90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</row>
    <row r="176" spans="1:15" outlineLevel="1" x14ac:dyDescent="0.25">
      <c r="A176" s="26"/>
      <c r="B176" s="90"/>
      <c r="C176" s="90"/>
      <c r="D176" s="90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</row>
    <row r="177" spans="1:15" outlineLevel="1" x14ac:dyDescent="0.25">
      <c r="A177" s="26"/>
      <c r="B177" s="90"/>
      <c r="C177" s="90"/>
      <c r="D177" s="90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</row>
    <row r="178" spans="1:15" outlineLevel="1" x14ac:dyDescent="0.25">
      <c r="A178" s="26"/>
      <c r="B178" s="90"/>
      <c r="C178" s="90"/>
      <c r="D178" s="90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</row>
    <row r="179" spans="1:15" outlineLevel="1" x14ac:dyDescent="0.25">
      <c r="A179" s="26"/>
      <c r="B179" s="90"/>
      <c r="C179" s="90"/>
      <c r="D179" s="90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</row>
    <row r="180" spans="1:15" outlineLevel="1" x14ac:dyDescent="0.25">
      <c r="A180" s="26"/>
      <c r="B180" s="90"/>
      <c r="C180" s="90"/>
      <c r="D180" s="90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</row>
    <row r="181" spans="1:15" outlineLevel="1" x14ac:dyDescent="0.25">
      <c r="A181" s="26"/>
      <c r="B181" s="90"/>
      <c r="C181" s="90"/>
      <c r="D181" s="90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</row>
    <row r="182" spans="1:15" outlineLevel="1" x14ac:dyDescent="0.25">
      <c r="A182" s="26"/>
      <c r="B182" s="90"/>
      <c r="C182" s="90"/>
      <c r="D182" s="90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</row>
    <row r="183" spans="1:15" outlineLevel="1" x14ac:dyDescent="0.25">
      <c r="A183" s="26"/>
      <c r="B183" s="90"/>
      <c r="C183" s="90"/>
      <c r="D183" s="90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</row>
    <row r="184" spans="1:15" outlineLevel="1" x14ac:dyDescent="0.25">
      <c r="A184" s="26"/>
      <c r="B184" s="90"/>
      <c r="C184" s="90"/>
      <c r="D184" s="90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</row>
    <row r="185" spans="1:15" outlineLevel="1" x14ac:dyDescent="0.25">
      <c r="A185" s="26"/>
      <c r="B185" s="90"/>
      <c r="C185" s="90"/>
      <c r="D185" s="90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</row>
    <row r="186" spans="1:15" outlineLevel="1" x14ac:dyDescent="0.25">
      <c r="A186" s="26"/>
      <c r="B186" s="90"/>
      <c r="C186" s="90"/>
      <c r="D186" s="90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</row>
    <row r="187" spans="1:15" outlineLevel="1" x14ac:dyDescent="0.25">
      <c r="A187" s="26"/>
      <c r="B187" s="90"/>
      <c r="C187" s="90"/>
      <c r="D187" s="90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</row>
    <row r="188" spans="1:15" outlineLevel="1" x14ac:dyDescent="0.25">
      <c r="A188" s="26"/>
      <c r="B188" s="90"/>
      <c r="C188" s="90"/>
      <c r="D188" s="90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</row>
    <row r="189" spans="1:15" outlineLevel="1" x14ac:dyDescent="0.25">
      <c r="A189" s="26"/>
      <c r="B189" s="90"/>
      <c r="C189" s="90"/>
      <c r="D189" s="90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</row>
    <row r="190" spans="1:15" outlineLevel="1" x14ac:dyDescent="0.25">
      <c r="A190" s="26"/>
      <c r="B190" s="90"/>
      <c r="C190" s="90"/>
      <c r="D190" s="90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</row>
    <row r="191" spans="1:15" outlineLevel="1" x14ac:dyDescent="0.25">
      <c r="A191" s="26"/>
      <c r="B191" s="90"/>
      <c r="C191" s="90"/>
      <c r="D191" s="90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</row>
    <row r="192" spans="1:15" outlineLevel="1" x14ac:dyDescent="0.25">
      <c r="A192" s="26"/>
      <c r="B192" s="90"/>
      <c r="C192" s="90"/>
      <c r="D192" s="90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</row>
    <row r="193" spans="1:15" outlineLevel="1" x14ac:dyDescent="0.25">
      <c r="A193" s="26"/>
      <c r="B193" s="90"/>
      <c r="C193" s="90"/>
      <c r="D193" s="90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</row>
    <row r="194" spans="1:15" outlineLevel="1" x14ac:dyDescent="0.25">
      <c r="A194" s="26"/>
      <c r="B194" s="90"/>
      <c r="C194" s="90"/>
      <c r="D194" s="90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</row>
    <row r="195" spans="1:15" outlineLevel="1" x14ac:dyDescent="0.25">
      <c r="A195" s="26"/>
      <c r="B195" s="90"/>
      <c r="C195" s="90"/>
      <c r="D195" s="90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</row>
    <row r="196" spans="1:15" outlineLevel="1" x14ac:dyDescent="0.25">
      <c r="A196" s="26"/>
      <c r="B196" s="90"/>
      <c r="C196" s="90"/>
      <c r="D196" s="90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</row>
    <row r="197" spans="1:15" outlineLevel="1" x14ac:dyDescent="0.25">
      <c r="A197" s="26"/>
      <c r="B197" s="90"/>
      <c r="C197" s="90"/>
      <c r="D197" s="90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</row>
    <row r="198" spans="1:15" outlineLevel="1" x14ac:dyDescent="0.25">
      <c r="A198" s="26"/>
      <c r="B198" s="90"/>
      <c r="C198" s="90"/>
      <c r="D198" s="90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</row>
    <row r="199" spans="1:15" outlineLevel="1" x14ac:dyDescent="0.25">
      <c r="A199" s="26"/>
      <c r="B199" s="90"/>
      <c r="C199" s="90"/>
      <c r="D199" s="90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</row>
    <row r="200" spans="1:15" outlineLevel="1" x14ac:dyDescent="0.25">
      <c r="A200" s="26"/>
      <c r="B200" s="90"/>
      <c r="C200" s="90"/>
      <c r="D200" s="90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</row>
    <row r="201" spans="1:15" outlineLevel="1" x14ac:dyDescent="0.25">
      <c r="A201" s="26"/>
      <c r="B201" s="90"/>
      <c r="C201" s="90"/>
      <c r="D201" s="90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</row>
    <row r="202" spans="1:15" outlineLevel="1" x14ac:dyDescent="0.25">
      <c r="A202" s="26"/>
      <c r="B202" s="90"/>
      <c r="C202" s="90"/>
      <c r="D202" s="90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</row>
    <row r="203" spans="1:15" outlineLevel="1" x14ac:dyDescent="0.25">
      <c r="A203" s="26"/>
      <c r="B203" s="90"/>
      <c r="C203" s="90"/>
      <c r="D203" s="90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</row>
    <row r="204" spans="1:15" outlineLevel="1" x14ac:dyDescent="0.25">
      <c r="A204" s="26"/>
      <c r="B204" s="90"/>
      <c r="C204" s="90"/>
      <c r="D204" s="90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</row>
    <row r="205" spans="1:15" outlineLevel="1" x14ac:dyDescent="0.25">
      <c r="A205" s="26"/>
      <c r="B205" s="90"/>
      <c r="C205" s="90"/>
      <c r="D205" s="90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</row>
    <row r="206" spans="1:15" outlineLevel="1" x14ac:dyDescent="0.25">
      <c r="A206" s="26"/>
      <c r="B206" s="90"/>
      <c r="C206" s="90"/>
      <c r="D206" s="90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</row>
    <row r="207" spans="1:15" outlineLevel="1" x14ac:dyDescent="0.25">
      <c r="A207" s="26"/>
      <c r="B207" s="90"/>
      <c r="C207" s="90"/>
      <c r="D207" s="90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</row>
    <row r="208" spans="1:15" outlineLevel="1" x14ac:dyDescent="0.25">
      <c r="A208" s="26"/>
      <c r="B208" s="90"/>
      <c r="C208" s="90"/>
      <c r="D208" s="90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</row>
    <row r="209" spans="1:15" outlineLevel="1" x14ac:dyDescent="0.25">
      <c r="A209" s="26"/>
      <c r="B209" s="90"/>
      <c r="C209" s="90"/>
      <c r="D209" s="90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</row>
    <row r="210" spans="1:15" outlineLevel="1" x14ac:dyDescent="0.25">
      <c r="A210" s="26"/>
      <c r="B210" s="90"/>
      <c r="C210" s="90"/>
      <c r="D210" s="90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</row>
    <row r="211" spans="1:15" outlineLevel="1" x14ac:dyDescent="0.25">
      <c r="A211" s="26"/>
      <c r="B211" s="90"/>
      <c r="C211" s="90"/>
      <c r="D211" s="90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</row>
    <row r="212" spans="1:15" outlineLevel="1" x14ac:dyDescent="0.25">
      <c r="A212" s="26"/>
      <c r="B212" s="90"/>
      <c r="C212" s="90"/>
      <c r="D212" s="90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</row>
    <row r="213" spans="1:15" outlineLevel="1" x14ac:dyDescent="0.25">
      <c r="A213" s="26"/>
      <c r="B213" s="90"/>
      <c r="C213" s="90"/>
      <c r="D213" s="90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</row>
    <row r="214" spans="1:15" outlineLevel="1" x14ac:dyDescent="0.25">
      <c r="A214" s="26"/>
      <c r="B214" s="90"/>
      <c r="C214" s="90"/>
      <c r="D214" s="90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</row>
    <row r="215" spans="1:15" outlineLevel="1" x14ac:dyDescent="0.25">
      <c r="A215" s="26"/>
      <c r="B215" s="90"/>
      <c r="C215" s="90"/>
      <c r="D215" s="90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</row>
    <row r="216" spans="1:15" outlineLevel="1" x14ac:dyDescent="0.25">
      <c r="A216" s="26"/>
      <c r="B216" s="90"/>
      <c r="C216" s="90"/>
      <c r="D216" s="90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</row>
    <row r="217" spans="1:15" outlineLevel="1" x14ac:dyDescent="0.25">
      <c r="A217" s="26"/>
      <c r="B217" s="90"/>
      <c r="C217" s="90"/>
      <c r="D217" s="90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</row>
    <row r="218" spans="1:15" outlineLevel="1" x14ac:dyDescent="0.25">
      <c r="A218" s="26"/>
      <c r="B218" s="90"/>
      <c r="C218" s="90"/>
      <c r="D218" s="90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</row>
    <row r="219" spans="1:15" outlineLevel="1" x14ac:dyDescent="0.25">
      <c r="A219" s="26"/>
      <c r="B219" s="90"/>
      <c r="C219" s="90"/>
      <c r="D219" s="90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</row>
    <row r="220" spans="1:15" outlineLevel="1" x14ac:dyDescent="0.25">
      <c r="A220" s="26"/>
      <c r="B220" s="90"/>
      <c r="C220" s="90"/>
      <c r="D220" s="90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</row>
    <row r="221" spans="1:15" outlineLevel="1" x14ac:dyDescent="0.25">
      <c r="A221" s="26"/>
      <c r="B221" s="90"/>
      <c r="C221" s="90"/>
      <c r="D221" s="90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</row>
    <row r="222" spans="1:15" outlineLevel="1" x14ac:dyDescent="0.25">
      <c r="A222" s="26"/>
      <c r="B222" s="90"/>
      <c r="C222" s="90"/>
      <c r="D222" s="90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</row>
    <row r="223" spans="1:15" outlineLevel="1" x14ac:dyDescent="0.25">
      <c r="A223" s="26"/>
      <c r="B223" s="90"/>
      <c r="C223" s="90"/>
      <c r="D223" s="90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</row>
    <row r="224" spans="1:15" outlineLevel="1" x14ac:dyDescent="0.25">
      <c r="A224" s="26"/>
      <c r="B224" s="90"/>
      <c r="C224" s="90"/>
      <c r="D224" s="90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</row>
    <row r="225" spans="1:15" outlineLevel="1" x14ac:dyDescent="0.25">
      <c r="A225" s="26"/>
      <c r="B225" s="90"/>
      <c r="C225" s="90"/>
      <c r="D225" s="90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</row>
    <row r="226" spans="1:15" outlineLevel="1" x14ac:dyDescent="0.25">
      <c r="A226" s="26"/>
      <c r="B226" s="90"/>
      <c r="C226" s="90"/>
      <c r="D226" s="90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</row>
    <row r="227" spans="1:15" outlineLevel="1" x14ac:dyDescent="0.25">
      <c r="A227" s="26"/>
      <c r="B227" s="90"/>
      <c r="C227" s="90"/>
      <c r="D227" s="90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</row>
    <row r="228" spans="1:15" outlineLevel="1" x14ac:dyDescent="0.25">
      <c r="A228" s="26"/>
      <c r="B228" s="90"/>
      <c r="C228" s="90"/>
      <c r="D228" s="90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</row>
    <row r="229" spans="1:15" outlineLevel="1" x14ac:dyDescent="0.25">
      <c r="A229" s="26"/>
      <c r="B229" s="90"/>
      <c r="C229" s="90"/>
      <c r="D229" s="90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</row>
    <row r="230" spans="1:15" outlineLevel="1" x14ac:dyDescent="0.25">
      <c r="A230" s="26"/>
      <c r="B230" s="90"/>
      <c r="C230" s="90"/>
      <c r="D230" s="90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</row>
    <row r="231" spans="1:15" outlineLevel="1" x14ac:dyDescent="0.25">
      <c r="A231" s="26"/>
      <c r="B231" s="90"/>
      <c r="C231" s="90"/>
      <c r="D231" s="90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</row>
    <row r="232" spans="1:15" outlineLevel="1" x14ac:dyDescent="0.25">
      <c r="A232" s="26"/>
      <c r="B232" s="90"/>
      <c r="C232" s="90"/>
      <c r="D232" s="90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</row>
    <row r="233" spans="1:15" outlineLevel="1" x14ac:dyDescent="0.25">
      <c r="A233" s="26"/>
      <c r="B233" s="90"/>
      <c r="C233" s="90"/>
      <c r="D233" s="90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</row>
    <row r="234" spans="1:15" outlineLevel="1" x14ac:dyDescent="0.25">
      <c r="A234" s="26"/>
      <c r="B234" s="90"/>
      <c r="C234" s="90"/>
      <c r="D234" s="90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</row>
    <row r="235" spans="1:15" outlineLevel="1" x14ac:dyDescent="0.25">
      <c r="A235" s="26"/>
      <c r="B235" s="90"/>
      <c r="C235" s="90"/>
      <c r="D235" s="90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</row>
    <row r="236" spans="1:15" outlineLevel="1" x14ac:dyDescent="0.25">
      <c r="A236" s="26"/>
      <c r="B236" s="90"/>
      <c r="C236" s="90"/>
      <c r="D236" s="90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</row>
    <row r="237" spans="1:15" outlineLevel="1" x14ac:dyDescent="0.25">
      <c r="A237" s="26"/>
      <c r="B237" s="90"/>
      <c r="C237" s="90"/>
      <c r="D237" s="90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</row>
    <row r="238" spans="1:15" outlineLevel="1" x14ac:dyDescent="0.25">
      <c r="A238" s="26"/>
      <c r="B238" s="90"/>
      <c r="C238" s="90"/>
      <c r="D238" s="90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</row>
    <row r="239" spans="1:15" outlineLevel="1" x14ac:dyDescent="0.25">
      <c r="A239" s="26"/>
      <c r="B239" s="90"/>
      <c r="C239" s="90"/>
      <c r="D239" s="90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</row>
    <row r="240" spans="1:15" outlineLevel="1" x14ac:dyDescent="0.25">
      <c r="A240" s="26"/>
      <c r="B240" s="90"/>
      <c r="C240" s="90"/>
      <c r="D240" s="90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</row>
    <row r="241" spans="1:15" outlineLevel="1" x14ac:dyDescent="0.25">
      <c r="A241" s="26"/>
      <c r="B241" s="90"/>
      <c r="C241" s="90"/>
      <c r="D241" s="90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</row>
    <row r="242" spans="1:15" outlineLevel="1" x14ac:dyDescent="0.25">
      <c r="A242" s="26"/>
      <c r="B242" s="90"/>
      <c r="C242" s="90"/>
      <c r="D242" s="90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</row>
    <row r="243" spans="1:15" outlineLevel="1" x14ac:dyDescent="0.25">
      <c r="A243" s="26"/>
      <c r="B243" s="90"/>
      <c r="C243" s="90"/>
      <c r="D243" s="90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</row>
    <row r="244" spans="1:15" outlineLevel="1" x14ac:dyDescent="0.25">
      <c r="A244" s="26"/>
      <c r="B244" s="90"/>
      <c r="C244" s="90"/>
      <c r="D244" s="90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</row>
    <row r="245" spans="1:15" outlineLevel="1" x14ac:dyDescent="0.25">
      <c r="A245" s="26"/>
      <c r="B245" s="90"/>
      <c r="C245" s="90"/>
      <c r="D245" s="90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</row>
    <row r="246" spans="1:15" outlineLevel="1" x14ac:dyDescent="0.25">
      <c r="A246" s="26"/>
      <c r="B246" s="90"/>
      <c r="C246" s="90"/>
      <c r="D246" s="90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</row>
    <row r="247" spans="1:15" outlineLevel="1" x14ac:dyDescent="0.25">
      <c r="A247" s="26"/>
      <c r="B247" s="90"/>
      <c r="C247" s="90"/>
      <c r="D247" s="90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</row>
    <row r="248" spans="1:15" outlineLevel="1" x14ac:dyDescent="0.25">
      <c r="A248" s="26"/>
      <c r="B248" s="90"/>
      <c r="C248" s="90"/>
      <c r="D248" s="90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</row>
    <row r="249" spans="1:15" outlineLevel="1" x14ac:dyDescent="0.25">
      <c r="A249" s="26"/>
      <c r="B249" s="90"/>
      <c r="C249" s="90"/>
      <c r="D249" s="90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</row>
    <row r="250" spans="1:15" outlineLevel="1" x14ac:dyDescent="0.25">
      <c r="A250" s="26"/>
      <c r="B250" s="90"/>
      <c r="C250" s="90"/>
      <c r="D250" s="90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</row>
    <row r="251" spans="1:15" outlineLevel="1" x14ac:dyDescent="0.25">
      <c r="A251" s="26"/>
      <c r="B251" s="90"/>
      <c r="C251" s="90"/>
      <c r="D251" s="90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</row>
    <row r="252" spans="1:15" outlineLevel="1" x14ac:dyDescent="0.25">
      <c r="A252" s="26"/>
      <c r="B252" s="90"/>
      <c r="C252" s="90"/>
      <c r="D252" s="90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</row>
    <row r="253" spans="1:15" outlineLevel="1" x14ac:dyDescent="0.25">
      <c r="A253" s="26"/>
      <c r="B253" s="90"/>
      <c r="C253" s="90"/>
      <c r="D253" s="90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</row>
    <row r="254" spans="1:15" outlineLevel="1" x14ac:dyDescent="0.25">
      <c r="A254" s="26"/>
      <c r="B254" s="90"/>
      <c r="C254" s="90"/>
      <c r="D254" s="90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</row>
    <row r="255" spans="1:15" outlineLevel="1" x14ac:dyDescent="0.25">
      <c r="A255" s="26"/>
      <c r="B255" s="90"/>
      <c r="C255" s="90"/>
      <c r="D255" s="90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</row>
    <row r="256" spans="1:15" outlineLevel="1" x14ac:dyDescent="0.25">
      <c r="A256" s="26"/>
      <c r="B256" s="90"/>
      <c r="C256" s="90"/>
      <c r="D256" s="90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</row>
    <row r="257" spans="1:15" outlineLevel="1" x14ac:dyDescent="0.25">
      <c r="A257" s="26"/>
      <c r="B257" s="90"/>
      <c r="C257" s="90"/>
      <c r="D257" s="90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</row>
    <row r="258" spans="1:15" outlineLevel="1" x14ac:dyDescent="0.25">
      <c r="A258" s="26"/>
      <c r="B258" s="90"/>
      <c r="C258" s="90"/>
      <c r="D258" s="90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</row>
    <row r="259" spans="1:15" outlineLevel="1" x14ac:dyDescent="0.25">
      <c r="A259" s="26"/>
      <c r="B259" s="90"/>
      <c r="C259" s="90"/>
      <c r="D259" s="90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</row>
    <row r="260" spans="1:15" outlineLevel="1" x14ac:dyDescent="0.25">
      <c r="A260" s="26"/>
      <c r="B260" s="90"/>
      <c r="C260" s="90"/>
      <c r="D260" s="90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</row>
    <row r="261" spans="1:15" outlineLevel="1" x14ac:dyDescent="0.25">
      <c r="A261" s="26"/>
      <c r="B261" s="90"/>
      <c r="C261" s="90"/>
      <c r="D261" s="90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</row>
    <row r="262" spans="1:15" outlineLevel="1" x14ac:dyDescent="0.25">
      <c r="A262" s="26"/>
      <c r="B262" s="90"/>
      <c r="C262" s="90"/>
      <c r="D262" s="90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</row>
    <row r="263" spans="1:15" outlineLevel="1" x14ac:dyDescent="0.25">
      <c r="A263" s="26"/>
      <c r="B263" s="90"/>
      <c r="C263" s="90"/>
      <c r="D263" s="90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</row>
    <row r="264" spans="1:15" outlineLevel="1" x14ac:dyDescent="0.25">
      <c r="A264" s="26"/>
      <c r="B264" s="90"/>
      <c r="C264" s="90"/>
      <c r="D264" s="90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</row>
    <row r="265" spans="1:15" outlineLevel="1" x14ac:dyDescent="0.25">
      <c r="A265" s="26"/>
      <c r="B265" s="90"/>
      <c r="C265" s="90"/>
      <c r="D265" s="90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</row>
    <row r="266" spans="1:15" outlineLevel="1" x14ac:dyDescent="0.25">
      <c r="A266" s="26"/>
      <c r="B266" s="90"/>
      <c r="C266" s="90"/>
      <c r="D266" s="90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</row>
    <row r="267" spans="1:15" outlineLevel="1" x14ac:dyDescent="0.25">
      <c r="A267" s="26"/>
      <c r="B267" s="90"/>
      <c r="C267" s="90"/>
      <c r="D267" s="90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</row>
    <row r="268" spans="1:15" outlineLevel="1" x14ac:dyDescent="0.25">
      <c r="A268" s="26"/>
      <c r="B268" s="90"/>
      <c r="C268" s="90"/>
      <c r="D268" s="90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</row>
    <row r="269" spans="1:15" outlineLevel="1" x14ac:dyDescent="0.25">
      <c r="A269" s="26"/>
      <c r="B269" s="90"/>
      <c r="C269" s="90"/>
      <c r="D269" s="90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</row>
    <row r="270" spans="1:15" outlineLevel="1" x14ac:dyDescent="0.25">
      <c r="A270" s="26"/>
      <c r="B270" s="90"/>
      <c r="C270" s="90"/>
      <c r="D270" s="90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</row>
    <row r="271" spans="1:15" outlineLevel="1" x14ac:dyDescent="0.25">
      <c r="A271" s="26"/>
      <c r="B271" s="90"/>
      <c r="C271" s="90"/>
      <c r="D271" s="90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</row>
    <row r="272" spans="1:15" outlineLevel="1" x14ac:dyDescent="0.25">
      <c r="A272" s="26"/>
      <c r="B272" s="90"/>
      <c r="C272" s="90"/>
      <c r="D272" s="90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</row>
    <row r="273" spans="1:15" outlineLevel="1" x14ac:dyDescent="0.25">
      <c r="A273" s="26"/>
      <c r="B273" s="90"/>
      <c r="C273" s="90"/>
      <c r="D273" s="90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</row>
    <row r="274" spans="1:15" outlineLevel="1" x14ac:dyDescent="0.25">
      <c r="A274" s="26"/>
      <c r="B274" s="90"/>
      <c r="C274" s="90"/>
      <c r="D274" s="90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</row>
    <row r="275" spans="1:15" outlineLevel="1" x14ac:dyDescent="0.25">
      <c r="A275" s="26"/>
      <c r="B275" s="90"/>
      <c r="C275" s="90"/>
      <c r="D275" s="90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</row>
    <row r="276" spans="1:15" outlineLevel="1" x14ac:dyDescent="0.25">
      <c r="A276" s="26"/>
      <c r="B276" s="90"/>
      <c r="C276" s="90"/>
      <c r="D276" s="90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</row>
    <row r="277" spans="1:15" outlineLevel="1" x14ac:dyDescent="0.25">
      <c r="A277" s="26"/>
      <c r="B277" s="90"/>
      <c r="C277" s="90"/>
      <c r="D277" s="90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</row>
    <row r="278" spans="1:15" outlineLevel="1" x14ac:dyDescent="0.25">
      <c r="A278" s="26"/>
      <c r="B278" s="90"/>
      <c r="C278" s="90"/>
      <c r="D278" s="90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</row>
    <row r="279" spans="1:15" outlineLevel="1" x14ac:dyDescent="0.25">
      <c r="A279" s="26"/>
      <c r="B279" s="90"/>
      <c r="C279" s="90"/>
      <c r="D279" s="90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</row>
    <row r="280" spans="1:15" outlineLevel="1" x14ac:dyDescent="0.25">
      <c r="A280" s="26"/>
      <c r="B280" s="90"/>
      <c r="C280" s="90"/>
      <c r="D280" s="90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</row>
    <row r="281" spans="1:15" outlineLevel="1" x14ac:dyDescent="0.25">
      <c r="A281" s="26"/>
      <c r="B281" s="90"/>
      <c r="C281" s="90"/>
      <c r="D281" s="90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</row>
    <row r="282" spans="1:15" outlineLevel="1" x14ac:dyDescent="0.25">
      <c r="A282" s="26"/>
      <c r="B282" s="90"/>
      <c r="C282" s="90"/>
      <c r="D282" s="90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</row>
    <row r="283" spans="1:15" outlineLevel="1" x14ac:dyDescent="0.25">
      <c r="A283" s="26"/>
      <c r="B283" s="90"/>
      <c r="C283" s="90"/>
      <c r="D283" s="90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</row>
    <row r="284" spans="1:15" outlineLevel="1" x14ac:dyDescent="0.25">
      <c r="A284" s="26"/>
      <c r="B284" s="90"/>
      <c r="C284" s="90"/>
      <c r="D284" s="90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</row>
    <row r="285" spans="1:15" outlineLevel="1" x14ac:dyDescent="0.25">
      <c r="A285" s="26"/>
      <c r="B285" s="90"/>
      <c r="C285" s="90"/>
      <c r="D285" s="90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</row>
    <row r="286" spans="1:15" outlineLevel="1" x14ac:dyDescent="0.25">
      <c r="A286" s="26"/>
      <c r="B286" s="90"/>
      <c r="C286" s="90"/>
      <c r="D286" s="90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</row>
    <row r="287" spans="1:15" outlineLevel="1" x14ac:dyDescent="0.25">
      <c r="A287" s="26"/>
      <c r="B287" s="90"/>
      <c r="C287" s="90"/>
      <c r="D287" s="90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</row>
    <row r="288" spans="1:15" outlineLevel="1" x14ac:dyDescent="0.25">
      <c r="A288" s="26"/>
      <c r="B288" s="90"/>
      <c r="C288" s="90"/>
      <c r="D288" s="90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</row>
    <row r="289" spans="1:15" outlineLevel="1" x14ac:dyDescent="0.25">
      <c r="A289" s="26"/>
      <c r="B289" s="90"/>
      <c r="C289" s="90"/>
      <c r="D289" s="90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</row>
    <row r="290" spans="1:15" outlineLevel="1" x14ac:dyDescent="0.25">
      <c r="A290" s="26"/>
      <c r="B290" s="90"/>
      <c r="C290" s="90"/>
      <c r="D290" s="90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</row>
    <row r="291" spans="1:15" outlineLevel="1" x14ac:dyDescent="0.25">
      <c r="A291" s="26"/>
      <c r="B291" s="90"/>
      <c r="C291" s="90"/>
      <c r="D291" s="90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</row>
    <row r="292" spans="1:15" outlineLevel="1" x14ac:dyDescent="0.25">
      <c r="A292" s="26"/>
      <c r="B292" s="90"/>
      <c r="C292" s="90"/>
      <c r="D292" s="90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</row>
    <row r="293" spans="1:15" outlineLevel="1" x14ac:dyDescent="0.25">
      <c r="A293" s="26"/>
      <c r="B293" s="90"/>
      <c r="C293" s="90"/>
      <c r="D293" s="90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</row>
    <row r="294" spans="1:15" outlineLevel="1" x14ac:dyDescent="0.25">
      <c r="A294" s="26"/>
      <c r="B294" s="90"/>
      <c r="C294" s="90"/>
      <c r="D294" s="90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</row>
    <row r="295" spans="1:15" outlineLevel="1" x14ac:dyDescent="0.25">
      <c r="A295" s="26"/>
      <c r="B295" s="90"/>
      <c r="C295" s="90"/>
      <c r="D295" s="90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</row>
    <row r="296" spans="1:15" outlineLevel="1" x14ac:dyDescent="0.25">
      <c r="A296" s="26"/>
      <c r="B296" s="90"/>
      <c r="C296" s="90"/>
      <c r="D296" s="90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</row>
    <row r="297" spans="1:15" outlineLevel="1" x14ac:dyDescent="0.25">
      <c r="A297" s="26"/>
      <c r="B297" s="90"/>
      <c r="C297" s="90"/>
      <c r="D297" s="90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</row>
    <row r="298" spans="1:15" outlineLevel="1" x14ac:dyDescent="0.25">
      <c r="A298" s="26"/>
      <c r="B298" s="90"/>
      <c r="C298" s="90"/>
      <c r="D298" s="90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</row>
    <row r="299" spans="1:15" outlineLevel="1" x14ac:dyDescent="0.25">
      <c r="A299" s="26"/>
      <c r="B299" s="90"/>
      <c r="C299" s="90"/>
      <c r="D299" s="90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</row>
    <row r="300" spans="1:15" outlineLevel="1" x14ac:dyDescent="0.25">
      <c r="A300" s="26"/>
      <c r="B300" s="90"/>
      <c r="C300" s="90"/>
      <c r="D300" s="90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</row>
    <row r="301" spans="1:15" outlineLevel="1" x14ac:dyDescent="0.25">
      <c r="A301" s="26"/>
      <c r="B301" s="90"/>
      <c r="C301" s="90"/>
      <c r="D301" s="90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</row>
    <row r="302" spans="1:15" outlineLevel="1" x14ac:dyDescent="0.25">
      <c r="A302" s="26"/>
      <c r="B302" s="90"/>
      <c r="C302" s="90"/>
      <c r="D302" s="90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</row>
    <row r="303" spans="1:15" outlineLevel="1" x14ac:dyDescent="0.25">
      <c r="A303" s="26"/>
      <c r="B303" s="90"/>
      <c r="C303" s="90"/>
      <c r="D303" s="90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</row>
    <row r="304" spans="1:15" outlineLevel="1" x14ac:dyDescent="0.25">
      <c r="A304" s="26"/>
      <c r="B304" s="90"/>
      <c r="C304" s="90"/>
      <c r="D304" s="90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</row>
    <row r="305" spans="1:15" outlineLevel="1" x14ac:dyDescent="0.25">
      <c r="A305" s="26"/>
      <c r="B305" s="90"/>
      <c r="C305" s="90"/>
      <c r="D305" s="90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</row>
    <row r="306" spans="1:15" outlineLevel="1" x14ac:dyDescent="0.25">
      <c r="A306" s="26"/>
      <c r="B306" s="90"/>
      <c r="C306" s="90"/>
      <c r="D306" s="90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</row>
    <row r="307" spans="1:15" outlineLevel="1" x14ac:dyDescent="0.25">
      <c r="A307" s="26"/>
      <c r="B307" s="90"/>
      <c r="C307" s="90"/>
      <c r="D307" s="90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</row>
    <row r="308" spans="1:15" outlineLevel="1" x14ac:dyDescent="0.25">
      <c r="A308" s="26"/>
      <c r="B308" s="90"/>
      <c r="C308" s="90"/>
      <c r="D308" s="90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</row>
    <row r="309" spans="1:15" outlineLevel="1" x14ac:dyDescent="0.25">
      <c r="A309" s="26"/>
      <c r="B309" s="90"/>
      <c r="C309" s="90"/>
      <c r="D309" s="90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</row>
    <row r="310" spans="1:15" outlineLevel="1" x14ac:dyDescent="0.25">
      <c r="A310" s="26"/>
      <c r="B310" s="90"/>
      <c r="C310" s="90"/>
      <c r="D310" s="90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</row>
    <row r="311" spans="1:15" outlineLevel="1" x14ac:dyDescent="0.25">
      <c r="A311" s="26"/>
      <c r="B311" s="90"/>
      <c r="C311" s="90"/>
      <c r="D311" s="90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</row>
    <row r="312" spans="1:15" outlineLevel="1" x14ac:dyDescent="0.25">
      <c r="A312" s="26"/>
      <c r="B312" s="90"/>
      <c r="C312" s="90"/>
      <c r="D312" s="90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</row>
    <row r="313" spans="1:15" outlineLevel="1" x14ac:dyDescent="0.25">
      <c r="A313" s="26"/>
      <c r="B313" s="90"/>
      <c r="C313" s="90"/>
      <c r="D313" s="90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</row>
    <row r="314" spans="1:15" outlineLevel="1" x14ac:dyDescent="0.25">
      <c r="A314" s="26"/>
      <c r="B314" s="90"/>
      <c r="C314" s="90"/>
      <c r="D314" s="90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</row>
    <row r="315" spans="1:15" outlineLevel="1" x14ac:dyDescent="0.25">
      <c r="A315" s="26"/>
      <c r="B315" s="90"/>
      <c r="C315" s="90"/>
      <c r="D315" s="90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</row>
    <row r="316" spans="1:15" outlineLevel="1" x14ac:dyDescent="0.25">
      <c r="A316" s="26"/>
      <c r="B316" s="90"/>
      <c r="C316" s="90"/>
      <c r="D316" s="90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</row>
    <row r="317" spans="1:15" outlineLevel="1" x14ac:dyDescent="0.25">
      <c r="A317" s="26"/>
      <c r="B317" s="90"/>
      <c r="C317" s="90"/>
      <c r="D317" s="90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</row>
    <row r="318" spans="1:15" outlineLevel="1" x14ac:dyDescent="0.25">
      <c r="A318" s="26"/>
      <c r="B318" s="90"/>
      <c r="C318" s="90"/>
      <c r="D318" s="90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</row>
    <row r="319" spans="1:15" outlineLevel="1" x14ac:dyDescent="0.25">
      <c r="A319" s="26"/>
      <c r="B319" s="90"/>
      <c r="C319" s="90"/>
      <c r="D319" s="90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</row>
    <row r="320" spans="1:15" outlineLevel="1" x14ac:dyDescent="0.25">
      <c r="A320" s="26"/>
      <c r="B320" s="90"/>
      <c r="C320" s="90"/>
      <c r="D320" s="90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</row>
    <row r="321" spans="1:15" outlineLevel="1" x14ac:dyDescent="0.25">
      <c r="A321" s="26"/>
      <c r="B321" s="90"/>
      <c r="C321" s="90"/>
      <c r="D321" s="90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</row>
    <row r="322" spans="1:15" outlineLevel="1" x14ac:dyDescent="0.25">
      <c r="A322" s="26"/>
      <c r="B322" s="90"/>
      <c r="C322" s="90"/>
      <c r="D322" s="90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</row>
    <row r="323" spans="1:15" outlineLevel="1" x14ac:dyDescent="0.25">
      <c r="A323" s="26"/>
      <c r="B323" s="90"/>
      <c r="C323" s="90"/>
      <c r="D323" s="90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</row>
    <row r="324" spans="1:15" outlineLevel="1" x14ac:dyDescent="0.25">
      <c r="A324" s="26"/>
      <c r="B324" s="90"/>
      <c r="C324" s="90"/>
      <c r="D324" s="90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</row>
    <row r="325" spans="1:15" outlineLevel="1" x14ac:dyDescent="0.25">
      <c r="A325" s="26"/>
      <c r="B325" s="90"/>
      <c r="C325" s="90"/>
      <c r="D325" s="90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</row>
    <row r="326" spans="1:15" outlineLevel="1" x14ac:dyDescent="0.25">
      <c r="A326" s="26"/>
      <c r="B326" s="90"/>
      <c r="C326" s="90"/>
      <c r="D326" s="90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</row>
    <row r="327" spans="1:15" outlineLevel="1" x14ac:dyDescent="0.25">
      <c r="A327" s="26"/>
      <c r="B327" s="90"/>
      <c r="C327" s="90"/>
      <c r="D327" s="90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</row>
    <row r="328" spans="1:15" outlineLevel="1" x14ac:dyDescent="0.25">
      <c r="A328" s="26"/>
      <c r="B328" s="90"/>
      <c r="C328" s="90"/>
      <c r="D328" s="90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</row>
    <row r="329" spans="1:15" outlineLevel="1" x14ac:dyDescent="0.25">
      <c r="A329" s="26"/>
      <c r="B329" s="90"/>
      <c r="C329" s="90"/>
      <c r="D329" s="90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</row>
    <row r="330" spans="1:15" outlineLevel="1" x14ac:dyDescent="0.25">
      <c r="A330" s="26"/>
      <c r="B330" s="90"/>
      <c r="C330" s="90"/>
      <c r="D330" s="90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</row>
    <row r="331" spans="1:15" outlineLevel="1" x14ac:dyDescent="0.25">
      <c r="A331" s="26"/>
      <c r="B331" s="90"/>
      <c r="C331" s="90"/>
      <c r="D331" s="90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</row>
    <row r="332" spans="1:15" outlineLevel="1" x14ac:dyDescent="0.25">
      <c r="A332" s="26"/>
      <c r="B332" s="90"/>
      <c r="C332" s="90"/>
      <c r="D332" s="90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</row>
    <row r="333" spans="1:15" outlineLevel="1" x14ac:dyDescent="0.25">
      <c r="A333" s="26"/>
      <c r="B333" s="90"/>
      <c r="C333" s="90"/>
      <c r="D333" s="90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</row>
    <row r="334" spans="1:15" outlineLevel="1" x14ac:dyDescent="0.25">
      <c r="A334" s="26"/>
      <c r="B334" s="90"/>
      <c r="C334" s="90"/>
      <c r="D334" s="90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</row>
    <row r="335" spans="1:15" outlineLevel="1" x14ac:dyDescent="0.25">
      <c r="A335" s="26"/>
      <c r="B335" s="90"/>
      <c r="C335" s="90"/>
      <c r="D335" s="90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</row>
    <row r="336" spans="1:15" outlineLevel="1" x14ac:dyDescent="0.25">
      <c r="M336" s="29"/>
    </row>
    <row r="337" spans="13:13" outlineLevel="1" x14ac:dyDescent="0.25">
      <c r="M337" s="29"/>
    </row>
    <row r="338" spans="13:13" outlineLevel="1" x14ac:dyDescent="0.25">
      <c r="M338" s="29"/>
    </row>
    <row r="339" spans="13:13" outlineLevel="1" x14ac:dyDescent="0.25">
      <c r="M339" s="29"/>
    </row>
    <row r="340" spans="13:13" outlineLevel="1" x14ac:dyDescent="0.25">
      <c r="M340" s="29"/>
    </row>
    <row r="341" spans="13:13" outlineLevel="1" x14ac:dyDescent="0.25">
      <c r="M341" s="29"/>
    </row>
    <row r="342" spans="13:13" outlineLevel="1" x14ac:dyDescent="0.25">
      <c r="M342" s="29"/>
    </row>
    <row r="343" spans="13:13" outlineLevel="1" x14ac:dyDescent="0.25">
      <c r="M343" s="29"/>
    </row>
    <row r="344" spans="13:13" outlineLevel="1" x14ac:dyDescent="0.25">
      <c r="M344" s="29"/>
    </row>
    <row r="345" spans="13:13" outlineLevel="1" x14ac:dyDescent="0.25">
      <c r="M345" s="29"/>
    </row>
    <row r="346" spans="13:13" outlineLevel="1" x14ac:dyDescent="0.25">
      <c r="M346" s="29"/>
    </row>
    <row r="347" spans="13:13" outlineLevel="1" x14ac:dyDescent="0.25">
      <c r="M347" s="29"/>
    </row>
    <row r="348" spans="13:13" outlineLevel="1" x14ac:dyDescent="0.25">
      <c r="M348" s="29"/>
    </row>
    <row r="349" spans="13:13" outlineLevel="1" x14ac:dyDescent="0.25">
      <c r="M349" s="29"/>
    </row>
    <row r="350" spans="13:13" outlineLevel="1" x14ac:dyDescent="0.25">
      <c r="M350" s="29"/>
    </row>
    <row r="351" spans="13:13" outlineLevel="1" x14ac:dyDescent="0.25">
      <c r="M351" s="29"/>
    </row>
    <row r="352" spans="13:13" outlineLevel="1" x14ac:dyDescent="0.25">
      <c r="M352" s="29"/>
    </row>
    <row r="353" spans="13:13" outlineLevel="1" x14ac:dyDescent="0.25">
      <c r="M353" s="29"/>
    </row>
    <row r="354" spans="13:13" outlineLevel="1" x14ac:dyDescent="0.25">
      <c r="M354" s="29"/>
    </row>
    <row r="355" spans="13:13" outlineLevel="1" x14ac:dyDescent="0.25">
      <c r="M355" s="29"/>
    </row>
    <row r="356" spans="13:13" outlineLevel="1" x14ac:dyDescent="0.25">
      <c r="M356" s="29"/>
    </row>
    <row r="357" spans="13:13" outlineLevel="1" x14ac:dyDescent="0.25">
      <c r="M357" s="29"/>
    </row>
    <row r="358" spans="13:13" outlineLevel="1" x14ac:dyDescent="0.25">
      <c r="M358" s="29"/>
    </row>
    <row r="359" spans="13:13" outlineLevel="1" x14ac:dyDescent="0.25">
      <c r="M359" s="29"/>
    </row>
    <row r="360" spans="13:13" outlineLevel="1" x14ac:dyDescent="0.25">
      <c r="M360" s="29"/>
    </row>
    <row r="361" spans="13:13" outlineLevel="1" x14ac:dyDescent="0.25">
      <c r="M361" s="29"/>
    </row>
    <row r="362" spans="13:13" outlineLevel="1" x14ac:dyDescent="0.25">
      <c r="M362" s="29"/>
    </row>
    <row r="363" spans="13:13" outlineLevel="1" x14ac:dyDescent="0.25">
      <c r="M363" s="29"/>
    </row>
    <row r="364" spans="13:13" outlineLevel="1" x14ac:dyDescent="0.25">
      <c r="M364" s="29"/>
    </row>
    <row r="365" spans="13:13" outlineLevel="1" x14ac:dyDescent="0.25">
      <c r="M365" s="29"/>
    </row>
    <row r="366" spans="13:13" outlineLevel="1" x14ac:dyDescent="0.25">
      <c r="M366" s="29"/>
    </row>
    <row r="367" spans="13:13" outlineLevel="1" x14ac:dyDescent="0.25">
      <c r="M367" s="29"/>
    </row>
    <row r="368" spans="13:13" outlineLevel="1" x14ac:dyDescent="0.25">
      <c r="M368" s="29"/>
    </row>
    <row r="369" spans="13:13" outlineLevel="1" x14ac:dyDescent="0.25">
      <c r="M369" s="29"/>
    </row>
    <row r="370" spans="13:13" outlineLevel="1" x14ac:dyDescent="0.25">
      <c r="M370" s="29"/>
    </row>
    <row r="371" spans="13:13" outlineLevel="1" x14ac:dyDescent="0.25">
      <c r="M371" s="29"/>
    </row>
    <row r="372" spans="13:13" outlineLevel="1" x14ac:dyDescent="0.25">
      <c r="M372" s="29"/>
    </row>
    <row r="373" spans="13:13" outlineLevel="1" x14ac:dyDescent="0.25">
      <c r="M373" s="29"/>
    </row>
    <row r="374" spans="13:13" outlineLevel="1" x14ac:dyDescent="0.25">
      <c r="M374" s="29"/>
    </row>
    <row r="375" spans="13:13" outlineLevel="1" x14ac:dyDescent="0.25">
      <c r="M375" s="29"/>
    </row>
    <row r="376" spans="13:13" outlineLevel="1" x14ac:dyDescent="0.25">
      <c r="M376" s="29"/>
    </row>
    <row r="377" spans="13:13" outlineLevel="1" x14ac:dyDescent="0.25">
      <c r="M377" s="29"/>
    </row>
    <row r="378" spans="13:13" outlineLevel="1" x14ac:dyDescent="0.25">
      <c r="M378" s="29"/>
    </row>
    <row r="379" spans="13:13" outlineLevel="1" x14ac:dyDescent="0.25">
      <c r="M379" s="29"/>
    </row>
    <row r="380" spans="13:13" outlineLevel="1" x14ac:dyDescent="0.25">
      <c r="M380" s="29"/>
    </row>
    <row r="381" spans="13:13" outlineLevel="1" x14ac:dyDescent="0.25">
      <c r="M381" s="29"/>
    </row>
    <row r="382" spans="13:13" outlineLevel="1" x14ac:dyDescent="0.25">
      <c r="M382" s="29"/>
    </row>
    <row r="383" spans="13:13" outlineLevel="1" x14ac:dyDescent="0.25">
      <c r="M383" s="29"/>
    </row>
    <row r="384" spans="13:13" outlineLevel="1" x14ac:dyDescent="0.25">
      <c r="M384" s="29"/>
    </row>
    <row r="385" spans="13:13" outlineLevel="1" x14ac:dyDescent="0.25">
      <c r="M385" s="29"/>
    </row>
    <row r="386" spans="13:13" outlineLevel="1" x14ac:dyDescent="0.25">
      <c r="M386" s="29"/>
    </row>
    <row r="387" spans="13:13" outlineLevel="1" x14ac:dyDescent="0.25">
      <c r="M387" s="29"/>
    </row>
    <row r="388" spans="13:13" outlineLevel="1" x14ac:dyDescent="0.25">
      <c r="M388" s="29"/>
    </row>
    <row r="389" spans="13:13" outlineLevel="1" x14ac:dyDescent="0.25">
      <c r="M389" s="29"/>
    </row>
    <row r="390" spans="13:13" outlineLevel="1" x14ac:dyDescent="0.25">
      <c r="M390" s="29"/>
    </row>
    <row r="391" spans="13:13" outlineLevel="1" x14ac:dyDescent="0.25">
      <c r="M391" s="29"/>
    </row>
    <row r="392" spans="13:13" outlineLevel="1" x14ac:dyDescent="0.25">
      <c r="M392" s="29"/>
    </row>
    <row r="393" spans="13:13" outlineLevel="1" x14ac:dyDescent="0.25">
      <c r="M393" s="29"/>
    </row>
    <row r="394" spans="13:13" outlineLevel="1" x14ac:dyDescent="0.25">
      <c r="M394" s="29"/>
    </row>
    <row r="395" spans="13:13" outlineLevel="1" x14ac:dyDescent="0.25">
      <c r="M395" s="29"/>
    </row>
    <row r="396" spans="13:13" outlineLevel="1" x14ac:dyDescent="0.25">
      <c r="M396" s="29"/>
    </row>
    <row r="397" spans="13:13" outlineLevel="1" x14ac:dyDescent="0.25">
      <c r="M397" s="29"/>
    </row>
    <row r="398" spans="13:13" outlineLevel="1" x14ac:dyDescent="0.25">
      <c r="M398" s="29"/>
    </row>
    <row r="399" spans="13:13" outlineLevel="1" x14ac:dyDescent="0.25">
      <c r="M399" s="29"/>
    </row>
    <row r="400" spans="13:13" outlineLevel="1" x14ac:dyDescent="0.25">
      <c r="M400" s="29"/>
    </row>
    <row r="401" spans="13:13" outlineLevel="1" x14ac:dyDescent="0.25">
      <c r="M401" s="29"/>
    </row>
    <row r="402" spans="13:13" outlineLevel="1" x14ac:dyDescent="0.25">
      <c r="M402" s="29"/>
    </row>
    <row r="403" spans="13:13" outlineLevel="1" x14ac:dyDescent="0.25">
      <c r="M403" s="29"/>
    </row>
    <row r="404" spans="13:13" outlineLevel="1" x14ac:dyDescent="0.25">
      <c r="M404" s="29"/>
    </row>
    <row r="405" spans="13:13" outlineLevel="1" x14ac:dyDescent="0.25">
      <c r="M405" s="29"/>
    </row>
    <row r="406" spans="13:13" outlineLevel="1" x14ac:dyDescent="0.25">
      <c r="M406" s="29"/>
    </row>
    <row r="407" spans="13:13" outlineLevel="1" x14ac:dyDescent="0.25">
      <c r="M407" s="29"/>
    </row>
    <row r="408" spans="13:13" outlineLevel="1" x14ac:dyDescent="0.25">
      <c r="M408" s="29"/>
    </row>
    <row r="409" spans="13:13" outlineLevel="1" x14ac:dyDescent="0.25">
      <c r="M409" s="29"/>
    </row>
    <row r="410" spans="13:13" outlineLevel="1" x14ac:dyDescent="0.25">
      <c r="M410" s="29"/>
    </row>
    <row r="411" spans="13:13" outlineLevel="1" x14ac:dyDescent="0.25">
      <c r="M411" s="29"/>
    </row>
    <row r="412" spans="13:13" outlineLevel="1" x14ac:dyDescent="0.25">
      <c r="M412" s="29"/>
    </row>
    <row r="413" spans="13:13" outlineLevel="1" x14ac:dyDescent="0.25">
      <c r="M413" s="29"/>
    </row>
    <row r="414" spans="13:13" outlineLevel="1" x14ac:dyDescent="0.25">
      <c r="M414" s="29"/>
    </row>
    <row r="415" spans="13:13" outlineLevel="1" x14ac:dyDescent="0.25">
      <c r="M415" s="29"/>
    </row>
    <row r="416" spans="13:13" outlineLevel="1" x14ac:dyDescent="0.25">
      <c r="M416" s="29"/>
    </row>
    <row r="417" spans="13:13" outlineLevel="1" x14ac:dyDescent="0.25">
      <c r="M417" s="29"/>
    </row>
    <row r="418" spans="13:13" outlineLevel="1" x14ac:dyDescent="0.25">
      <c r="M418" s="29"/>
    </row>
    <row r="419" spans="13:13" outlineLevel="1" x14ac:dyDescent="0.25">
      <c r="M419" s="29"/>
    </row>
    <row r="420" spans="13:13" outlineLevel="1" x14ac:dyDescent="0.25">
      <c r="M420" s="29"/>
    </row>
    <row r="421" spans="13:13" outlineLevel="1" x14ac:dyDescent="0.25">
      <c r="M421" s="29"/>
    </row>
    <row r="422" spans="13:13" outlineLevel="1" x14ac:dyDescent="0.25">
      <c r="M422" s="29"/>
    </row>
    <row r="423" spans="13:13" outlineLevel="1" x14ac:dyDescent="0.25">
      <c r="M423" s="29"/>
    </row>
    <row r="424" spans="13:13" outlineLevel="1" x14ac:dyDescent="0.25">
      <c r="M424" s="29"/>
    </row>
    <row r="425" spans="13:13" outlineLevel="1" x14ac:dyDescent="0.25">
      <c r="M425" s="29"/>
    </row>
    <row r="426" spans="13:13" outlineLevel="1" x14ac:dyDescent="0.25">
      <c r="M426" s="29"/>
    </row>
    <row r="427" spans="13:13" outlineLevel="1" x14ac:dyDescent="0.25">
      <c r="M427" s="29"/>
    </row>
    <row r="428" spans="13:13" outlineLevel="1" x14ac:dyDescent="0.25">
      <c r="M428" s="29"/>
    </row>
    <row r="429" spans="13:13" outlineLevel="1" x14ac:dyDescent="0.25">
      <c r="M429" s="29"/>
    </row>
    <row r="430" spans="13:13" outlineLevel="1" x14ac:dyDescent="0.25">
      <c r="M430" s="29"/>
    </row>
    <row r="431" spans="13:13" outlineLevel="1" x14ac:dyDescent="0.25">
      <c r="M431" s="29"/>
    </row>
    <row r="432" spans="13:13" outlineLevel="1" x14ac:dyDescent="0.25">
      <c r="M432" s="29"/>
    </row>
    <row r="433" spans="13:13" outlineLevel="1" x14ac:dyDescent="0.25">
      <c r="M433" s="29"/>
    </row>
    <row r="434" spans="13:13" outlineLevel="1" x14ac:dyDescent="0.25">
      <c r="M434" s="29"/>
    </row>
    <row r="435" spans="13:13" outlineLevel="1" x14ac:dyDescent="0.25">
      <c r="M435" s="29"/>
    </row>
    <row r="436" spans="13:13" outlineLevel="1" x14ac:dyDescent="0.25">
      <c r="M436" s="29"/>
    </row>
    <row r="437" spans="13:13" outlineLevel="1" x14ac:dyDescent="0.25">
      <c r="M437" s="29"/>
    </row>
    <row r="438" spans="13:13" outlineLevel="1" x14ac:dyDescent="0.25">
      <c r="M438" s="29"/>
    </row>
    <row r="439" spans="13:13" outlineLevel="1" x14ac:dyDescent="0.25">
      <c r="M439" s="29"/>
    </row>
    <row r="440" spans="13:13" outlineLevel="1" x14ac:dyDescent="0.25">
      <c r="M440" s="29"/>
    </row>
    <row r="441" spans="13:13" outlineLevel="1" x14ac:dyDescent="0.25">
      <c r="M441" s="29"/>
    </row>
    <row r="442" spans="13:13" outlineLevel="1" x14ac:dyDescent="0.25">
      <c r="M442" s="29"/>
    </row>
    <row r="443" spans="13:13" outlineLevel="1" x14ac:dyDescent="0.25">
      <c r="M443" s="29"/>
    </row>
    <row r="444" spans="13:13" outlineLevel="1" x14ac:dyDescent="0.25">
      <c r="M444" s="29"/>
    </row>
    <row r="445" spans="13:13" outlineLevel="1" x14ac:dyDescent="0.25">
      <c r="M445" s="29"/>
    </row>
    <row r="446" spans="13:13" outlineLevel="1" x14ac:dyDescent="0.25">
      <c r="M446" s="29"/>
    </row>
    <row r="447" spans="13:13" outlineLevel="1" x14ac:dyDescent="0.25">
      <c r="M447" s="29"/>
    </row>
    <row r="448" spans="13:13" outlineLevel="1" x14ac:dyDescent="0.25">
      <c r="M448" s="29"/>
    </row>
    <row r="449" spans="13:13" outlineLevel="1" x14ac:dyDescent="0.25">
      <c r="M449" s="29"/>
    </row>
    <row r="450" spans="13:13" outlineLevel="1" x14ac:dyDescent="0.25">
      <c r="M450" s="29"/>
    </row>
    <row r="451" spans="13:13" outlineLevel="1" x14ac:dyDescent="0.25">
      <c r="M451" s="29"/>
    </row>
    <row r="452" spans="13:13" outlineLevel="1" x14ac:dyDescent="0.25">
      <c r="M452" s="29"/>
    </row>
    <row r="453" spans="13:13" outlineLevel="1" x14ac:dyDescent="0.25">
      <c r="M453" s="29"/>
    </row>
    <row r="454" spans="13:13" outlineLevel="1" x14ac:dyDescent="0.25">
      <c r="M454" s="29"/>
    </row>
    <row r="455" spans="13:13" outlineLevel="1" x14ac:dyDescent="0.25">
      <c r="M455" s="29"/>
    </row>
    <row r="456" spans="13:13" outlineLevel="1" x14ac:dyDescent="0.25">
      <c r="M456" s="29"/>
    </row>
    <row r="457" spans="13:13" outlineLevel="1" x14ac:dyDescent="0.25">
      <c r="M457" s="29"/>
    </row>
    <row r="458" spans="13:13" outlineLevel="1" x14ac:dyDescent="0.25">
      <c r="M458" s="29"/>
    </row>
    <row r="459" spans="13:13" outlineLevel="1" x14ac:dyDescent="0.25">
      <c r="M459" s="29"/>
    </row>
    <row r="460" spans="13:13" outlineLevel="1" x14ac:dyDescent="0.25">
      <c r="M460" s="29"/>
    </row>
    <row r="461" spans="13:13" outlineLevel="1" x14ac:dyDescent="0.25">
      <c r="M461" s="29"/>
    </row>
    <row r="462" spans="13:13" outlineLevel="1" x14ac:dyDescent="0.25">
      <c r="M462" s="29"/>
    </row>
    <row r="463" spans="13:13" outlineLevel="1" x14ac:dyDescent="0.25">
      <c r="M463" s="29"/>
    </row>
    <row r="464" spans="13:13" outlineLevel="1" x14ac:dyDescent="0.25">
      <c r="M464" s="29"/>
    </row>
    <row r="465" spans="13:13" outlineLevel="1" x14ac:dyDescent="0.25">
      <c r="M465" s="29"/>
    </row>
    <row r="466" spans="13:13" outlineLevel="1" x14ac:dyDescent="0.25">
      <c r="M466" s="29"/>
    </row>
    <row r="467" spans="13:13" outlineLevel="1" x14ac:dyDescent="0.25">
      <c r="M467" s="29"/>
    </row>
    <row r="468" spans="13:13" outlineLevel="1" x14ac:dyDescent="0.25">
      <c r="M468" s="29"/>
    </row>
    <row r="469" spans="13:13" outlineLevel="1" x14ac:dyDescent="0.25">
      <c r="M469" s="29"/>
    </row>
    <row r="470" spans="13:13" outlineLevel="1" x14ac:dyDescent="0.25">
      <c r="M470" s="29"/>
    </row>
    <row r="471" spans="13:13" outlineLevel="1" x14ac:dyDescent="0.25">
      <c r="M471" s="29"/>
    </row>
    <row r="472" spans="13:13" outlineLevel="1" x14ac:dyDescent="0.25">
      <c r="M472" s="29"/>
    </row>
    <row r="473" spans="13:13" outlineLevel="1" x14ac:dyDescent="0.25">
      <c r="M473" s="29"/>
    </row>
    <row r="474" spans="13:13" outlineLevel="1" x14ac:dyDescent="0.25">
      <c r="M474" s="29"/>
    </row>
    <row r="475" spans="13:13" outlineLevel="1" x14ac:dyDescent="0.25">
      <c r="M475" s="29"/>
    </row>
    <row r="476" spans="13:13" outlineLevel="1" x14ac:dyDescent="0.25">
      <c r="M476" s="29"/>
    </row>
    <row r="477" spans="13:13" outlineLevel="1" x14ac:dyDescent="0.25">
      <c r="M477" s="29"/>
    </row>
    <row r="478" spans="13:13" outlineLevel="1" x14ac:dyDescent="0.25">
      <c r="M478" s="29"/>
    </row>
    <row r="479" spans="13:13" outlineLevel="1" x14ac:dyDescent="0.25">
      <c r="M479" s="29"/>
    </row>
    <row r="480" spans="13:13" outlineLevel="1" x14ac:dyDescent="0.25">
      <c r="M480" s="29"/>
    </row>
    <row r="481" spans="13:13" outlineLevel="1" x14ac:dyDescent="0.25">
      <c r="M481" s="29"/>
    </row>
    <row r="482" spans="13:13" outlineLevel="1" x14ac:dyDescent="0.25">
      <c r="M482" s="29"/>
    </row>
    <row r="483" spans="13:13" outlineLevel="1" x14ac:dyDescent="0.25">
      <c r="M483" s="29"/>
    </row>
    <row r="484" spans="13:13" outlineLevel="1" x14ac:dyDescent="0.25">
      <c r="M484" s="29"/>
    </row>
    <row r="485" spans="13:13" outlineLevel="1" x14ac:dyDescent="0.25">
      <c r="M485" s="29"/>
    </row>
    <row r="486" spans="13:13" outlineLevel="1" x14ac:dyDescent="0.25">
      <c r="M486" s="29"/>
    </row>
    <row r="487" spans="13:13" outlineLevel="1" x14ac:dyDescent="0.25">
      <c r="M487" s="29"/>
    </row>
    <row r="488" spans="13:13" outlineLevel="1" x14ac:dyDescent="0.25">
      <c r="M488" s="29"/>
    </row>
    <row r="489" spans="13:13" outlineLevel="1" x14ac:dyDescent="0.25">
      <c r="M489" s="29"/>
    </row>
    <row r="490" spans="13:13" outlineLevel="1" x14ac:dyDescent="0.25">
      <c r="M490" s="29"/>
    </row>
    <row r="491" spans="13:13" outlineLevel="1" x14ac:dyDescent="0.25">
      <c r="M491" s="29"/>
    </row>
    <row r="492" spans="13:13" outlineLevel="1" x14ac:dyDescent="0.25">
      <c r="M492" s="29"/>
    </row>
    <row r="493" spans="13:13" outlineLevel="1" x14ac:dyDescent="0.25">
      <c r="M493" s="29"/>
    </row>
    <row r="494" spans="13:13" outlineLevel="1" x14ac:dyDescent="0.25">
      <c r="M494" s="29"/>
    </row>
    <row r="495" spans="13:13" outlineLevel="1" x14ac:dyDescent="0.25">
      <c r="M495" s="29"/>
    </row>
    <row r="496" spans="13:13" outlineLevel="1" x14ac:dyDescent="0.25">
      <c r="M496" s="29"/>
    </row>
    <row r="497" spans="13:13" outlineLevel="1" x14ac:dyDescent="0.25">
      <c r="M497" s="29"/>
    </row>
    <row r="498" spans="13:13" outlineLevel="1" x14ac:dyDescent="0.25">
      <c r="M498" s="29"/>
    </row>
    <row r="499" spans="13:13" outlineLevel="1" x14ac:dyDescent="0.25">
      <c r="M499" s="29"/>
    </row>
    <row r="500" spans="13:13" outlineLevel="1" x14ac:dyDescent="0.25">
      <c r="M500" s="29"/>
    </row>
    <row r="501" spans="13:13" outlineLevel="1" x14ac:dyDescent="0.25">
      <c r="M501" s="29"/>
    </row>
    <row r="502" spans="13:13" outlineLevel="1" x14ac:dyDescent="0.25">
      <c r="M502" s="29"/>
    </row>
    <row r="503" spans="13:13" outlineLevel="1" x14ac:dyDescent="0.25">
      <c r="M503" s="29"/>
    </row>
    <row r="504" spans="13:13" outlineLevel="1" x14ac:dyDescent="0.25">
      <c r="M504" s="29"/>
    </row>
    <row r="505" spans="13:13" outlineLevel="1" x14ac:dyDescent="0.25">
      <c r="M505" s="29"/>
    </row>
    <row r="506" spans="13:13" outlineLevel="1" x14ac:dyDescent="0.25">
      <c r="M506" s="29"/>
    </row>
    <row r="507" spans="13:13" outlineLevel="1" x14ac:dyDescent="0.25">
      <c r="M507" s="29"/>
    </row>
    <row r="508" spans="13:13" outlineLevel="1" x14ac:dyDescent="0.25">
      <c r="M508" s="29"/>
    </row>
    <row r="509" spans="13:13" outlineLevel="1" x14ac:dyDescent="0.25">
      <c r="M509" s="29"/>
    </row>
    <row r="510" spans="13:13" outlineLevel="1" x14ac:dyDescent="0.25">
      <c r="M510" s="29"/>
    </row>
    <row r="511" spans="13:13" outlineLevel="1" x14ac:dyDescent="0.25">
      <c r="M511" s="29"/>
    </row>
    <row r="512" spans="13:13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hidden="1" x14ac:dyDescent="0.25"/>
    <row r="65371" spans="13:13" x14ac:dyDescent="0.25"/>
    <row r="65372" spans="13:13" x14ac:dyDescent="0.25"/>
    <row r="65373" spans="13:13" x14ac:dyDescent="0.25"/>
    <row r="65374" spans="13:13" x14ac:dyDescent="0.25"/>
    <row r="65375" spans="13:13" x14ac:dyDescent="0.25"/>
    <row r="65376" spans="13:13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  <row r="65536" x14ac:dyDescent="0.25"/>
    <row r="65537" x14ac:dyDescent="0.25"/>
  </sheetData>
  <sheetProtection password="8C19" sheet="1" objects="1" scenarios="1" selectLockedCells="1"/>
  <autoFilter ref="A9:G30">
    <filterColumn colId="1" showButton="0"/>
    <filterColumn colId="2" showButton="0"/>
  </autoFilter>
  <mergeCells count="331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B20:D20"/>
    <mergeCell ref="B21:D21"/>
    <mergeCell ref="B22:D22"/>
    <mergeCell ref="B11:D11"/>
    <mergeCell ref="B12:D12"/>
    <mergeCell ref="B13:D13"/>
    <mergeCell ref="B14:D14"/>
    <mergeCell ref="J8:N9"/>
    <mergeCell ref="B23:D23"/>
    <mergeCell ref="B24:D24"/>
    <mergeCell ref="B25:D25"/>
    <mergeCell ref="B26:D26"/>
    <mergeCell ref="B27:D27"/>
    <mergeCell ref="B28:D28"/>
    <mergeCell ref="B29:D29"/>
    <mergeCell ref="B30:D30"/>
    <mergeCell ref="B45:D45"/>
    <mergeCell ref="B46:D46"/>
    <mergeCell ref="B47:D47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69:D69"/>
    <mergeCell ref="B70:D70"/>
    <mergeCell ref="B71:D71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93:D93"/>
    <mergeCell ref="B94:D94"/>
    <mergeCell ref="B95:D95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117:D117"/>
    <mergeCell ref="B118:D118"/>
    <mergeCell ref="B119:D119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41:D141"/>
    <mergeCell ref="B142:D142"/>
    <mergeCell ref="B143:D143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65:D165"/>
    <mergeCell ref="B166:D166"/>
    <mergeCell ref="B167:D167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89:D189"/>
    <mergeCell ref="B190:D190"/>
    <mergeCell ref="B191:D191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213:D213"/>
    <mergeCell ref="B214:D214"/>
    <mergeCell ref="B215:D215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12:D212"/>
    <mergeCell ref="B237:D237"/>
    <mergeCell ref="B238:D238"/>
    <mergeCell ref="B239:D239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36:D236"/>
    <mergeCell ref="B261:D261"/>
    <mergeCell ref="B262:D262"/>
    <mergeCell ref="B263:D263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60:D260"/>
    <mergeCell ref="B285:D285"/>
    <mergeCell ref="B286:D286"/>
    <mergeCell ref="B287:D287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84:D284"/>
    <mergeCell ref="B309:D309"/>
    <mergeCell ref="B310:D310"/>
    <mergeCell ref="B311:D311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08:D308"/>
    <mergeCell ref="B333:D333"/>
    <mergeCell ref="B334:D334"/>
    <mergeCell ref="B335:D335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32:D332"/>
  </mergeCells>
  <conditionalFormatting sqref="F826:F827">
    <cfRule type="cellIs" dxfId="7" priority="327" stopIfTrue="1" operator="equal">
      <formula>$T$6</formula>
    </cfRule>
    <cfRule type="cellIs" dxfId="6" priority="328" stopIfTrue="1" operator="equal">
      <formula>$T$7</formula>
    </cfRule>
    <cfRule type="cellIs" dxfId="5" priority="329" stopIfTrue="1" operator="equal">
      <formula>$T$8</formula>
    </cfRule>
  </conditionalFormatting>
  <conditionalFormatting sqref="H4 J4:O4">
    <cfRule type="cellIs" dxfId="4" priority="330" stopIfTrue="1" operator="equal">
      <formula>"S"</formula>
    </cfRule>
    <cfRule type="cellIs" dxfId="3" priority="331" stopIfTrue="1" operator="equal">
      <formula>"D"</formula>
    </cfRule>
  </conditionalFormatting>
  <conditionalFormatting sqref="F10:F335">
    <cfRule type="cellIs" dxfId="2" priority="332" stopIfTrue="1" operator="equal">
      <formula>$T$6</formula>
    </cfRule>
    <cfRule type="cellIs" dxfId="1" priority="333" stopIfTrue="1" operator="equal">
      <formula>$T$7</formula>
    </cfRule>
    <cfRule type="cellIs" dxfId="0" priority="334" stopIfTrue="1" operator="equal">
      <formula>$T$8</formula>
    </cfRule>
  </conditionalFormatting>
  <dataValidations count="4">
    <dataValidation type="list" allowBlank="1" showInputMessage="1" showErrorMessage="1" sqref="E826:E827">
      <formula1>$S$6:$S$18</formula1>
    </dataValidation>
    <dataValidation type="list" allowBlank="1" showInputMessage="1" showErrorMessage="1" sqref="F826:F827">
      <formula1>$T$6:$T$18</formula1>
    </dataValidation>
    <dataValidation type="list" allowBlank="1" showInputMessage="1" showErrorMessage="1" sqref="G826:I827">
      <formula1>$U$6:$U$18</formula1>
    </dataValidation>
    <dataValidation type="list" allowBlank="1" showInputMessage="1" showErrorMessage="1" sqref="G10:G30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ignoredErrors>
    <ignoredError sqref="N5:O5" formula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zoomScale="80" zoomScaleNormal="80" workbookViewId="0">
      <selection activeCell="AB21" sqref="AB21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 x14ac:dyDescent="0.2">
      <c r="C1" s="36"/>
      <c r="D1" s="37"/>
      <c r="E1" s="38"/>
    </row>
    <row r="2" spans="2:23" x14ac:dyDescent="0.2">
      <c r="B2" s="104" t="s">
        <v>25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6"/>
      <c r="R2" s="107" t="s">
        <v>9</v>
      </c>
      <c r="S2" s="108"/>
      <c r="T2" s="109" t="s">
        <v>10</v>
      </c>
      <c r="U2" s="108"/>
      <c r="V2" s="108" t="s">
        <v>26</v>
      </c>
      <c r="W2" s="110"/>
    </row>
    <row r="3" spans="2:23" x14ac:dyDescent="0.2">
      <c r="B3" s="111" t="str">
        <f>[2]Config!B3</f>
        <v>Sistema Inteligente para Pronósticos de Partidos de Fútbol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3"/>
      <c r="R3" s="114">
        <v>4</v>
      </c>
      <c r="S3" s="114"/>
      <c r="T3" s="115">
        <f>+Config!C11</f>
        <v>41204</v>
      </c>
      <c r="U3" s="114"/>
      <c r="V3" s="116">
        <f>[2]Config!D6</f>
        <v>17</v>
      </c>
      <c r="W3" s="114"/>
    </row>
    <row r="4" spans="2:23" x14ac:dyDescent="0.2">
      <c r="C4" s="36"/>
      <c r="D4" s="37"/>
      <c r="E4" s="38"/>
    </row>
    <row r="5" spans="2:23" x14ac:dyDescent="0.2">
      <c r="C5" s="36"/>
      <c r="D5" s="37"/>
      <c r="E5" s="38"/>
    </row>
    <row r="9" spans="2:23" ht="27" customHeight="1" x14ac:dyDescent="0.2"/>
    <row r="10" spans="2:23" ht="27" customHeight="1" x14ac:dyDescent="0.2"/>
    <row r="11" spans="2:23" ht="27" customHeight="1" x14ac:dyDescent="0.2"/>
    <row r="12" spans="2:23" ht="27" customHeight="1" x14ac:dyDescent="0.2"/>
    <row r="13" spans="2:23" ht="27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  <row r="31" ht="12" customHeight="1" x14ac:dyDescent="0.2"/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02"/>
      <c r="C57" s="102"/>
      <c r="D57" s="102"/>
      <c r="E57" s="39">
        <f>Tareas!J5</f>
        <v>41204</v>
      </c>
      <c r="F57" s="39">
        <f>Tareas!L5</f>
        <v>41205</v>
      </c>
      <c r="G57" s="39">
        <f>Tareas!N5</f>
        <v>41206</v>
      </c>
      <c r="H57" s="39" t="e">
        <f>Tareas!#REF!</f>
        <v>#REF!</v>
      </c>
      <c r="I57" s="39" t="e">
        <f>Tareas!#REF!</f>
        <v>#REF!</v>
      </c>
      <c r="J57" s="39" t="e">
        <f>Tareas!#REF!</f>
        <v>#REF!</v>
      </c>
      <c r="K57" s="39" t="e">
        <f>Tareas!#REF!</f>
        <v>#REF!</v>
      </c>
      <c r="L57" s="39" t="e">
        <f>Tareas!#REF!</f>
        <v>#REF!</v>
      </c>
      <c r="M57" s="39" t="e">
        <f>Tareas!#REF!</f>
        <v>#REF!</v>
      </c>
      <c r="N57" s="39" t="e">
        <f>Tareas!#REF!</f>
        <v>#REF!</v>
      </c>
      <c r="O57" s="39" t="e">
        <f>Tareas!#REF!</f>
        <v>#REF!</v>
      </c>
      <c r="P57" s="39" t="e">
        <f>Tareas!#REF!</f>
        <v>#REF!</v>
      </c>
      <c r="Q57" s="39" t="e">
        <f>Tareas!#REF!</f>
        <v>#REF!</v>
      </c>
      <c r="R57" s="39" t="e">
        <f>Tareas!#REF!</f>
        <v>#REF!</v>
      </c>
      <c r="S57" s="39" t="e">
        <f>Tareas!#REF!</f>
        <v>#REF!</v>
      </c>
      <c r="T57" s="39" t="e">
        <f>Tareas!#REF!</f>
        <v>#REF!</v>
      </c>
    </row>
    <row r="58" spans="1:20" ht="16.5" customHeight="1" x14ac:dyDescent="0.2">
      <c r="B58" s="103" t="str">
        <f>[2]Config!D13</f>
        <v>Michael Martínez</v>
      </c>
      <c r="C58" s="103"/>
      <c r="D58" s="103"/>
      <c r="E58" s="40">
        <f>SUMIF(Tareas!$G$10:$G$827,$B58,Tareas!J$10:J$827)</f>
        <v>1</v>
      </c>
      <c r="F58" s="41">
        <f>SUMIF(Tareas!$G$10:$G$827,$B58,Tareas!L$10:L$827)</f>
        <v>0</v>
      </c>
      <c r="G58" s="41">
        <f>SUMIF(Tareas!$G$10:$G$827,$B58,Tareas!N$10:N$827)</f>
        <v>0</v>
      </c>
      <c r="H58" s="41"/>
      <c r="I58" s="41"/>
      <c r="J58" s="41"/>
      <c r="K58" s="41"/>
      <c r="L58" s="41"/>
      <c r="M58" s="41"/>
      <c r="N58" s="41"/>
      <c r="O58" s="42"/>
      <c r="P58" s="41"/>
      <c r="Q58" s="42" t="e">
        <f>SUMIF(Tareas!$G$10:$G$827,$B58,Tareas!#REF!)</f>
        <v>#REF!</v>
      </c>
      <c r="R58" s="41" t="e">
        <f>SUMIF(Tareas!$G$10:$G$827,$B58,Tareas!#REF!)</f>
        <v>#REF!</v>
      </c>
      <c r="S58" s="42" t="e">
        <f>SUMIF(Tareas!$G$10:$G$827,$B58,Tareas!#REF!)</f>
        <v>#REF!</v>
      </c>
      <c r="T58" s="42" t="e">
        <f>SUMIF(Tareas!$G$10:$G$827,$B58,Tareas!#REF!)</f>
        <v>#REF!</v>
      </c>
    </row>
    <row r="59" spans="1:20" ht="16.5" customHeight="1" x14ac:dyDescent="0.2">
      <c r="B59" s="103" t="s">
        <v>44</v>
      </c>
      <c r="C59" s="103"/>
      <c r="D59" s="103"/>
      <c r="E59" s="43">
        <f>SUMIF(Tareas!$G$10:$G$827,$B59,Tareas!J$10:J$827)</f>
        <v>3.9999999999999996</v>
      </c>
      <c r="F59" s="44">
        <f>SUMIF(Tareas!$G$10:$G$827,$B59,Tareas!L$10:L$827)</f>
        <v>0</v>
      </c>
      <c r="G59" s="44">
        <f>SUMIF(Tareas!$G$10:$G$827,$B59,Tareas!N$10:N$827)</f>
        <v>0</v>
      </c>
      <c r="H59" s="44"/>
      <c r="I59" s="44"/>
      <c r="J59" s="44"/>
      <c r="K59" s="44"/>
      <c r="L59" s="44"/>
      <c r="M59" s="44"/>
      <c r="N59" s="44"/>
      <c r="O59" s="45"/>
      <c r="P59" s="41"/>
      <c r="Q59" s="42" t="e">
        <f>SUMIF(Tareas!$G$10:$G$827,$B59,Tareas!#REF!)</f>
        <v>#REF!</v>
      </c>
      <c r="R59" s="41" t="e">
        <f>SUMIF(Tareas!$G$10:$G$827,$B59,Tareas!#REF!)</f>
        <v>#REF!</v>
      </c>
      <c r="S59" s="42" t="e">
        <f>SUMIF(Tareas!$G$10:$G$827,$B59,Tareas!#REF!)</f>
        <v>#REF!</v>
      </c>
      <c r="T59" s="42" t="e">
        <f>SUMIF(Tareas!$G$10:$G$827,$B59,Tareas!#REF!)</f>
        <v>#REF!</v>
      </c>
    </row>
    <row r="60" spans="1:20" ht="16.5" customHeight="1" x14ac:dyDescent="0.2">
      <c r="B60" s="103" t="s">
        <v>45</v>
      </c>
      <c r="C60" s="103"/>
      <c r="D60" s="103"/>
      <c r="E60" s="46">
        <f>SUMIF(Tareas!$G$10:$G$827,$B60,Tareas!J$10:J$827)</f>
        <v>0</v>
      </c>
      <c r="F60" s="47">
        <f>SUMIF(Tareas!$G$10:$G$827,$B60,Tareas!L$10:L$827)</f>
        <v>0</v>
      </c>
      <c r="G60" s="47">
        <f>SUMIF(Tareas!$G$10:$G$827,$B60,Tareas!N$10:N$827)</f>
        <v>0</v>
      </c>
      <c r="H60" s="47"/>
      <c r="I60" s="47"/>
      <c r="J60" s="47"/>
      <c r="K60" s="47"/>
      <c r="L60" s="47"/>
      <c r="M60" s="47"/>
      <c r="N60" s="47"/>
      <c r="O60" s="48"/>
      <c r="P60" s="47"/>
      <c r="Q60" s="48" t="e">
        <f>SUMIF(Tareas!$G$10:$G$827,$B60,Tareas!#REF!)</f>
        <v>#REF!</v>
      </c>
      <c r="R60" s="47" t="e">
        <f>SUMIF(Tareas!$G$10:$G$827,$B60,Tareas!#REF!)</f>
        <v>#REF!</v>
      </c>
      <c r="S60" s="48" t="e">
        <f>SUMIF(Tareas!$G$10:$G$827,$B60,Tareas!#REF!)</f>
        <v>#REF!</v>
      </c>
      <c r="T60" s="48" t="e">
        <f>SUMIF(Tareas!$G$10:$G$827,$B60,Tareas!#REF!)</f>
        <v>#REF!</v>
      </c>
    </row>
    <row r="61" spans="1:20" hidden="1" x14ac:dyDescent="0.2">
      <c r="A61" s="49">
        <f>[2]Config!D16</f>
        <v>0</v>
      </c>
      <c r="B61" s="50">
        <f>SUMIF(Tareas!$G$10:$G$827,$A61,Tareas!J$10:J$827)</f>
        <v>0</v>
      </c>
      <c r="C61" s="50">
        <f>SUMIF(Tareas!$G$10:$G$827,$A61,Tareas!L$10:L$827)</f>
        <v>0</v>
      </c>
      <c r="D61" s="50">
        <f>SUMIF(Tareas!$G$10:$G$827,$A61,Tareas!N$10:N$827)</f>
        <v>0</v>
      </c>
      <c r="E61" s="50" t="e">
        <f>SUMIF(Tareas!$G$10:$G$827,$A61,Tareas!#REF!)</f>
        <v>#REF!</v>
      </c>
      <c r="F61" s="50" t="e">
        <f>SUMIF(Tareas!$G$10:$G$827,$A61,Tareas!#REF!)</f>
        <v>#REF!</v>
      </c>
      <c r="G61" s="50" t="e">
        <f>SUMIF(Tareas!$G$10:$G$827,$A61,Tareas!#REF!)</f>
        <v>#REF!</v>
      </c>
      <c r="H61" s="50" t="e">
        <f>SUMIF(Tareas!$G$10:$G$827,$A61,Tareas!#REF!)</f>
        <v>#REF!</v>
      </c>
      <c r="I61" s="50" t="e">
        <f>SUMIF(Tareas!$G$10:$G$827,$A61,Tareas!#REF!)</f>
        <v>#REF!</v>
      </c>
      <c r="J61" s="50" t="e">
        <f>SUMIF(Tareas!$G$10:$G$827,$A61,Tareas!#REF!)</f>
        <v>#REF!</v>
      </c>
      <c r="K61" s="50" t="e">
        <f>SUMIF(Tareas!$G$10:$G$827,$A61,Tareas!#REF!)</f>
        <v>#REF!</v>
      </c>
      <c r="L61" s="50" t="e">
        <f>SUMIF(Tareas!$G$10:$G$827,$A61,Tareas!#REF!)</f>
        <v>#REF!</v>
      </c>
    </row>
    <row r="62" spans="1:20" hidden="1" x14ac:dyDescent="0.2">
      <c r="A62" s="49">
        <f>[2]Config!D17</f>
        <v>0</v>
      </c>
      <c r="B62" s="50">
        <f>SUMIF(Tareas!$G$10:$G$827,$A62,Tareas!J$10:J$827)</f>
        <v>0</v>
      </c>
      <c r="C62" s="50">
        <f>SUMIF(Tareas!$G$10:$G$827,$A62,Tareas!L$10:L$827)</f>
        <v>0</v>
      </c>
      <c r="D62" s="50">
        <f>SUMIF(Tareas!$G$10:$G$827,$A62,Tareas!N$10:N$827)</f>
        <v>0</v>
      </c>
      <c r="E62" s="50" t="e">
        <f>SUMIF(Tareas!$G$10:$G$827,$A62,Tareas!#REF!)</f>
        <v>#REF!</v>
      </c>
      <c r="F62" s="50" t="e">
        <f>SUMIF(Tareas!$G$10:$G$827,$A62,Tareas!#REF!)</f>
        <v>#REF!</v>
      </c>
      <c r="G62" s="50" t="e">
        <f>SUMIF(Tareas!$G$10:$G$827,$A62,Tareas!#REF!)</f>
        <v>#REF!</v>
      </c>
      <c r="H62" s="50" t="e">
        <f>SUMIF(Tareas!$G$10:$G$827,$A62,Tareas!#REF!)</f>
        <v>#REF!</v>
      </c>
      <c r="I62" s="50" t="e">
        <f>SUMIF(Tareas!$G$10:$G$827,$A62,Tareas!#REF!)</f>
        <v>#REF!</v>
      </c>
      <c r="J62" s="50" t="e">
        <f>SUMIF(Tareas!$G$10:$G$827,$A62,Tareas!#REF!)</f>
        <v>#REF!</v>
      </c>
      <c r="K62" s="50" t="e">
        <f>SUMIF(Tareas!$G$10:$G$827,$A62,Tareas!#REF!)</f>
        <v>#REF!</v>
      </c>
      <c r="L62" s="50" t="e">
        <f>SUMIF(Tareas!$G$10:$G$827,$A62,Tareas!#REF!)</f>
        <v>#REF!</v>
      </c>
    </row>
    <row r="63" spans="1:20" hidden="1" x14ac:dyDescent="0.2">
      <c r="A63" s="49">
        <f>[2]Config!D18</f>
        <v>0</v>
      </c>
      <c r="B63" s="50">
        <f>SUMIF(Tareas!$G$10:$G$827,$A63,Tareas!J$10:J$827)</f>
        <v>0</v>
      </c>
      <c r="C63" s="50">
        <f>SUMIF(Tareas!$G$10:$G$827,$A63,Tareas!L$10:L$827)</f>
        <v>0</v>
      </c>
      <c r="D63" s="50">
        <f>SUMIF(Tareas!$G$10:$G$827,$A63,Tareas!N$10:N$827)</f>
        <v>0</v>
      </c>
      <c r="E63" s="50" t="e">
        <f>SUMIF(Tareas!$G$10:$G$827,$A63,Tareas!#REF!)</f>
        <v>#REF!</v>
      </c>
      <c r="F63" s="50" t="e">
        <f>SUMIF(Tareas!$G$10:$G$827,$A63,Tareas!#REF!)</f>
        <v>#REF!</v>
      </c>
      <c r="G63" s="50" t="e">
        <f>SUMIF(Tareas!$G$10:$G$827,$A63,Tareas!#REF!)</f>
        <v>#REF!</v>
      </c>
      <c r="H63" s="50" t="e">
        <f>SUMIF(Tareas!$G$10:$G$827,$A63,Tareas!#REF!)</f>
        <v>#REF!</v>
      </c>
      <c r="I63" s="50" t="e">
        <f>SUMIF(Tareas!$G$10:$G$827,$A63,Tareas!#REF!)</f>
        <v>#REF!</v>
      </c>
      <c r="J63" s="50" t="e">
        <f>SUMIF(Tareas!$G$10:$G$827,$A63,Tareas!#REF!)</f>
        <v>#REF!</v>
      </c>
      <c r="K63" s="50" t="e">
        <f>SUMIF(Tareas!$G$10:$G$827,$A63,Tareas!#REF!)</f>
        <v>#REF!</v>
      </c>
      <c r="L63" s="50" t="e">
        <f>SUMIF(Tareas!$G$10:$G$827,$A63,Tareas!#REF!)</f>
        <v>#REF!</v>
      </c>
    </row>
    <row r="64" spans="1:20" hidden="1" x14ac:dyDescent="0.2">
      <c r="A64" s="49">
        <f>[2]Config!D19</f>
        <v>0</v>
      </c>
      <c r="B64" s="50">
        <f>SUMIF(Tareas!$G$10:$G$827,$A64,Tareas!J$10:J$827)</f>
        <v>0</v>
      </c>
      <c r="C64" s="50">
        <f>SUMIF(Tareas!$G$10:$G$827,$A64,Tareas!L$10:L$827)</f>
        <v>0</v>
      </c>
      <c r="D64" s="50">
        <f>SUMIF(Tareas!$G$10:$G$827,$A64,Tareas!N$10:N$827)</f>
        <v>0</v>
      </c>
      <c r="E64" s="50" t="e">
        <f>SUMIF(Tareas!$G$10:$G$827,$A64,Tareas!#REF!)</f>
        <v>#REF!</v>
      </c>
      <c r="F64" s="50" t="e">
        <f>SUMIF(Tareas!$G$10:$G$827,$A64,Tareas!#REF!)</f>
        <v>#REF!</v>
      </c>
      <c r="G64" s="50" t="e">
        <f>SUMIF(Tareas!$G$10:$G$827,$A64,Tareas!#REF!)</f>
        <v>#REF!</v>
      </c>
      <c r="H64" s="50" t="e">
        <f>SUMIF(Tareas!$G$10:$G$827,$A64,Tareas!#REF!)</f>
        <v>#REF!</v>
      </c>
      <c r="I64" s="50" t="e">
        <f>SUMIF(Tareas!$G$10:$G$827,$A64,Tareas!#REF!)</f>
        <v>#REF!</v>
      </c>
      <c r="J64" s="50" t="e">
        <f>SUMIF(Tareas!$G$10:$G$827,$A64,Tareas!#REF!)</f>
        <v>#REF!</v>
      </c>
      <c r="K64" s="50" t="e">
        <f>SUMIF(Tareas!$G$10:$G$827,$A64,Tareas!#REF!)</f>
        <v>#REF!</v>
      </c>
      <c r="L64" s="50" t="e">
        <f>SUMIF(Tareas!$G$10:$G$827,$A64,Tareas!#REF!)</f>
        <v>#REF!</v>
      </c>
    </row>
    <row r="65" spans="1:25" hidden="1" x14ac:dyDescent="0.2">
      <c r="A65" s="49">
        <f>[2]Config!D20</f>
        <v>0</v>
      </c>
      <c r="B65" s="50">
        <f>SUMIF(Tareas!$G$10:$G$827,$A65,Tareas!J$10:J$827)</f>
        <v>0</v>
      </c>
      <c r="C65" s="50">
        <f>SUMIF(Tareas!$G$10:$G$827,$A65,Tareas!L$10:L$827)</f>
        <v>0</v>
      </c>
      <c r="D65" s="50">
        <f>SUMIF(Tareas!$G$10:$G$827,$A65,Tareas!N$10:N$827)</f>
        <v>0</v>
      </c>
      <c r="E65" s="50" t="e">
        <f>SUMIF(Tareas!$G$10:$G$827,$A65,Tareas!#REF!)</f>
        <v>#REF!</v>
      </c>
      <c r="F65" s="50" t="e">
        <f>SUMIF(Tareas!$G$10:$G$827,$A65,Tareas!#REF!)</f>
        <v>#REF!</v>
      </c>
      <c r="G65" s="50" t="e">
        <f>SUMIF(Tareas!$G$10:$G$827,$A65,Tareas!#REF!)</f>
        <v>#REF!</v>
      </c>
      <c r="H65" s="50" t="e">
        <f>SUMIF(Tareas!$G$10:$G$827,$A65,Tareas!#REF!)</f>
        <v>#REF!</v>
      </c>
      <c r="I65" s="50" t="e">
        <f>SUMIF(Tareas!$G$10:$G$827,$A65,Tareas!#REF!)</f>
        <v>#REF!</v>
      </c>
      <c r="J65" s="50" t="e">
        <f>SUMIF(Tareas!$G$10:$G$827,$A65,Tareas!#REF!)</f>
        <v>#REF!</v>
      </c>
      <c r="K65" s="50" t="e">
        <f>SUMIF(Tareas!$G$10:$G$827,$A65,Tareas!#REF!)</f>
        <v>#REF!</v>
      </c>
      <c r="L65" s="50" t="e">
        <f>SUMIF(Tareas!$G$10:$G$827,$A65,Tareas!#REF!)</f>
        <v>#REF!</v>
      </c>
    </row>
    <row r="66" spans="1:25" hidden="1" x14ac:dyDescent="0.2">
      <c r="A66" s="49">
        <f>[2]Config!D21</f>
        <v>0</v>
      </c>
      <c r="B66" s="50">
        <f>SUMIF(Tareas!$G$10:$G$827,$A66,Tareas!J$10:J$827)</f>
        <v>0</v>
      </c>
      <c r="C66" s="50">
        <f>SUMIF(Tareas!$G$10:$G$827,$A66,Tareas!L$10:L$827)</f>
        <v>0</v>
      </c>
      <c r="D66" s="50">
        <f>SUMIF(Tareas!$G$10:$G$827,$A66,Tareas!N$10:N$827)</f>
        <v>0</v>
      </c>
      <c r="E66" s="50" t="e">
        <f>SUMIF(Tareas!$G$10:$G$827,$A66,Tareas!#REF!)</f>
        <v>#REF!</v>
      </c>
      <c r="F66" s="50" t="e">
        <f>SUMIF(Tareas!$G$10:$G$827,$A66,Tareas!#REF!)</f>
        <v>#REF!</v>
      </c>
      <c r="G66" s="50" t="e">
        <f>SUMIF(Tareas!$G$10:$G$827,$A66,Tareas!#REF!)</f>
        <v>#REF!</v>
      </c>
      <c r="H66" s="50" t="e">
        <f>SUMIF(Tareas!$G$10:$G$827,$A66,Tareas!#REF!)</f>
        <v>#REF!</v>
      </c>
      <c r="I66" s="50" t="e">
        <f>SUMIF(Tareas!$G$10:$G$827,$A66,Tareas!#REF!)</f>
        <v>#REF!</v>
      </c>
      <c r="J66" s="50" t="e">
        <f>SUMIF(Tareas!$G$10:$G$827,$A66,Tareas!#REF!)</f>
        <v>#REF!</v>
      </c>
      <c r="K66" s="50" t="e">
        <f>SUMIF(Tareas!$G$10:$G$827,$A66,Tareas!#REF!)</f>
        <v>#REF!</v>
      </c>
      <c r="L66" s="50" t="e">
        <f>SUMIF(Tareas!$G$10:$G$827,$A66,Tareas!#REF!)</f>
        <v>#REF!</v>
      </c>
    </row>
    <row r="67" spans="1:25" hidden="1" x14ac:dyDescent="0.2">
      <c r="A67" s="49">
        <f>[2]Config!D22</f>
        <v>0</v>
      </c>
      <c r="B67" s="50">
        <f>SUMIF(Tareas!$G$10:$G$827,$A67,Tareas!J$10:J$827)</f>
        <v>0</v>
      </c>
      <c r="C67" s="50">
        <f>SUMIF(Tareas!$G$10:$G$827,$A67,Tareas!L$10:L$827)</f>
        <v>0</v>
      </c>
      <c r="D67" s="50">
        <f>SUMIF(Tareas!$G$10:$G$827,$A67,Tareas!N$10:N$827)</f>
        <v>0</v>
      </c>
      <c r="E67" s="50" t="e">
        <f>SUMIF(Tareas!$G$10:$G$827,$A67,Tareas!#REF!)</f>
        <v>#REF!</v>
      </c>
      <c r="F67" s="50" t="e">
        <f>SUMIF(Tareas!$G$10:$G$827,$A67,Tareas!#REF!)</f>
        <v>#REF!</v>
      </c>
      <c r="G67" s="50" t="e">
        <f>SUMIF(Tareas!$G$10:$G$827,$A67,Tareas!#REF!)</f>
        <v>#REF!</v>
      </c>
      <c r="H67" s="50" t="e">
        <f>SUMIF(Tareas!$G$10:$G$827,$A67,Tareas!#REF!)</f>
        <v>#REF!</v>
      </c>
      <c r="I67" s="50" t="e">
        <f>SUMIF(Tareas!$G$10:$G$827,$A67,Tareas!#REF!)</f>
        <v>#REF!</v>
      </c>
      <c r="J67" s="50" t="e">
        <f>SUMIF(Tareas!$G$10:$G$827,$A67,Tareas!#REF!)</f>
        <v>#REF!</v>
      </c>
      <c r="K67" s="50" t="e">
        <f>SUMIF(Tareas!$G$10:$G$827,$A67,Tareas!#REF!)</f>
        <v>#REF!</v>
      </c>
      <c r="L67" s="50" t="e">
        <f>SUMIF(Tareas!$G$10:$G$827,$A67,Tareas!#REF!)</f>
        <v>#REF!</v>
      </c>
    </row>
    <row r="68" spans="1:25" hidden="1" x14ac:dyDescent="0.2">
      <c r="A68" s="49">
        <f>[2]Config!D23</f>
        <v>0</v>
      </c>
      <c r="B68" s="50">
        <f>SUMIF(Tareas!$G$10:$G$827,$A68,Tareas!J$10:J$827)</f>
        <v>0</v>
      </c>
      <c r="C68" s="50">
        <f>SUMIF(Tareas!$G$10:$G$827,$A68,Tareas!L$10:L$827)</f>
        <v>0</v>
      </c>
      <c r="D68" s="50">
        <f>SUMIF(Tareas!$G$10:$G$827,$A68,Tareas!N$10:N$827)</f>
        <v>0</v>
      </c>
      <c r="E68" s="50" t="e">
        <f>SUMIF(Tareas!$G$10:$G$827,$A68,Tareas!#REF!)</f>
        <v>#REF!</v>
      </c>
      <c r="F68" s="50" t="e">
        <f>SUMIF(Tareas!$G$10:$G$827,$A68,Tareas!#REF!)</f>
        <v>#REF!</v>
      </c>
      <c r="G68" s="50" t="e">
        <f>SUMIF(Tareas!$G$10:$G$827,$A68,Tareas!#REF!)</f>
        <v>#REF!</v>
      </c>
      <c r="H68" s="50" t="e">
        <f>SUMIF(Tareas!$G$10:$G$827,$A68,Tareas!#REF!)</f>
        <v>#REF!</v>
      </c>
      <c r="I68" s="50" t="e">
        <f>SUMIF(Tareas!$G$10:$G$827,$A68,Tareas!#REF!)</f>
        <v>#REF!</v>
      </c>
      <c r="J68" s="50" t="e">
        <f>SUMIF(Tareas!$G$10:$G$827,$A68,Tareas!#REF!)</f>
        <v>#REF!</v>
      </c>
      <c r="K68" s="50" t="e">
        <f>SUMIF(Tareas!$G$10:$G$827,$A68,Tareas!#REF!)</f>
        <v>#REF!</v>
      </c>
      <c r="L68" s="50" t="e">
        <f>SUMIF(Tareas!$G$10:$G$827,$A68,Tareas!#REF!)</f>
        <v>#REF!</v>
      </c>
    </row>
    <row r="69" spans="1:25" hidden="1" x14ac:dyDescent="0.2">
      <c r="A69" s="49">
        <f>[2]Config!D24</f>
        <v>0</v>
      </c>
      <c r="B69" s="50">
        <f>SUMIF(Tareas!$G$10:$G$827,$A69,Tareas!J$10:J$827)</f>
        <v>0</v>
      </c>
      <c r="C69" s="50">
        <f>SUMIF(Tareas!$G$10:$G$827,$A69,Tareas!L$10:L$827)</f>
        <v>0</v>
      </c>
      <c r="D69" s="50">
        <f>SUMIF(Tareas!$G$10:$G$827,$A69,Tareas!N$10:N$827)</f>
        <v>0</v>
      </c>
      <c r="E69" s="50" t="e">
        <f>SUMIF(Tareas!$G$10:$G$827,$A69,Tareas!#REF!)</f>
        <v>#REF!</v>
      </c>
      <c r="F69" s="50" t="e">
        <f>SUMIF(Tareas!$G$10:$G$827,$A69,Tareas!#REF!)</f>
        <v>#REF!</v>
      </c>
      <c r="G69" s="50" t="e">
        <f>SUMIF(Tareas!$G$10:$G$827,$A69,Tareas!#REF!)</f>
        <v>#REF!</v>
      </c>
      <c r="H69" s="50" t="e">
        <f>SUMIF(Tareas!$G$10:$G$827,$A69,Tareas!#REF!)</f>
        <v>#REF!</v>
      </c>
      <c r="I69" s="50" t="e">
        <f>SUMIF(Tareas!$G$10:$G$827,$A69,Tareas!#REF!)</f>
        <v>#REF!</v>
      </c>
      <c r="J69" s="50" t="e">
        <f>SUMIF(Tareas!$G$10:$G$827,$A69,Tareas!#REF!)</f>
        <v>#REF!</v>
      </c>
      <c r="K69" s="50" t="e">
        <f>SUMIF(Tareas!$G$10:$G$827,$A69,Tareas!#REF!)</f>
        <v>#REF!</v>
      </c>
      <c r="L69" s="50" t="e">
        <f>SUMIF(Tareas!$G$10:$G$827,$A69,Tareas!#REF!)</f>
        <v>#REF!</v>
      </c>
    </row>
    <row r="70" spans="1:25" x14ac:dyDescent="0.2"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</row>
    <row r="71" spans="1:25" x14ac:dyDescent="0.2"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</row>
    <row r="72" spans="1:25" x14ac:dyDescent="0.2"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</row>
    <row r="73" spans="1:25" x14ac:dyDescent="0.2"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</row>
    <row r="74" spans="1:25" x14ac:dyDescent="0.2"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</row>
    <row r="75" spans="1:25" x14ac:dyDescent="0.2"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</row>
    <row r="76" spans="1:25" x14ac:dyDescent="0.2"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</row>
    <row r="77" spans="1:25" x14ac:dyDescent="0.2"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</row>
    <row r="78" spans="1:25" x14ac:dyDescent="0.2"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</row>
    <row r="79" spans="1:25" x14ac:dyDescent="0.2"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</row>
    <row r="80" spans="1:25" x14ac:dyDescent="0.2"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</row>
    <row r="81" spans="2:25" x14ac:dyDescent="0.2"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</row>
    <row r="82" spans="2:25" x14ac:dyDescent="0.2"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</row>
    <row r="83" spans="2:25" x14ac:dyDescent="0.2"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</row>
    <row r="84" spans="2:25" x14ac:dyDescent="0.2"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</row>
    <row r="85" spans="2:25" x14ac:dyDescent="0.2"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</row>
    <row r="86" spans="2:25" x14ac:dyDescent="0.2"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</row>
    <row r="87" spans="2:25" x14ac:dyDescent="0.2"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</row>
    <row r="88" spans="2:25" x14ac:dyDescent="0.2"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</row>
    <row r="89" spans="2:25" x14ac:dyDescent="0.2"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</row>
    <row r="90" spans="2:25" x14ac:dyDescent="0.2"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</row>
    <row r="91" spans="2:25" x14ac:dyDescent="0.2"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</row>
    <row r="92" spans="2:25" x14ac:dyDescent="0.2"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</row>
    <row r="93" spans="2:25" x14ac:dyDescent="0.2"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</row>
    <row r="94" spans="2:25" x14ac:dyDescent="0.2"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</row>
    <row r="95" spans="2:25" x14ac:dyDescent="0.2"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</row>
    <row r="96" spans="2:25" x14ac:dyDescent="0.2"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</row>
    <row r="97" spans="2:25" x14ac:dyDescent="0.2"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</row>
    <row r="98" spans="2:25" x14ac:dyDescent="0.2"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</row>
    <row r="99" spans="2:25" x14ac:dyDescent="0.2"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</row>
    <row r="100" spans="2:25" x14ac:dyDescent="0.2"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</row>
    <row r="101" spans="2:25" x14ac:dyDescent="0.2"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</row>
    <row r="102" spans="2:25" x14ac:dyDescent="0.2"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</row>
    <row r="103" spans="2:25" x14ac:dyDescent="0.2"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</row>
    <row r="104" spans="2:25" x14ac:dyDescent="0.2"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</row>
    <row r="105" spans="2:25" x14ac:dyDescent="0.2"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</row>
    <row r="106" spans="2:25" x14ac:dyDescent="0.2"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</row>
    <row r="107" spans="2:25" x14ac:dyDescent="0.2"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</row>
    <row r="108" spans="2:25" x14ac:dyDescent="0.2"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</row>
    <row r="109" spans="2:25" x14ac:dyDescent="0.2"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</row>
    <row r="110" spans="2:25" x14ac:dyDescent="0.2"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</row>
    <row r="111" spans="2:25" x14ac:dyDescent="0.2"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</row>
    <row r="112" spans="2:25" x14ac:dyDescent="0.2"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</row>
    <row r="113" spans="2:25" x14ac:dyDescent="0.2"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</row>
    <row r="114" spans="2:25" x14ac:dyDescent="0.2"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</row>
    <row r="115" spans="2:25" x14ac:dyDescent="0.2"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</row>
    <row r="116" spans="2:25" x14ac:dyDescent="0.2"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</row>
    <row r="117" spans="2:25" x14ac:dyDescent="0.2"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</row>
    <row r="118" spans="2:25" x14ac:dyDescent="0.2"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</row>
    <row r="119" spans="2:25" x14ac:dyDescent="0.2"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</row>
    <row r="120" spans="2:25" x14ac:dyDescent="0.2"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</row>
    <row r="121" spans="2:25" x14ac:dyDescent="0.2"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</row>
    <row r="122" spans="2:25" x14ac:dyDescent="0.2"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</row>
    <row r="123" spans="2:25" x14ac:dyDescent="0.2"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</row>
    <row r="124" spans="2:25" x14ac:dyDescent="0.2"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</row>
    <row r="125" spans="2:25" x14ac:dyDescent="0.2"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</row>
    <row r="126" spans="2:25" x14ac:dyDescent="0.2"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</row>
    <row r="127" spans="2:25" x14ac:dyDescent="0.2"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</row>
    <row r="128" spans="2:25" x14ac:dyDescent="0.2"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</row>
    <row r="129" spans="2:25" x14ac:dyDescent="0.2"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</row>
    <row r="130" spans="2:25" x14ac:dyDescent="0.2"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</row>
    <row r="131" spans="2:25" x14ac:dyDescent="0.2"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</row>
    <row r="132" spans="2:25" x14ac:dyDescent="0.2"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</row>
    <row r="133" spans="2:25" x14ac:dyDescent="0.2"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</row>
    <row r="134" spans="2:25" x14ac:dyDescent="0.2"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</row>
    <row r="135" spans="2:25" x14ac:dyDescent="0.2"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</row>
    <row r="136" spans="2:25" x14ac:dyDescent="0.2"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</row>
    <row r="137" spans="2:25" x14ac:dyDescent="0.2"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</row>
    <row r="138" spans="2:25" x14ac:dyDescent="0.2"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</row>
    <row r="139" spans="2:25" x14ac:dyDescent="0.2"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</row>
    <row r="140" spans="2:25" x14ac:dyDescent="0.2"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</row>
    <row r="141" spans="2:25" x14ac:dyDescent="0.2"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</row>
    <row r="142" spans="2:25" x14ac:dyDescent="0.2"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</row>
    <row r="143" spans="2:25" x14ac:dyDescent="0.2"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</row>
    <row r="144" spans="2:25" x14ac:dyDescent="0.2"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</row>
    <row r="145" spans="2:25" x14ac:dyDescent="0.2"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</row>
    <row r="146" spans="2:25" x14ac:dyDescent="0.2"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</row>
    <row r="147" spans="2:25" x14ac:dyDescent="0.2"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</row>
    <row r="148" spans="2:25" x14ac:dyDescent="0.2"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</row>
    <row r="149" spans="2:25" x14ac:dyDescent="0.2"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</row>
    <row r="150" spans="2:25" x14ac:dyDescent="0.2"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</row>
    <row r="151" spans="2:25" x14ac:dyDescent="0.2"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</row>
    <row r="152" spans="2:25" x14ac:dyDescent="0.2"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</row>
    <row r="153" spans="2:25" x14ac:dyDescent="0.2"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</row>
    <row r="154" spans="2:25" x14ac:dyDescent="0.2"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</row>
    <row r="155" spans="2:25" x14ac:dyDescent="0.2"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</row>
    <row r="156" spans="2:25" x14ac:dyDescent="0.2"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</row>
    <row r="157" spans="2:25" x14ac:dyDescent="0.2"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</row>
    <row r="158" spans="2:25" x14ac:dyDescent="0.2"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</row>
    <row r="159" spans="2:25" x14ac:dyDescent="0.2"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</row>
    <row r="160" spans="2:25" x14ac:dyDescent="0.2"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</row>
    <row r="161" spans="2:25" x14ac:dyDescent="0.2"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</row>
    <row r="162" spans="2:25" x14ac:dyDescent="0.2"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</row>
    <row r="163" spans="2:25" x14ac:dyDescent="0.2"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</row>
    <row r="164" spans="2:25" x14ac:dyDescent="0.2"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</row>
    <row r="165" spans="2:25" x14ac:dyDescent="0.2"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</row>
    <row r="166" spans="2:25" x14ac:dyDescent="0.2"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</row>
    <row r="167" spans="2:25" x14ac:dyDescent="0.2"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</row>
    <row r="168" spans="2:25" x14ac:dyDescent="0.2"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</row>
    <row r="169" spans="2:25" x14ac:dyDescent="0.2"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</row>
    <row r="170" spans="2:25" x14ac:dyDescent="0.2"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</row>
    <row r="171" spans="2:25" x14ac:dyDescent="0.2"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</row>
    <row r="172" spans="2:25" x14ac:dyDescent="0.2"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</row>
    <row r="173" spans="2:25" x14ac:dyDescent="0.2"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</row>
    <row r="174" spans="2:25" x14ac:dyDescent="0.2"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</row>
    <row r="175" spans="2:25" x14ac:dyDescent="0.2"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</row>
    <row r="176" spans="2:25" x14ac:dyDescent="0.2"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</row>
    <row r="177" spans="2:25" x14ac:dyDescent="0.2"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</row>
    <row r="178" spans="2:25" x14ac:dyDescent="0.2"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</row>
    <row r="179" spans="2:25" x14ac:dyDescent="0.2"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</row>
    <row r="180" spans="2:25" x14ac:dyDescent="0.2"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</row>
    <row r="181" spans="2:25" x14ac:dyDescent="0.2"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</row>
    <row r="182" spans="2:25" x14ac:dyDescent="0.2"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</row>
    <row r="183" spans="2:25" x14ac:dyDescent="0.2"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</row>
    <row r="184" spans="2:25" x14ac:dyDescent="0.2"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</row>
    <row r="185" spans="2:25" x14ac:dyDescent="0.2"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</row>
    <row r="186" spans="2:25" x14ac:dyDescent="0.2"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</row>
    <row r="187" spans="2:25" x14ac:dyDescent="0.2"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</row>
    <row r="188" spans="2:25" x14ac:dyDescent="0.2"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</row>
    <row r="189" spans="2:25" x14ac:dyDescent="0.2"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</row>
    <row r="190" spans="2:25" x14ac:dyDescent="0.2"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</row>
    <row r="191" spans="2:25" x14ac:dyDescent="0.2"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</row>
    <row r="192" spans="2:25" x14ac:dyDescent="0.2"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</row>
    <row r="193" spans="2:25" x14ac:dyDescent="0.2"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</row>
    <row r="194" spans="2:25" x14ac:dyDescent="0.2"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</row>
    <row r="195" spans="2:25" x14ac:dyDescent="0.2"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</row>
    <row r="196" spans="2:25" x14ac:dyDescent="0.2"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</row>
    <row r="197" spans="2:25" x14ac:dyDescent="0.2"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</row>
    <row r="198" spans="2:25" x14ac:dyDescent="0.2"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</row>
    <row r="199" spans="2:25" x14ac:dyDescent="0.2"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</row>
    <row r="200" spans="2:25" x14ac:dyDescent="0.2"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</row>
    <row r="201" spans="2:25" x14ac:dyDescent="0.2"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</row>
    <row r="202" spans="2:25" x14ac:dyDescent="0.2"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</row>
    <row r="203" spans="2:25" x14ac:dyDescent="0.2"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</row>
    <row r="204" spans="2:25" x14ac:dyDescent="0.2"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</row>
    <row r="205" spans="2:25" x14ac:dyDescent="0.2"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</row>
    <row r="206" spans="2:25" x14ac:dyDescent="0.2"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</row>
    <row r="207" spans="2:25" x14ac:dyDescent="0.2"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</row>
    <row r="208" spans="2:25" x14ac:dyDescent="0.2"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</row>
    <row r="209" spans="2:25" x14ac:dyDescent="0.2"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</row>
    <row r="210" spans="2:25" x14ac:dyDescent="0.2"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</row>
    <row r="211" spans="2:25" x14ac:dyDescent="0.2"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</row>
    <row r="212" spans="2:25" x14ac:dyDescent="0.2"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</row>
    <row r="213" spans="2:25" x14ac:dyDescent="0.2"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</row>
    <row r="214" spans="2:25" x14ac:dyDescent="0.2"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</row>
    <row r="215" spans="2:25" x14ac:dyDescent="0.2"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</row>
    <row r="216" spans="2:25" x14ac:dyDescent="0.2"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</row>
    <row r="217" spans="2:25" x14ac:dyDescent="0.2"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</row>
    <row r="218" spans="2:25" x14ac:dyDescent="0.2"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</row>
    <row r="219" spans="2:25" x14ac:dyDescent="0.2"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</row>
    <row r="220" spans="2:25" x14ac:dyDescent="0.2"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</row>
    <row r="221" spans="2:25" x14ac:dyDescent="0.2"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</row>
    <row r="222" spans="2:25" x14ac:dyDescent="0.2"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</row>
    <row r="223" spans="2:25" x14ac:dyDescent="0.2"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</row>
    <row r="224" spans="2:25" x14ac:dyDescent="0.2"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</row>
    <row r="225" spans="2:25" x14ac:dyDescent="0.2"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</row>
    <row r="226" spans="2:25" x14ac:dyDescent="0.2"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</row>
    <row r="227" spans="2:25" x14ac:dyDescent="0.2"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</row>
    <row r="228" spans="2:25" x14ac:dyDescent="0.2"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</row>
    <row r="229" spans="2:25" x14ac:dyDescent="0.2"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</row>
    <row r="230" spans="2:25" x14ac:dyDescent="0.2"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</row>
    <row r="231" spans="2:25" x14ac:dyDescent="0.2"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</row>
    <row r="232" spans="2:25" x14ac:dyDescent="0.2"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</row>
    <row r="233" spans="2:25" x14ac:dyDescent="0.2"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</row>
    <row r="234" spans="2:25" x14ac:dyDescent="0.2"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</row>
    <row r="235" spans="2:25" x14ac:dyDescent="0.2"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</row>
    <row r="236" spans="2:25" x14ac:dyDescent="0.2"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</row>
    <row r="237" spans="2:25" x14ac:dyDescent="0.2"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</row>
    <row r="238" spans="2:25" x14ac:dyDescent="0.2"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</row>
    <row r="239" spans="2:25" x14ac:dyDescent="0.2"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</row>
    <row r="240" spans="2:25" x14ac:dyDescent="0.2"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</row>
    <row r="241" spans="2:25" x14ac:dyDescent="0.2"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</row>
    <row r="242" spans="2:25" x14ac:dyDescent="0.2"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</row>
    <row r="243" spans="2:25" x14ac:dyDescent="0.2"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</row>
    <row r="244" spans="2:25" x14ac:dyDescent="0.2"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</row>
    <row r="245" spans="2:25" x14ac:dyDescent="0.2"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</row>
    <row r="246" spans="2:25" x14ac:dyDescent="0.2"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</row>
    <row r="247" spans="2:25" x14ac:dyDescent="0.2"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</row>
    <row r="248" spans="2:25" x14ac:dyDescent="0.2"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</row>
    <row r="249" spans="2:25" x14ac:dyDescent="0.2"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</row>
    <row r="250" spans="2:25" x14ac:dyDescent="0.2"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</row>
    <row r="251" spans="2:25" x14ac:dyDescent="0.2"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</row>
    <row r="252" spans="2:25" x14ac:dyDescent="0.2"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</row>
    <row r="253" spans="2:25" x14ac:dyDescent="0.2"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</row>
    <row r="254" spans="2:25" x14ac:dyDescent="0.2"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</row>
    <row r="255" spans="2:25" x14ac:dyDescent="0.2"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</row>
    <row r="256" spans="2:25" x14ac:dyDescent="0.2"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</row>
    <row r="257" spans="2:25" x14ac:dyDescent="0.2"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</row>
    <row r="258" spans="2:25" x14ac:dyDescent="0.2"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</row>
    <row r="259" spans="2:25" x14ac:dyDescent="0.2"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</row>
    <row r="260" spans="2:25" x14ac:dyDescent="0.2"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</row>
    <row r="261" spans="2:25" x14ac:dyDescent="0.2"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</row>
    <row r="262" spans="2:25" x14ac:dyDescent="0.2"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</row>
    <row r="263" spans="2:25" x14ac:dyDescent="0.2"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</row>
    <row r="264" spans="2:25" x14ac:dyDescent="0.2"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</row>
    <row r="265" spans="2:25" x14ac:dyDescent="0.2"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</row>
    <row r="266" spans="2:25" x14ac:dyDescent="0.2"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</row>
    <row r="267" spans="2:25" x14ac:dyDescent="0.2"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</row>
    <row r="268" spans="2:25" x14ac:dyDescent="0.2"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</row>
    <row r="269" spans="2:25" x14ac:dyDescent="0.2"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</row>
    <row r="270" spans="2:25" x14ac:dyDescent="0.2"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</row>
    <row r="271" spans="2:25" x14ac:dyDescent="0.2"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</row>
    <row r="272" spans="2:25" x14ac:dyDescent="0.2"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</row>
    <row r="273" spans="2:25" x14ac:dyDescent="0.2"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</row>
    <row r="274" spans="2:25" x14ac:dyDescent="0.2"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</row>
    <row r="275" spans="2:25" x14ac:dyDescent="0.2"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</row>
    <row r="276" spans="2:25" x14ac:dyDescent="0.2"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</row>
    <row r="277" spans="2:25" x14ac:dyDescent="0.2"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</row>
    <row r="278" spans="2:25" x14ac:dyDescent="0.2"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</row>
    <row r="279" spans="2:25" x14ac:dyDescent="0.2"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</row>
    <row r="280" spans="2:25" x14ac:dyDescent="0.2"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</row>
    <row r="281" spans="2:25" x14ac:dyDescent="0.2"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</row>
    <row r="282" spans="2:25" x14ac:dyDescent="0.2"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</row>
    <row r="283" spans="2:25" x14ac:dyDescent="0.2"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</row>
    <row r="284" spans="2:25" x14ac:dyDescent="0.2"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</row>
    <row r="285" spans="2:25" x14ac:dyDescent="0.2"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</row>
    <row r="286" spans="2:25" x14ac:dyDescent="0.2"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</row>
    <row r="287" spans="2:25" x14ac:dyDescent="0.2"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</row>
    <row r="288" spans="2:25" x14ac:dyDescent="0.2"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</row>
    <row r="289" spans="2:25" x14ac:dyDescent="0.2"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</row>
    <row r="290" spans="2:25" x14ac:dyDescent="0.2"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</row>
    <row r="291" spans="2:25" x14ac:dyDescent="0.2"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</row>
    <row r="292" spans="2:25" x14ac:dyDescent="0.2"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</row>
    <row r="293" spans="2:25" x14ac:dyDescent="0.2"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</row>
    <row r="294" spans="2:25" x14ac:dyDescent="0.2"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</row>
    <row r="295" spans="2:25" x14ac:dyDescent="0.2"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</row>
    <row r="296" spans="2:25" x14ac:dyDescent="0.2"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</row>
    <row r="297" spans="2:25" x14ac:dyDescent="0.2"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</row>
    <row r="298" spans="2:25" x14ac:dyDescent="0.2"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</row>
    <row r="299" spans="2:25" x14ac:dyDescent="0.2"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</row>
    <row r="300" spans="2:25" x14ac:dyDescent="0.2"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</row>
    <row r="301" spans="2:25" x14ac:dyDescent="0.2"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</row>
    <row r="302" spans="2:25" x14ac:dyDescent="0.2"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</row>
    <row r="303" spans="2:25" x14ac:dyDescent="0.2"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</row>
    <row r="304" spans="2:25" x14ac:dyDescent="0.2"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</row>
    <row r="305" spans="2:25" x14ac:dyDescent="0.2"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</row>
    <row r="306" spans="2:25" x14ac:dyDescent="0.2"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</row>
    <row r="307" spans="2:25" x14ac:dyDescent="0.2"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</row>
    <row r="308" spans="2:25" x14ac:dyDescent="0.2"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</row>
    <row r="309" spans="2:25" x14ac:dyDescent="0.2"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</row>
    <row r="310" spans="2:25" x14ac:dyDescent="0.2"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</row>
    <row r="311" spans="2:25" x14ac:dyDescent="0.2"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</row>
    <row r="312" spans="2:25" x14ac:dyDescent="0.2"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</row>
    <row r="313" spans="2:25" x14ac:dyDescent="0.2"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</row>
    <row r="314" spans="2:25" x14ac:dyDescent="0.2"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</row>
    <row r="315" spans="2:25" x14ac:dyDescent="0.2"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</row>
    <row r="316" spans="2:25" x14ac:dyDescent="0.2"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</row>
    <row r="317" spans="2:25" x14ac:dyDescent="0.2"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</row>
    <row r="318" spans="2:25" x14ac:dyDescent="0.2"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</row>
    <row r="319" spans="2:25" x14ac:dyDescent="0.2"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</row>
    <row r="320" spans="2:25" x14ac:dyDescent="0.2"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</row>
    <row r="321" spans="2:25" x14ac:dyDescent="0.2"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</row>
    <row r="322" spans="2:25" x14ac:dyDescent="0.2"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</row>
    <row r="323" spans="2:25" x14ac:dyDescent="0.2"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</row>
    <row r="324" spans="2:25" x14ac:dyDescent="0.2"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</row>
    <row r="325" spans="2:25" x14ac:dyDescent="0.2"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</row>
    <row r="326" spans="2:25" x14ac:dyDescent="0.2"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</row>
    <row r="327" spans="2:25" x14ac:dyDescent="0.2"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</row>
    <row r="328" spans="2:25" x14ac:dyDescent="0.2"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</row>
    <row r="329" spans="2:25" x14ac:dyDescent="0.2"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</row>
    <row r="330" spans="2:25" x14ac:dyDescent="0.2"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</row>
    <row r="331" spans="2:25" x14ac:dyDescent="0.2"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</row>
    <row r="332" spans="2:25" x14ac:dyDescent="0.2"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</row>
    <row r="333" spans="2:25" x14ac:dyDescent="0.2"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</row>
    <row r="334" spans="2:25" x14ac:dyDescent="0.2"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</row>
    <row r="335" spans="2:25" x14ac:dyDescent="0.2"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</row>
    <row r="336" spans="2:25" x14ac:dyDescent="0.2"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</row>
    <row r="337" spans="2:25" x14ac:dyDescent="0.2"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</row>
    <row r="338" spans="2:25" x14ac:dyDescent="0.2"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</row>
    <row r="339" spans="2:25" x14ac:dyDescent="0.2"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</row>
    <row r="340" spans="2:25" x14ac:dyDescent="0.2"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</row>
    <row r="341" spans="2:25" x14ac:dyDescent="0.2"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</row>
    <row r="342" spans="2:25" x14ac:dyDescent="0.2"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</row>
    <row r="343" spans="2:25" x14ac:dyDescent="0.2"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</row>
    <row r="344" spans="2:25" x14ac:dyDescent="0.2"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</row>
    <row r="345" spans="2:25" x14ac:dyDescent="0.2"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</row>
    <row r="346" spans="2:25" x14ac:dyDescent="0.2"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</row>
    <row r="347" spans="2:25" x14ac:dyDescent="0.2"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</row>
    <row r="348" spans="2:25" x14ac:dyDescent="0.2"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</row>
    <row r="349" spans="2:25" x14ac:dyDescent="0.2"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</row>
    <row r="350" spans="2:25" x14ac:dyDescent="0.2"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</row>
    <row r="351" spans="2:25" x14ac:dyDescent="0.2"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</row>
    <row r="352" spans="2:25" x14ac:dyDescent="0.2"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</row>
    <row r="353" spans="2:25" x14ac:dyDescent="0.2"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</row>
    <row r="354" spans="2:25" x14ac:dyDescent="0.2"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</row>
    <row r="355" spans="2:25" x14ac:dyDescent="0.2"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</row>
    <row r="356" spans="2:25" x14ac:dyDescent="0.2"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</row>
    <row r="357" spans="2:25" x14ac:dyDescent="0.2"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</row>
    <row r="358" spans="2:25" x14ac:dyDescent="0.2"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</row>
    <row r="359" spans="2:25" x14ac:dyDescent="0.2"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</row>
    <row r="360" spans="2:25" x14ac:dyDescent="0.2"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</row>
    <row r="361" spans="2:25" x14ac:dyDescent="0.2"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</row>
    <row r="362" spans="2:25" x14ac:dyDescent="0.2"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</row>
    <row r="363" spans="2:25" x14ac:dyDescent="0.2"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</row>
    <row r="364" spans="2:25" x14ac:dyDescent="0.2"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</row>
    <row r="365" spans="2:25" x14ac:dyDescent="0.2"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</row>
    <row r="366" spans="2:25" x14ac:dyDescent="0.2"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</row>
    <row r="367" spans="2:25" x14ac:dyDescent="0.2"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</row>
    <row r="368" spans="2:25" x14ac:dyDescent="0.2"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</row>
    <row r="369" spans="2:25" x14ac:dyDescent="0.2"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</row>
    <row r="370" spans="2:25" x14ac:dyDescent="0.2"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</row>
    <row r="371" spans="2:25" x14ac:dyDescent="0.2"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</row>
    <row r="372" spans="2:25" x14ac:dyDescent="0.2"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</row>
    <row r="373" spans="2:25" x14ac:dyDescent="0.2"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</row>
    <row r="374" spans="2:25" x14ac:dyDescent="0.2"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</row>
    <row r="375" spans="2:25" x14ac:dyDescent="0.2"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</row>
    <row r="376" spans="2:25" x14ac:dyDescent="0.2"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</row>
    <row r="377" spans="2:25" x14ac:dyDescent="0.2"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</row>
    <row r="378" spans="2:25" x14ac:dyDescent="0.2"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</row>
    <row r="379" spans="2:25" x14ac:dyDescent="0.2"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</row>
    <row r="380" spans="2:25" x14ac:dyDescent="0.2"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</row>
    <row r="381" spans="2:25" x14ac:dyDescent="0.2"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</row>
    <row r="382" spans="2:25" x14ac:dyDescent="0.2"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</row>
    <row r="383" spans="2:25" x14ac:dyDescent="0.2"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</row>
    <row r="384" spans="2:25" x14ac:dyDescent="0.2"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</row>
    <row r="385" spans="2:25" x14ac:dyDescent="0.2"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</row>
    <row r="386" spans="2:25" x14ac:dyDescent="0.2"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</row>
    <row r="387" spans="2:25" x14ac:dyDescent="0.2"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</row>
    <row r="388" spans="2:25" x14ac:dyDescent="0.2"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</row>
    <row r="389" spans="2:25" x14ac:dyDescent="0.2"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</row>
    <row r="390" spans="2:25" x14ac:dyDescent="0.2"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</row>
    <row r="391" spans="2:25" x14ac:dyDescent="0.2"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</row>
    <row r="392" spans="2:25" x14ac:dyDescent="0.2"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</row>
    <row r="393" spans="2:25" x14ac:dyDescent="0.2"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</row>
    <row r="394" spans="2:25" x14ac:dyDescent="0.2"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</row>
    <row r="395" spans="2:25" x14ac:dyDescent="0.2"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</row>
    <row r="396" spans="2:25" x14ac:dyDescent="0.2"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</row>
    <row r="397" spans="2:25" x14ac:dyDescent="0.2"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</row>
    <row r="398" spans="2:25" x14ac:dyDescent="0.2"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</row>
    <row r="399" spans="2:25" x14ac:dyDescent="0.2"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</row>
    <row r="400" spans="2:25" x14ac:dyDescent="0.2"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</row>
    <row r="401" spans="2:25" x14ac:dyDescent="0.2"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</row>
    <row r="402" spans="2:25" x14ac:dyDescent="0.2"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</row>
    <row r="403" spans="2:25" x14ac:dyDescent="0.2"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</row>
    <row r="404" spans="2:25" x14ac:dyDescent="0.2"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</row>
    <row r="405" spans="2:25" x14ac:dyDescent="0.2"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</row>
    <row r="406" spans="2:25" x14ac:dyDescent="0.2"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</row>
    <row r="407" spans="2:25" x14ac:dyDescent="0.2"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</row>
    <row r="408" spans="2:25" x14ac:dyDescent="0.2"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</row>
    <row r="409" spans="2:25" x14ac:dyDescent="0.2"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</row>
    <row r="410" spans="2:25" x14ac:dyDescent="0.2"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</row>
    <row r="411" spans="2:25" x14ac:dyDescent="0.2"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</row>
    <row r="412" spans="2:25" x14ac:dyDescent="0.2"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</row>
    <row r="413" spans="2:25" x14ac:dyDescent="0.2"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</row>
    <row r="414" spans="2:25" x14ac:dyDescent="0.2"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</row>
    <row r="415" spans="2:25" x14ac:dyDescent="0.2"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</row>
    <row r="416" spans="2:25" x14ac:dyDescent="0.2"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</row>
    <row r="417" spans="2:25" x14ac:dyDescent="0.2"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</row>
    <row r="418" spans="2:25" x14ac:dyDescent="0.2"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</row>
    <row r="419" spans="2:25" x14ac:dyDescent="0.2"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</row>
    <row r="420" spans="2:25" x14ac:dyDescent="0.2"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</row>
    <row r="421" spans="2:25" x14ac:dyDescent="0.2"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</row>
    <row r="422" spans="2:25" x14ac:dyDescent="0.2"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</row>
    <row r="423" spans="2:25" x14ac:dyDescent="0.2"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</row>
    <row r="424" spans="2:25" x14ac:dyDescent="0.2"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</row>
    <row r="425" spans="2:25" x14ac:dyDescent="0.2"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</row>
    <row r="426" spans="2:25" x14ac:dyDescent="0.2"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</row>
    <row r="427" spans="2:25" x14ac:dyDescent="0.2"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</row>
    <row r="428" spans="2:25" x14ac:dyDescent="0.2"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</row>
    <row r="429" spans="2:25" x14ac:dyDescent="0.2"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</row>
    <row r="430" spans="2:25" x14ac:dyDescent="0.2"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</row>
    <row r="431" spans="2:25" x14ac:dyDescent="0.2"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</row>
    <row r="432" spans="2:25" x14ac:dyDescent="0.2"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</row>
    <row r="433" spans="2:25" x14ac:dyDescent="0.2"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</row>
    <row r="434" spans="2:25" x14ac:dyDescent="0.2"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</row>
    <row r="435" spans="2:25" x14ac:dyDescent="0.2"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</row>
    <row r="436" spans="2:25" x14ac:dyDescent="0.2"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</row>
    <row r="437" spans="2:25" x14ac:dyDescent="0.2"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</row>
    <row r="438" spans="2:25" x14ac:dyDescent="0.2"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</row>
    <row r="439" spans="2:25" x14ac:dyDescent="0.2"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</row>
    <row r="440" spans="2:25" x14ac:dyDescent="0.2"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</row>
    <row r="441" spans="2:25" x14ac:dyDescent="0.2"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</row>
    <row r="442" spans="2:25" x14ac:dyDescent="0.2"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</row>
    <row r="443" spans="2:25" x14ac:dyDescent="0.2"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</row>
    <row r="444" spans="2:25" x14ac:dyDescent="0.2"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</row>
    <row r="445" spans="2:25" x14ac:dyDescent="0.2"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</row>
    <row r="446" spans="2:25" x14ac:dyDescent="0.2"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</row>
    <row r="447" spans="2:25" x14ac:dyDescent="0.2"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</row>
    <row r="448" spans="2:25" x14ac:dyDescent="0.2"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</row>
    <row r="449" spans="2:25" x14ac:dyDescent="0.2"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</row>
    <row r="450" spans="2:25" x14ac:dyDescent="0.2"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</row>
    <row r="451" spans="2:25" x14ac:dyDescent="0.2"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</row>
    <row r="452" spans="2:25" x14ac:dyDescent="0.2"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</row>
    <row r="453" spans="2:25" x14ac:dyDescent="0.2"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</row>
    <row r="454" spans="2:25" x14ac:dyDescent="0.2"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</row>
    <row r="455" spans="2:25" x14ac:dyDescent="0.2"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</row>
    <row r="456" spans="2:25" x14ac:dyDescent="0.2"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</row>
    <row r="457" spans="2:25" x14ac:dyDescent="0.2"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</row>
    <row r="458" spans="2:25" x14ac:dyDescent="0.2"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</row>
    <row r="459" spans="2:25" x14ac:dyDescent="0.2"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</row>
    <row r="460" spans="2:25" x14ac:dyDescent="0.2"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</row>
    <row r="461" spans="2:25" x14ac:dyDescent="0.2"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</row>
    <row r="462" spans="2:25" x14ac:dyDescent="0.2"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</row>
    <row r="463" spans="2:25" x14ac:dyDescent="0.2"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</row>
    <row r="464" spans="2:25" x14ac:dyDescent="0.2"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</row>
    <row r="465" spans="2:25" x14ac:dyDescent="0.2"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</row>
    <row r="466" spans="2:25" x14ac:dyDescent="0.2"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</row>
    <row r="467" spans="2:25" x14ac:dyDescent="0.2"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</row>
    <row r="468" spans="2:25" x14ac:dyDescent="0.2"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</row>
    <row r="469" spans="2:25" x14ac:dyDescent="0.2"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</row>
    <row r="470" spans="2:25" x14ac:dyDescent="0.2"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</row>
    <row r="471" spans="2:25" x14ac:dyDescent="0.2"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</row>
    <row r="472" spans="2:25" x14ac:dyDescent="0.2"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</row>
    <row r="473" spans="2:25" x14ac:dyDescent="0.2"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</row>
    <row r="474" spans="2:25" x14ac:dyDescent="0.2"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</row>
    <row r="475" spans="2:25" x14ac:dyDescent="0.2"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</row>
    <row r="476" spans="2:25" x14ac:dyDescent="0.2"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</row>
    <row r="477" spans="2:25" x14ac:dyDescent="0.2"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</row>
    <row r="478" spans="2:25" x14ac:dyDescent="0.2"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</row>
    <row r="479" spans="2:25" x14ac:dyDescent="0.2"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</row>
    <row r="480" spans="2:25" x14ac:dyDescent="0.2"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</row>
    <row r="481" spans="2:25" x14ac:dyDescent="0.2"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</row>
    <row r="482" spans="2:25" x14ac:dyDescent="0.2"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</row>
    <row r="483" spans="2:25" x14ac:dyDescent="0.2"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</row>
    <row r="484" spans="2:25" x14ac:dyDescent="0.2"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</row>
    <row r="485" spans="2:25" x14ac:dyDescent="0.2"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</row>
    <row r="486" spans="2:25" x14ac:dyDescent="0.2"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</row>
    <row r="487" spans="2:25" x14ac:dyDescent="0.2"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</row>
    <row r="488" spans="2:25" x14ac:dyDescent="0.2"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</row>
    <row r="489" spans="2:25" x14ac:dyDescent="0.2"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</row>
    <row r="490" spans="2:25" x14ac:dyDescent="0.2"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</row>
    <row r="491" spans="2:25" x14ac:dyDescent="0.2"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</row>
    <row r="492" spans="2:25" x14ac:dyDescent="0.2"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</row>
    <row r="493" spans="2:25" x14ac:dyDescent="0.2"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</row>
    <row r="494" spans="2:25" x14ac:dyDescent="0.2"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</row>
    <row r="495" spans="2:25" x14ac:dyDescent="0.2"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</row>
    <row r="496" spans="2:25" x14ac:dyDescent="0.2"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</row>
    <row r="497" spans="2:25" x14ac:dyDescent="0.2"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</row>
    <row r="498" spans="2:25" x14ac:dyDescent="0.2"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</row>
    <row r="499" spans="2:25" x14ac:dyDescent="0.2"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</row>
    <row r="500" spans="2:25" x14ac:dyDescent="0.2"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</row>
    <row r="501" spans="2:25" x14ac:dyDescent="0.2"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</row>
    <row r="502" spans="2:25" x14ac:dyDescent="0.2"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</row>
    <row r="503" spans="2:25" x14ac:dyDescent="0.2"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</row>
    <row r="504" spans="2:25" x14ac:dyDescent="0.2"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</row>
    <row r="505" spans="2:25" x14ac:dyDescent="0.2"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</row>
    <row r="506" spans="2:25" x14ac:dyDescent="0.2"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</row>
    <row r="507" spans="2:25" x14ac:dyDescent="0.2"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</row>
    <row r="508" spans="2:25" x14ac:dyDescent="0.2"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</row>
    <row r="509" spans="2:25" x14ac:dyDescent="0.2"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</row>
    <row r="510" spans="2:25" x14ac:dyDescent="0.2"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</row>
    <row r="511" spans="2:25" x14ac:dyDescent="0.2"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</row>
    <row r="512" spans="2:25" x14ac:dyDescent="0.2"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</row>
    <row r="513" spans="2:25" x14ac:dyDescent="0.2"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</row>
    <row r="514" spans="2:25" x14ac:dyDescent="0.2"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</row>
    <row r="515" spans="2:25" x14ac:dyDescent="0.2"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</row>
    <row r="516" spans="2:25" x14ac:dyDescent="0.2"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</row>
    <row r="517" spans="2:25" x14ac:dyDescent="0.2"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</row>
    <row r="518" spans="2:25" x14ac:dyDescent="0.2"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</row>
    <row r="519" spans="2:25" x14ac:dyDescent="0.2"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</row>
    <row r="520" spans="2:25" x14ac:dyDescent="0.2"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</row>
    <row r="521" spans="2:25" x14ac:dyDescent="0.2"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</row>
    <row r="522" spans="2:25" x14ac:dyDescent="0.2"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</row>
    <row r="523" spans="2:25" x14ac:dyDescent="0.2"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</row>
    <row r="524" spans="2:25" x14ac:dyDescent="0.2"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</row>
    <row r="525" spans="2:25" x14ac:dyDescent="0.2"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</row>
    <row r="526" spans="2:25" x14ac:dyDescent="0.2"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</row>
    <row r="527" spans="2:25" x14ac:dyDescent="0.2"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</row>
    <row r="528" spans="2:25" x14ac:dyDescent="0.2"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</row>
    <row r="529" spans="2:25" x14ac:dyDescent="0.2"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</row>
    <row r="530" spans="2:25" x14ac:dyDescent="0.2"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</row>
    <row r="531" spans="2:25" x14ac:dyDescent="0.2"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</row>
    <row r="532" spans="2:25" x14ac:dyDescent="0.2"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</row>
    <row r="533" spans="2:25" x14ac:dyDescent="0.2"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</row>
    <row r="534" spans="2:25" x14ac:dyDescent="0.2"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</row>
    <row r="535" spans="2:25" x14ac:dyDescent="0.2"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</row>
    <row r="536" spans="2:25" x14ac:dyDescent="0.2"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</row>
    <row r="537" spans="2:25" x14ac:dyDescent="0.2"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</row>
    <row r="538" spans="2:25" x14ac:dyDescent="0.2"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</row>
    <row r="539" spans="2:25" x14ac:dyDescent="0.2"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</row>
    <row r="540" spans="2:25" x14ac:dyDescent="0.2"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</row>
    <row r="541" spans="2:25" x14ac:dyDescent="0.2"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</row>
    <row r="542" spans="2:25" x14ac:dyDescent="0.2"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</row>
    <row r="543" spans="2:25" x14ac:dyDescent="0.2"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</row>
    <row r="544" spans="2:25" x14ac:dyDescent="0.2"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</row>
    <row r="545" spans="2:25" x14ac:dyDescent="0.2"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</row>
    <row r="546" spans="2:25" x14ac:dyDescent="0.2"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</row>
    <row r="547" spans="2:25" x14ac:dyDescent="0.2"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</row>
    <row r="548" spans="2:25" x14ac:dyDescent="0.2"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</row>
    <row r="549" spans="2:25" x14ac:dyDescent="0.2"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</row>
    <row r="550" spans="2:25" x14ac:dyDescent="0.2"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</row>
    <row r="551" spans="2:25" x14ac:dyDescent="0.2"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</row>
    <row r="552" spans="2:25" x14ac:dyDescent="0.2"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</row>
    <row r="553" spans="2:25" x14ac:dyDescent="0.2"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</row>
    <row r="554" spans="2:25" x14ac:dyDescent="0.2"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</row>
    <row r="555" spans="2:25" x14ac:dyDescent="0.2"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</row>
    <row r="556" spans="2:25" x14ac:dyDescent="0.2"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</row>
    <row r="557" spans="2:25" x14ac:dyDescent="0.2"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</row>
    <row r="558" spans="2:25" x14ac:dyDescent="0.2"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</row>
    <row r="559" spans="2:25" x14ac:dyDescent="0.2"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</row>
    <row r="560" spans="2:25" x14ac:dyDescent="0.2"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</row>
    <row r="561" spans="2:25" x14ac:dyDescent="0.2"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</row>
    <row r="562" spans="2:25" x14ac:dyDescent="0.2"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</row>
    <row r="563" spans="2:25" x14ac:dyDescent="0.2"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</row>
    <row r="564" spans="2:25" x14ac:dyDescent="0.2"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</row>
    <row r="565" spans="2:25" x14ac:dyDescent="0.2"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</row>
    <row r="566" spans="2:25" x14ac:dyDescent="0.2"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</row>
    <row r="567" spans="2:25" x14ac:dyDescent="0.2"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</row>
    <row r="568" spans="2:25" x14ac:dyDescent="0.2"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</row>
    <row r="569" spans="2:25" x14ac:dyDescent="0.2"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</row>
    <row r="570" spans="2:25" x14ac:dyDescent="0.2"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</row>
    <row r="571" spans="2:25" x14ac:dyDescent="0.2"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</row>
    <row r="572" spans="2:25" x14ac:dyDescent="0.2"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</row>
    <row r="573" spans="2:25" x14ac:dyDescent="0.2"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</row>
    <row r="574" spans="2:25" x14ac:dyDescent="0.2"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</row>
    <row r="575" spans="2:25" x14ac:dyDescent="0.2"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</row>
    <row r="576" spans="2:25" x14ac:dyDescent="0.2"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</row>
    <row r="577" spans="2:25" x14ac:dyDescent="0.2"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</row>
    <row r="578" spans="2:25" x14ac:dyDescent="0.2"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</row>
    <row r="579" spans="2:25" x14ac:dyDescent="0.2"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</row>
    <row r="580" spans="2:25" x14ac:dyDescent="0.2"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</row>
    <row r="581" spans="2:25" x14ac:dyDescent="0.2"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</row>
    <row r="582" spans="2:25" x14ac:dyDescent="0.2"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</row>
    <row r="583" spans="2:25" x14ac:dyDescent="0.2"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</row>
    <row r="584" spans="2:25" x14ac:dyDescent="0.2"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</row>
    <row r="585" spans="2:25" x14ac:dyDescent="0.2"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</row>
    <row r="586" spans="2:25" x14ac:dyDescent="0.2"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</row>
    <row r="587" spans="2:25" x14ac:dyDescent="0.2"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</row>
    <row r="588" spans="2:25" x14ac:dyDescent="0.2"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</row>
    <row r="589" spans="2:25" x14ac:dyDescent="0.2"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</row>
    <row r="590" spans="2:25" x14ac:dyDescent="0.2"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</row>
    <row r="591" spans="2:25" x14ac:dyDescent="0.2"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</row>
    <row r="592" spans="2:25" x14ac:dyDescent="0.2"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</row>
    <row r="593" spans="2:25" x14ac:dyDescent="0.2"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</row>
    <row r="594" spans="2:25" x14ac:dyDescent="0.2"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</row>
    <row r="595" spans="2:25" x14ac:dyDescent="0.2"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</row>
    <row r="596" spans="2:25" x14ac:dyDescent="0.2"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</row>
    <row r="597" spans="2:25" x14ac:dyDescent="0.2"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</row>
    <row r="598" spans="2:25" x14ac:dyDescent="0.2"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</row>
    <row r="599" spans="2:25" x14ac:dyDescent="0.2"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</row>
    <row r="600" spans="2:25" x14ac:dyDescent="0.2"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</row>
    <row r="601" spans="2:25" x14ac:dyDescent="0.2"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</row>
    <row r="602" spans="2:25" x14ac:dyDescent="0.2"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</row>
    <row r="603" spans="2:25" x14ac:dyDescent="0.2"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</row>
    <row r="604" spans="2:25" x14ac:dyDescent="0.2"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</row>
    <row r="605" spans="2:25" x14ac:dyDescent="0.2"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</row>
    <row r="606" spans="2:25" x14ac:dyDescent="0.2"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</row>
    <row r="607" spans="2:25" x14ac:dyDescent="0.2"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</row>
    <row r="608" spans="2:25" x14ac:dyDescent="0.2"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</row>
    <row r="609" spans="2:25" x14ac:dyDescent="0.2"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</row>
    <row r="610" spans="2:25" x14ac:dyDescent="0.2"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</row>
    <row r="611" spans="2:25" x14ac:dyDescent="0.2"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</row>
    <row r="612" spans="2:25" x14ac:dyDescent="0.2"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</row>
    <row r="613" spans="2:25" x14ac:dyDescent="0.2"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</row>
    <row r="614" spans="2:25" x14ac:dyDescent="0.2"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</row>
    <row r="615" spans="2:25" x14ac:dyDescent="0.2"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</row>
    <row r="616" spans="2:25" x14ac:dyDescent="0.2"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</row>
    <row r="617" spans="2:25" x14ac:dyDescent="0.2"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</row>
    <row r="618" spans="2:25" x14ac:dyDescent="0.2"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</row>
    <row r="619" spans="2:25" x14ac:dyDescent="0.2"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</row>
    <row r="620" spans="2:25" x14ac:dyDescent="0.2"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</row>
    <row r="621" spans="2:25" x14ac:dyDescent="0.2"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</row>
    <row r="622" spans="2:25" x14ac:dyDescent="0.2"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</row>
    <row r="623" spans="2:25" x14ac:dyDescent="0.2"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</row>
    <row r="624" spans="2:25" x14ac:dyDescent="0.2"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</row>
    <row r="625" spans="2:25" x14ac:dyDescent="0.2"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</row>
    <row r="626" spans="2:25" x14ac:dyDescent="0.2"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</row>
    <row r="627" spans="2:25" x14ac:dyDescent="0.2"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</row>
    <row r="628" spans="2:25" x14ac:dyDescent="0.2"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</row>
    <row r="629" spans="2:25" x14ac:dyDescent="0.2"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</row>
    <row r="630" spans="2:25" x14ac:dyDescent="0.2"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</row>
    <row r="631" spans="2:25" x14ac:dyDescent="0.2"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</row>
    <row r="632" spans="2:25" x14ac:dyDescent="0.2"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</row>
    <row r="633" spans="2:25" x14ac:dyDescent="0.2"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</row>
    <row r="634" spans="2:25" x14ac:dyDescent="0.2"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</row>
    <row r="635" spans="2:25" x14ac:dyDescent="0.2"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</row>
    <row r="636" spans="2:25" x14ac:dyDescent="0.2"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</row>
    <row r="637" spans="2:25" x14ac:dyDescent="0.2"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</row>
    <row r="638" spans="2:25" x14ac:dyDescent="0.2"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</row>
    <row r="639" spans="2:25" x14ac:dyDescent="0.2"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</row>
    <row r="640" spans="2:25" x14ac:dyDescent="0.2"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</row>
    <row r="641" spans="2:25" x14ac:dyDescent="0.2"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</row>
    <row r="642" spans="2:25" x14ac:dyDescent="0.2"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</row>
    <row r="643" spans="2:25" x14ac:dyDescent="0.2"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</row>
    <row r="644" spans="2:25" x14ac:dyDescent="0.2"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</row>
    <row r="645" spans="2:25" x14ac:dyDescent="0.2"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</row>
    <row r="646" spans="2:25" x14ac:dyDescent="0.2"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</row>
    <row r="647" spans="2:25" x14ac:dyDescent="0.2"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</row>
    <row r="648" spans="2:25" x14ac:dyDescent="0.2"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</row>
    <row r="649" spans="2:25" x14ac:dyDescent="0.2"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</row>
    <row r="650" spans="2:25" x14ac:dyDescent="0.2"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</row>
    <row r="651" spans="2:25" x14ac:dyDescent="0.2"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</row>
    <row r="652" spans="2:25" x14ac:dyDescent="0.2"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</row>
    <row r="653" spans="2:25" x14ac:dyDescent="0.2"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</row>
    <row r="654" spans="2:25" x14ac:dyDescent="0.2"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</row>
    <row r="655" spans="2:25" x14ac:dyDescent="0.2"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</row>
    <row r="656" spans="2:25" x14ac:dyDescent="0.2"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</row>
    <row r="657" spans="2:25" x14ac:dyDescent="0.2"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</row>
    <row r="658" spans="2:25" x14ac:dyDescent="0.2"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</row>
    <row r="659" spans="2:25" x14ac:dyDescent="0.2"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</row>
    <row r="660" spans="2:25" x14ac:dyDescent="0.2"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</row>
    <row r="661" spans="2:25" x14ac:dyDescent="0.2"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</row>
    <row r="662" spans="2:25" x14ac:dyDescent="0.2"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</row>
    <row r="663" spans="2:25" x14ac:dyDescent="0.2"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</row>
    <row r="664" spans="2:25" x14ac:dyDescent="0.2"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</row>
    <row r="665" spans="2:25" x14ac:dyDescent="0.2"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</row>
    <row r="666" spans="2:25" x14ac:dyDescent="0.2"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</row>
    <row r="667" spans="2:25" x14ac:dyDescent="0.2"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</row>
    <row r="668" spans="2:25" x14ac:dyDescent="0.2"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</row>
    <row r="669" spans="2:25" x14ac:dyDescent="0.2"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</row>
    <row r="670" spans="2:25" x14ac:dyDescent="0.2"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</row>
    <row r="671" spans="2:25" x14ac:dyDescent="0.2"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</row>
    <row r="672" spans="2:25" x14ac:dyDescent="0.2"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</row>
    <row r="673" spans="2:25" x14ac:dyDescent="0.2"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</row>
    <row r="674" spans="2:25" x14ac:dyDescent="0.2"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</row>
    <row r="675" spans="2:25" x14ac:dyDescent="0.2"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</row>
    <row r="676" spans="2:25" x14ac:dyDescent="0.2"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</row>
    <row r="677" spans="2:25" x14ac:dyDescent="0.2"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</row>
    <row r="678" spans="2:25" x14ac:dyDescent="0.2"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</row>
    <row r="679" spans="2:25" x14ac:dyDescent="0.2"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</row>
    <row r="680" spans="2:25" x14ac:dyDescent="0.2"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</row>
    <row r="681" spans="2:25" x14ac:dyDescent="0.2"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</row>
    <row r="682" spans="2:25" x14ac:dyDescent="0.2"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</row>
    <row r="683" spans="2:25" x14ac:dyDescent="0.2"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</row>
    <row r="684" spans="2:25" x14ac:dyDescent="0.2"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</row>
    <row r="685" spans="2:25" x14ac:dyDescent="0.2"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</row>
    <row r="686" spans="2:25" x14ac:dyDescent="0.2"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</row>
    <row r="687" spans="2:25" x14ac:dyDescent="0.2"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</row>
    <row r="688" spans="2:25" x14ac:dyDescent="0.2"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</row>
    <row r="689" spans="2:25" x14ac:dyDescent="0.2"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</row>
    <row r="690" spans="2:25" x14ac:dyDescent="0.2"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</row>
    <row r="691" spans="2:25" x14ac:dyDescent="0.2"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</row>
    <row r="692" spans="2:25" x14ac:dyDescent="0.2"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</row>
    <row r="693" spans="2:25" x14ac:dyDescent="0.2"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</row>
    <row r="694" spans="2:25" x14ac:dyDescent="0.2"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</row>
    <row r="695" spans="2:25" x14ac:dyDescent="0.2"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</row>
    <row r="696" spans="2:25" x14ac:dyDescent="0.2"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</row>
    <row r="697" spans="2:25" x14ac:dyDescent="0.2"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</row>
    <row r="698" spans="2:25" x14ac:dyDescent="0.2"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</row>
    <row r="699" spans="2:25" x14ac:dyDescent="0.2"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</row>
    <row r="700" spans="2:25" x14ac:dyDescent="0.2"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</row>
    <row r="701" spans="2:25" x14ac:dyDescent="0.2"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</row>
    <row r="702" spans="2:25" x14ac:dyDescent="0.2"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</row>
    <row r="703" spans="2:25" x14ac:dyDescent="0.2"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</row>
    <row r="704" spans="2:25" x14ac:dyDescent="0.2"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</row>
    <row r="705" spans="2:25" x14ac:dyDescent="0.2"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</row>
    <row r="706" spans="2:25" x14ac:dyDescent="0.2"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</row>
    <row r="707" spans="2:25" x14ac:dyDescent="0.2"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</row>
    <row r="708" spans="2:25" x14ac:dyDescent="0.2"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</row>
    <row r="709" spans="2:25" x14ac:dyDescent="0.2"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</row>
    <row r="710" spans="2:25" x14ac:dyDescent="0.2"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</row>
    <row r="711" spans="2:25" x14ac:dyDescent="0.2"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</row>
    <row r="712" spans="2:25" x14ac:dyDescent="0.2"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</row>
    <row r="713" spans="2:25" x14ac:dyDescent="0.2"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</row>
    <row r="714" spans="2:25" x14ac:dyDescent="0.2"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</row>
    <row r="715" spans="2:25" x14ac:dyDescent="0.2"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</row>
    <row r="716" spans="2:25" x14ac:dyDescent="0.2"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</row>
    <row r="717" spans="2:25" x14ac:dyDescent="0.2"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</row>
    <row r="718" spans="2:25" x14ac:dyDescent="0.2"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</row>
    <row r="719" spans="2:25" x14ac:dyDescent="0.2"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</row>
    <row r="720" spans="2:25" x14ac:dyDescent="0.2"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</row>
    <row r="721" spans="2:25" x14ac:dyDescent="0.2"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</row>
    <row r="722" spans="2:25" x14ac:dyDescent="0.2"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</row>
    <row r="723" spans="2:25" x14ac:dyDescent="0.2"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</row>
    <row r="724" spans="2:25" x14ac:dyDescent="0.2"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</row>
    <row r="725" spans="2:25" x14ac:dyDescent="0.2"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</row>
    <row r="726" spans="2:25" x14ac:dyDescent="0.2"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</row>
    <row r="727" spans="2:25" x14ac:dyDescent="0.2"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</row>
    <row r="728" spans="2:25" x14ac:dyDescent="0.2"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</row>
    <row r="729" spans="2:25" x14ac:dyDescent="0.2"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</row>
    <row r="730" spans="2:25" x14ac:dyDescent="0.2"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</row>
    <row r="731" spans="2:25" x14ac:dyDescent="0.2"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</row>
    <row r="732" spans="2:25" x14ac:dyDescent="0.2"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</row>
    <row r="733" spans="2:25" x14ac:dyDescent="0.2"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</row>
    <row r="734" spans="2:25" x14ac:dyDescent="0.2"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</row>
    <row r="735" spans="2:25" x14ac:dyDescent="0.2"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</row>
    <row r="736" spans="2:25" x14ac:dyDescent="0.2"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</row>
    <row r="737" spans="2:25" x14ac:dyDescent="0.2"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</row>
    <row r="738" spans="2:25" x14ac:dyDescent="0.2"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</row>
    <row r="739" spans="2:25" x14ac:dyDescent="0.2"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</row>
    <row r="740" spans="2:25" x14ac:dyDescent="0.2"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</row>
    <row r="741" spans="2:25" x14ac:dyDescent="0.2"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</row>
    <row r="742" spans="2:25" x14ac:dyDescent="0.2"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</row>
    <row r="743" spans="2:25" x14ac:dyDescent="0.2"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</row>
    <row r="744" spans="2:25" x14ac:dyDescent="0.2"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</row>
    <row r="745" spans="2:25" x14ac:dyDescent="0.2"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</row>
    <row r="746" spans="2:25" x14ac:dyDescent="0.2"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</row>
    <row r="747" spans="2:25" x14ac:dyDescent="0.2"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</row>
    <row r="748" spans="2:25" x14ac:dyDescent="0.2"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</row>
    <row r="749" spans="2:25" x14ac:dyDescent="0.2"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</row>
    <row r="750" spans="2:25" x14ac:dyDescent="0.2"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</row>
    <row r="751" spans="2:25" x14ac:dyDescent="0.2"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</row>
    <row r="752" spans="2:25" x14ac:dyDescent="0.2"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</row>
    <row r="753" spans="2:25" x14ac:dyDescent="0.2"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</row>
    <row r="754" spans="2:25" x14ac:dyDescent="0.2"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</row>
    <row r="755" spans="2:25" x14ac:dyDescent="0.2"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</row>
    <row r="756" spans="2:25" x14ac:dyDescent="0.2"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</row>
    <row r="757" spans="2:25" x14ac:dyDescent="0.2"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</row>
    <row r="758" spans="2:25" x14ac:dyDescent="0.2"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</row>
    <row r="759" spans="2:25" x14ac:dyDescent="0.2"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</row>
    <row r="760" spans="2:25" x14ac:dyDescent="0.2"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</row>
    <row r="761" spans="2:25" x14ac:dyDescent="0.2"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</row>
    <row r="762" spans="2:25" x14ac:dyDescent="0.2"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</row>
    <row r="763" spans="2:25" x14ac:dyDescent="0.2"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</row>
    <row r="764" spans="2:25" x14ac:dyDescent="0.2"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</row>
    <row r="765" spans="2:25" x14ac:dyDescent="0.2"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</row>
    <row r="766" spans="2:25" x14ac:dyDescent="0.2"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</row>
    <row r="767" spans="2:25" x14ac:dyDescent="0.2"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</row>
    <row r="768" spans="2:25" x14ac:dyDescent="0.2"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</row>
    <row r="769" spans="2:25" x14ac:dyDescent="0.2"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</row>
    <row r="770" spans="2:25" x14ac:dyDescent="0.2"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</row>
    <row r="771" spans="2:25" x14ac:dyDescent="0.2"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</row>
    <row r="772" spans="2:25" x14ac:dyDescent="0.2"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</row>
    <row r="773" spans="2:25" x14ac:dyDescent="0.2"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</row>
    <row r="774" spans="2:25" x14ac:dyDescent="0.2"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</row>
    <row r="775" spans="2:25" x14ac:dyDescent="0.2"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</row>
    <row r="776" spans="2:25" x14ac:dyDescent="0.2"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</row>
    <row r="777" spans="2:25" x14ac:dyDescent="0.2"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</row>
    <row r="778" spans="2:25" x14ac:dyDescent="0.2"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</row>
    <row r="779" spans="2:25" x14ac:dyDescent="0.2"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</row>
    <row r="780" spans="2:25" x14ac:dyDescent="0.2"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</row>
    <row r="781" spans="2:25" x14ac:dyDescent="0.2"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</row>
    <row r="782" spans="2:25" x14ac:dyDescent="0.2"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</row>
    <row r="783" spans="2:25" x14ac:dyDescent="0.2"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</row>
    <row r="784" spans="2:25" x14ac:dyDescent="0.2"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</row>
    <row r="785" spans="2:25" x14ac:dyDescent="0.2"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</row>
    <row r="786" spans="2:25" x14ac:dyDescent="0.2"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</row>
    <row r="787" spans="2:25" x14ac:dyDescent="0.2"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</row>
    <row r="788" spans="2:25" x14ac:dyDescent="0.2"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</row>
    <row r="789" spans="2:25" x14ac:dyDescent="0.2"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</row>
    <row r="790" spans="2:25" x14ac:dyDescent="0.2"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</row>
    <row r="791" spans="2:25" x14ac:dyDescent="0.2"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</row>
    <row r="792" spans="2:25" x14ac:dyDescent="0.2"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</row>
    <row r="793" spans="2:25" x14ac:dyDescent="0.2"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</row>
    <row r="794" spans="2:25" x14ac:dyDescent="0.2"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</row>
    <row r="795" spans="2:25" x14ac:dyDescent="0.2"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</row>
    <row r="796" spans="2:25" x14ac:dyDescent="0.2"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</row>
    <row r="797" spans="2:25" x14ac:dyDescent="0.2"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</row>
    <row r="798" spans="2:25" x14ac:dyDescent="0.2"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</row>
    <row r="799" spans="2:25" x14ac:dyDescent="0.2"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</row>
    <row r="800" spans="2:25" x14ac:dyDescent="0.2"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</row>
    <row r="801" spans="2:25" x14ac:dyDescent="0.2"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</row>
    <row r="802" spans="2:25" x14ac:dyDescent="0.2"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</row>
    <row r="803" spans="2:25" x14ac:dyDescent="0.2"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</row>
    <row r="804" spans="2:25" x14ac:dyDescent="0.2"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</row>
    <row r="805" spans="2:25" x14ac:dyDescent="0.2"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</row>
    <row r="806" spans="2:25" x14ac:dyDescent="0.2"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</row>
    <row r="807" spans="2:25" x14ac:dyDescent="0.2"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</row>
    <row r="808" spans="2:25" x14ac:dyDescent="0.2"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</row>
    <row r="809" spans="2:25" x14ac:dyDescent="0.2"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</row>
    <row r="810" spans="2:25" x14ac:dyDescent="0.2"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</row>
    <row r="811" spans="2:25" x14ac:dyDescent="0.2"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</row>
    <row r="812" spans="2:25" x14ac:dyDescent="0.2"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</row>
    <row r="813" spans="2:25" x14ac:dyDescent="0.2"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</row>
    <row r="814" spans="2:25" x14ac:dyDescent="0.2"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</row>
    <row r="815" spans="2:25" x14ac:dyDescent="0.2"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</row>
    <row r="816" spans="2:25" x14ac:dyDescent="0.2"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</row>
    <row r="817" spans="2:25" x14ac:dyDescent="0.2"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</row>
    <row r="818" spans="2:25" x14ac:dyDescent="0.2"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</row>
    <row r="819" spans="2:25" x14ac:dyDescent="0.2"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</row>
    <row r="820" spans="2:25" x14ac:dyDescent="0.2"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</row>
    <row r="821" spans="2:25" x14ac:dyDescent="0.2"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</row>
    <row r="822" spans="2:25" x14ac:dyDescent="0.2"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</row>
    <row r="823" spans="2:25" x14ac:dyDescent="0.2"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</row>
    <row r="824" spans="2:25" x14ac:dyDescent="0.2"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</row>
    <row r="825" spans="2:25" x14ac:dyDescent="0.2"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</row>
    <row r="826" spans="2:25" x14ac:dyDescent="0.2"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</row>
    <row r="827" spans="2:25" x14ac:dyDescent="0.2"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</row>
    <row r="828" spans="2:25" x14ac:dyDescent="0.2"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</row>
    <row r="829" spans="2:25" x14ac:dyDescent="0.2"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</row>
    <row r="830" spans="2:25" x14ac:dyDescent="0.2"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</row>
    <row r="831" spans="2:25" x14ac:dyDescent="0.2"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</row>
    <row r="832" spans="2:25" x14ac:dyDescent="0.2"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</row>
    <row r="833" spans="2:25" x14ac:dyDescent="0.2"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</row>
    <row r="834" spans="2:25" x14ac:dyDescent="0.2"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</row>
    <row r="835" spans="2:25" x14ac:dyDescent="0.2"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</row>
    <row r="836" spans="2:25" x14ac:dyDescent="0.2"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</row>
    <row r="837" spans="2:25" x14ac:dyDescent="0.2"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</row>
    <row r="838" spans="2:25" x14ac:dyDescent="0.2"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</row>
    <row r="839" spans="2:25" x14ac:dyDescent="0.2"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</row>
    <row r="840" spans="2:25" x14ac:dyDescent="0.2"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</row>
    <row r="841" spans="2:25" x14ac:dyDescent="0.2"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</row>
    <row r="842" spans="2:25" x14ac:dyDescent="0.2"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</row>
    <row r="843" spans="2:25" x14ac:dyDescent="0.2"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</row>
    <row r="844" spans="2:25" x14ac:dyDescent="0.2"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</row>
    <row r="845" spans="2:25" x14ac:dyDescent="0.2"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</row>
    <row r="846" spans="2:25" x14ac:dyDescent="0.2"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</row>
    <row r="847" spans="2:25" x14ac:dyDescent="0.2"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</row>
    <row r="848" spans="2:25" x14ac:dyDescent="0.2"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</row>
    <row r="849" spans="2:25" x14ac:dyDescent="0.2"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</row>
    <row r="850" spans="2:25" x14ac:dyDescent="0.2"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</row>
    <row r="851" spans="2:25" x14ac:dyDescent="0.2"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</row>
    <row r="852" spans="2:25" x14ac:dyDescent="0.2"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</row>
    <row r="853" spans="2:25" x14ac:dyDescent="0.2"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</row>
    <row r="854" spans="2:25" x14ac:dyDescent="0.2"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</row>
    <row r="855" spans="2:25" x14ac:dyDescent="0.2"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</row>
    <row r="856" spans="2:25" x14ac:dyDescent="0.2"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</row>
    <row r="857" spans="2:25" x14ac:dyDescent="0.2"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</row>
    <row r="858" spans="2:25" x14ac:dyDescent="0.2"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</row>
    <row r="859" spans="2:25" x14ac:dyDescent="0.2"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</row>
    <row r="860" spans="2:25" x14ac:dyDescent="0.2"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</row>
    <row r="861" spans="2:25" x14ac:dyDescent="0.2"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</row>
    <row r="862" spans="2:25" x14ac:dyDescent="0.2"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</row>
    <row r="863" spans="2:25" x14ac:dyDescent="0.2"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</row>
    <row r="864" spans="2:25" x14ac:dyDescent="0.2"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</row>
    <row r="865" spans="2:25" x14ac:dyDescent="0.2"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</row>
    <row r="866" spans="2:25" x14ac:dyDescent="0.2"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</row>
    <row r="867" spans="2:25" x14ac:dyDescent="0.2"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</row>
    <row r="868" spans="2:25" x14ac:dyDescent="0.2"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</row>
    <row r="869" spans="2:25" x14ac:dyDescent="0.2"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</row>
    <row r="870" spans="2:25" x14ac:dyDescent="0.2"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</row>
    <row r="871" spans="2:25" x14ac:dyDescent="0.2"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</row>
    <row r="872" spans="2:25" x14ac:dyDescent="0.2"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</row>
    <row r="873" spans="2:25" x14ac:dyDescent="0.2"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</row>
    <row r="874" spans="2:25" x14ac:dyDescent="0.2"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</row>
    <row r="875" spans="2:25" x14ac:dyDescent="0.2"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</row>
    <row r="876" spans="2:25" x14ac:dyDescent="0.2"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</row>
    <row r="877" spans="2:25" x14ac:dyDescent="0.2"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</row>
    <row r="878" spans="2:25" x14ac:dyDescent="0.2"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</row>
    <row r="879" spans="2:25" x14ac:dyDescent="0.2"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</row>
    <row r="880" spans="2:25" x14ac:dyDescent="0.2"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</row>
    <row r="881" spans="2:25" x14ac:dyDescent="0.2"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</row>
    <row r="882" spans="2:25" x14ac:dyDescent="0.2"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</row>
    <row r="883" spans="2:25" x14ac:dyDescent="0.2"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</row>
    <row r="884" spans="2:25" x14ac:dyDescent="0.2"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</row>
    <row r="885" spans="2:25" x14ac:dyDescent="0.2"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</row>
    <row r="886" spans="2:25" x14ac:dyDescent="0.2"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</row>
    <row r="887" spans="2:25" x14ac:dyDescent="0.2"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</row>
    <row r="888" spans="2:25" x14ac:dyDescent="0.2"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</row>
    <row r="889" spans="2:25" x14ac:dyDescent="0.2"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</row>
    <row r="890" spans="2:25" x14ac:dyDescent="0.2"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</row>
    <row r="891" spans="2:25" x14ac:dyDescent="0.2"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</row>
    <row r="892" spans="2:25" x14ac:dyDescent="0.2"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</row>
    <row r="893" spans="2:25" x14ac:dyDescent="0.2"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</row>
    <row r="894" spans="2:25" x14ac:dyDescent="0.2"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</row>
    <row r="895" spans="2:25" x14ac:dyDescent="0.2"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</row>
    <row r="896" spans="2:25" x14ac:dyDescent="0.2"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</row>
    <row r="897" spans="2:25" x14ac:dyDescent="0.2"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</row>
    <row r="898" spans="2:25" x14ac:dyDescent="0.2"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</row>
    <row r="899" spans="2:25" x14ac:dyDescent="0.2"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</row>
    <row r="900" spans="2:25" x14ac:dyDescent="0.2"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</row>
    <row r="901" spans="2:25" x14ac:dyDescent="0.2"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</row>
    <row r="902" spans="2:25" x14ac:dyDescent="0.2"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</row>
    <row r="903" spans="2:25" x14ac:dyDescent="0.2"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</row>
    <row r="904" spans="2:25" x14ac:dyDescent="0.2"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</row>
    <row r="905" spans="2:25" x14ac:dyDescent="0.2"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</row>
    <row r="906" spans="2:25" x14ac:dyDescent="0.2"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</row>
    <row r="907" spans="2:25" x14ac:dyDescent="0.2"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</row>
    <row r="908" spans="2:25" x14ac:dyDescent="0.2"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</row>
    <row r="909" spans="2:25" x14ac:dyDescent="0.2"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</row>
    <row r="910" spans="2:25" x14ac:dyDescent="0.2"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</row>
    <row r="911" spans="2:25" x14ac:dyDescent="0.2"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</row>
    <row r="912" spans="2:25" x14ac:dyDescent="0.2"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</row>
    <row r="913" spans="2:25" x14ac:dyDescent="0.2"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</row>
    <row r="914" spans="2:25" x14ac:dyDescent="0.2"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</row>
    <row r="915" spans="2:25" x14ac:dyDescent="0.2"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</row>
    <row r="916" spans="2:25" x14ac:dyDescent="0.2"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</row>
    <row r="917" spans="2:25" x14ac:dyDescent="0.2"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</row>
    <row r="918" spans="2:25" x14ac:dyDescent="0.2"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</row>
    <row r="919" spans="2:25" x14ac:dyDescent="0.2"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</row>
    <row r="920" spans="2:25" x14ac:dyDescent="0.2"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</row>
    <row r="921" spans="2:25" x14ac:dyDescent="0.2"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</row>
    <row r="922" spans="2:25" x14ac:dyDescent="0.2"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</row>
    <row r="923" spans="2:25" x14ac:dyDescent="0.2"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</row>
    <row r="924" spans="2:25" x14ac:dyDescent="0.2"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</row>
    <row r="925" spans="2:25" x14ac:dyDescent="0.2"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</row>
    <row r="926" spans="2:25" x14ac:dyDescent="0.2"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</row>
    <row r="927" spans="2:25" x14ac:dyDescent="0.2"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</row>
    <row r="928" spans="2:25" x14ac:dyDescent="0.2"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</row>
    <row r="929" spans="2:25" x14ac:dyDescent="0.2"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</row>
    <row r="930" spans="2:25" x14ac:dyDescent="0.2"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</row>
    <row r="931" spans="2:25" x14ac:dyDescent="0.2"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</row>
    <row r="932" spans="2:25" x14ac:dyDescent="0.2"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</row>
    <row r="933" spans="2:25" x14ac:dyDescent="0.2"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</row>
    <row r="934" spans="2:25" x14ac:dyDescent="0.2"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</row>
    <row r="935" spans="2:25" x14ac:dyDescent="0.2"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</row>
    <row r="936" spans="2:25" x14ac:dyDescent="0.2"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</row>
    <row r="937" spans="2:25" x14ac:dyDescent="0.2"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</row>
    <row r="938" spans="2:25" x14ac:dyDescent="0.2"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</row>
    <row r="939" spans="2:25" x14ac:dyDescent="0.2"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</row>
    <row r="940" spans="2:25" x14ac:dyDescent="0.2"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</row>
    <row r="941" spans="2:25" x14ac:dyDescent="0.2"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</row>
    <row r="942" spans="2:25" x14ac:dyDescent="0.2"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</row>
    <row r="943" spans="2:25" x14ac:dyDescent="0.2"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</row>
    <row r="944" spans="2:25" x14ac:dyDescent="0.2"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</row>
    <row r="945" spans="2:25" x14ac:dyDescent="0.2"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</row>
    <row r="946" spans="2:25" x14ac:dyDescent="0.2"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</row>
    <row r="947" spans="2:25" x14ac:dyDescent="0.2"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</row>
    <row r="948" spans="2:25" x14ac:dyDescent="0.2"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</row>
    <row r="949" spans="2:25" x14ac:dyDescent="0.2"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</row>
    <row r="950" spans="2:25" x14ac:dyDescent="0.2"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</row>
    <row r="951" spans="2:25" x14ac:dyDescent="0.2"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</row>
    <row r="952" spans="2:25" x14ac:dyDescent="0.2"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</row>
    <row r="953" spans="2:25" x14ac:dyDescent="0.2"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</row>
    <row r="954" spans="2:25" x14ac:dyDescent="0.2"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</row>
    <row r="955" spans="2:25" x14ac:dyDescent="0.2"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</row>
    <row r="956" spans="2:25" x14ac:dyDescent="0.2"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</row>
    <row r="957" spans="2:25" x14ac:dyDescent="0.2"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</row>
    <row r="958" spans="2:25" x14ac:dyDescent="0.2"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</row>
    <row r="959" spans="2:25" x14ac:dyDescent="0.2"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</row>
    <row r="960" spans="2:25" x14ac:dyDescent="0.2"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</row>
    <row r="961" spans="2:25" x14ac:dyDescent="0.2"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</row>
    <row r="962" spans="2:25" x14ac:dyDescent="0.2"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</row>
    <row r="963" spans="2:25" x14ac:dyDescent="0.2"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</row>
    <row r="964" spans="2:25" x14ac:dyDescent="0.2"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</row>
    <row r="965" spans="2:25" x14ac:dyDescent="0.2"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</row>
    <row r="966" spans="2:25" x14ac:dyDescent="0.2"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</row>
    <row r="967" spans="2:25" x14ac:dyDescent="0.2"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</row>
    <row r="968" spans="2:25" x14ac:dyDescent="0.2"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</row>
    <row r="969" spans="2:25" x14ac:dyDescent="0.2"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</row>
    <row r="970" spans="2:25" x14ac:dyDescent="0.2"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</row>
    <row r="971" spans="2:25" x14ac:dyDescent="0.2"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</row>
    <row r="972" spans="2:25" x14ac:dyDescent="0.2"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</row>
    <row r="973" spans="2:25" x14ac:dyDescent="0.2"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</row>
    <row r="974" spans="2:25" x14ac:dyDescent="0.2"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</row>
    <row r="975" spans="2:25" x14ac:dyDescent="0.2"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</row>
    <row r="976" spans="2:25" x14ac:dyDescent="0.2"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</row>
    <row r="977" spans="2:25" x14ac:dyDescent="0.2"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</row>
    <row r="978" spans="2:25" x14ac:dyDescent="0.2"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</row>
    <row r="979" spans="2:25" x14ac:dyDescent="0.2"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</row>
    <row r="980" spans="2:25" x14ac:dyDescent="0.2"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</row>
    <row r="981" spans="2:25" x14ac:dyDescent="0.2"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</row>
    <row r="982" spans="2:25" x14ac:dyDescent="0.2"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</row>
    <row r="983" spans="2:25" x14ac:dyDescent="0.2"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</row>
    <row r="984" spans="2:25" x14ac:dyDescent="0.2"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</row>
    <row r="985" spans="2:25" x14ac:dyDescent="0.2"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</row>
    <row r="986" spans="2:25" x14ac:dyDescent="0.2"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</row>
    <row r="987" spans="2:25" x14ac:dyDescent="0.2"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</row>
    <row r="988" spans="2:25" x14ac:dyDescent="0.2"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</row>
    <row r="989" spans="2:25" x14ac:dyDescent="0.2"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</row>
    <row r="990" spans="2:25" x14ac:dyDescent="0.2"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</row>
    <row r="991" spans="2:25" x14ac:dyDescent="0.2"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</row>
    <row r="992" spans="2:25" x14ac:dyDescent="0.2"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</row>
    <row r="993" spans="2:25" x14ac:dyDescent="0.2"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</row>
    <row r="994" spans="2:25" x14ac:dyDescent="0.2"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</row>
    <row r="995" spans="2:25" x14ac:dyDescent="0.2"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</row>
    <row r="996" spans="2:25" x14ac:dyDescent="0.2"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</row>
    <row r="997" spans="2:25" x14ac:dyDescent="0.2"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</row>
    <row r="998" spans="2:25" x14ac:dyDescent="0.2"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</row>
    <row r="999" spans="2:25" x14ac:dyDescent="0.2"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</row>
    <row r="1000" spans="2:25" x14ac:dyDescent="0.2"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</row>
    <row r="1001" spans="2:25" x14ac:dyDescent="0.2"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</row>
    <row r="1002" spans="2:25" x14ac:dyDescent="0.2"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</row>
    <row r="1003" spans="2:25" x14ac:dyDescent="0.2"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</row>
    <row r="1004" spans="2:25" x14ac:dyDescent="0.2"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</row>
    <row r="1005" spans="2:25" x14ac:dyDescent="0.2"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</row>
    <row r="1006" spans="2:25" x14ac:dyDescent="0.2"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</row>
    <row r="1007" spans="2:25" x14ac:dyDescent="0.2">
      <c r="B1007" s="51"/>
      <c r="C1007" s="51"/>
      <c r="D1007" s="51"/>
      <c r="E1007" s="51"/>
      <c r="F1007" s="51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  <c r="Q1007" s="51"/>
      <c r="R1007" s="51"/>
      <c r="S1007" s="51"/>
      <c r="T1007" s="51"/>
      <c r="U1007" s="51"/>
      <c r="V1007" s="51"/>
      <c r="W1007" s="51"/>
      <c r="X1007" s="51"/>
      <c r="Y1007" s="51"/>
    </row>
    <row r="1008" spans="2:25" x14ac:dyDescent="0.2">
      <c r="B1008" s="51"/>
      <c r="C1008" s="51"/>
      <c r="D1008" s="51"/>
      <c r="E1008" s="51"/>
      <c r="F1008" s="51"/>
      <c r="G1008" s="51"/>
      <c r="H1008" s="51"/>
      <c r="I1008" s="51"/>
      <c r="J1008" s="51"/>
      <c r="K1008" s="51"/>
      <c r="L1008" s="51"/>
      <c r="M1008" s="51"/>
      <c r="N1008" s="51"/>
      <c r="O1008" s="51"/>
      <c r="P1008" s="51"/>
      <c r="Q1008" s="51"/>
      <c r="R1008" s="51"/>
      <c r="S1008" s="51"/>
      <c r="T1008" s="51"/>
      <c r="U1008" s="51"/>
      <c r="V1008" s="51"/>
      <c r="W1008" s="51"/>
      <c r="X1008" s="51"/>
      <c r="Y1008" s="51"/>
    </row>
    <row r="1009" spans="2:25" x14ac:dyDescent="0.2">
      <c r="B1009" s="51"/>
      <c r="C1009" s="51"/>
      <c r="D1009" s="51"/>
      <c r="E1009" s="51"/>
      <c r="F1009" s="51"/>
      <c r="G1009" s="51"/>
      <c r="H1009" s="51"/>
      <c r="I1009" s="51"/>
      <c r="J1009" s="51"/>
      <c r="K1009" s="51"/>
      <c r="L1009" s="51"/>
      <c r="M1009" s="51"/>
      <c r="N1009" s="51"/>
      <c r="O1009" s="51"/>
      <c r="P1009" s="51"/>
      <c r="Q1009" s="51"/>
      <c r="R1009" s="51"/>
      <c r="S1009" s="51"/>
      <c r="T1009" s="51"/>
      <c r="U1009" s="51"/>
      <c r="V1009" s="51"/>
      <c r="W1009" s="51"/>
      <c r="X1009" s="51"/>
      <c r="Y1009" s="51"/>
    </row>
    <row r="1010" spans="2:25" x14ac:dyDescent="0.2">
      <c r="B1010" s="51"/>
      <c r="C1010" s="51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  <c r="S1010" s="51"/>
      <c r="T1010" s="51"/>
      <c r="U1010" s="51"/>
      <c r="V1010" s="51"/>
      <c r="W1010" s="51"/>
      <c r="X1010" s="51"/>
      <c r="Y1010" s="51"/>
    </row>
    <row r="1011" spans="2:25" x14ac:dyDescent="0.2">
      <c r="B1011" s="51"/>
      <c r="C1011" s="51"/>
      <c r="D1011" s="51"/>
      <c r="E1011" s="51"/>
      <c r="F1011" s="51"/>
      <c r="G1011" s="51"/>
      <c r="H1011" s="51"/>
      <c r="I1011" s="51"/>
      <c r="J1011" s="51"/>
      <c r="K1011" s="51"/>
      <c r="L1011" s="51"/>
      <c r="M1011" s="51"/>
      <c r="N1011" s="51"/>
      <c r="O1011" s="51"/>
      <c r="P1011" s="51"/>
      <c r="Q1011" s="51"/>
      <c r="R1011" s="51"/>
      <c r="S1011" s="51"/>
      <c r="T1011" s="51"/>
      <c r="U1011" s="51"/>
      <c r="V1011" s="51"/>
      <c r="W1011" s="51"/>
      <c r="X1011" s="51"/>
      <c r="Y1011" s="51"/>
    </row>
    <row r="1012" spans="2:25" x14ac:dyDescent="0.2">
      <c r="B1012" s="51"/>
      <c r="C1012" s="51"/>
      <c r="D1012" s="51"/>
      <c r="E1012" s="51"/>
      <c r="F1012" s="51"/>
      <c r="G1012" s="51"/>
      <c r="H1012" s="51"/>
      <c r="I1012" s="51"/>
      <c r="J1012" s="51"/>
      <c r="K1012" s="51"/>
      <c r="L1012" s="51"/>
      <c r="M1012" s="51"/>
      <c r="N1012" s="51"/>
      <c r="O1012" s="51"/>
      <c r="P1012" s="51"/>
      <c r="Q1012" s="51"/>
      <c r="R1012" s="51"/>
      <c r="S1012" s="51"/>
      <c r="T1012" s="51"/>
      <c r="U1012" s="51"/>
      <c r="V1012" s="51"/>
      <c r="W1012" s="51"/>
      <c r="X1012" s="51"/>
      <c r="Y1012" s="51"/>
    </row>
    <row r="1013" spans="2:25" x14ac:dyDescent="0.2">
      <c r="B1013" s="51"/>
      <c r="C1013" s="51"/>
      <c r="D1013" s="51"/>
      <c r="E1013" s="51"/>
      <c r="F1013" s="51"/>
      <c r="G1013" s="51"/>
      <c r="H1013" s="51"/>
      <c r="I1013" s="51"/>
      <c r="J1013" s="51"/>
      <c r="K1013" s="51"/>
      <c r="L1013" s="51"/>
      <c r="M1013" s="51"/>
      <c r="N1013" s="51"/>
      <c r="O1013" s="51"/>
      <c r="P1013" s="51"/>
      <c r="Q1013" s="51"/>
      <c r="R1013" s="51"/>
      <c r="S1013" s="51"/>
      <c r="T1013" s="51"/>
      <c r="U1013" s="51"/>
      <c r="V1013" s="51"/>
      <c r="W1013" s="51"/>
      <c r="X1013" s="51"/>
      <c r="Y1013" s="51"/>
    </row>
    <row r="1014" spans="2:25" x14ac:dyDescent="0.2">
      <c r="B1014" s="51"/>
      <c r="C1014" s="51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  <c r="S1014" s="51"/>
      <c r="T1014" s="51"/>
      <c r="U1014" s="51"/>
      <c r="V1014" s="51"/>
      <c r="W1014" s="51"/>
      <c r="X1014" s="51"/>
      <c r="Y1014" s="51"/>
    </row>
    <row r="1015" spans="2:25" x14ac:dyDescent="0.2">
      <c r="B1015" s="51"/>
      <c r="C1015" s="51"/>
      <c r="D1015" s="51"/>
      <c r="E1015" s="51"/>
      <c r="F1015" s="51"/>
      <c r="G1015" s="51"/>
      <c r="H1015" s="51"/>
      <c r="I1015" s="51"/>
      <c r="J1015" s="51"/>
      <c r="K1015" s="51"/>
      <c r="L1015" s="51"/>
      <c r="M1015" s="51"/>
      <c r="N1015" s="51"/>
      <c r="O1015" s="51"/>
      <c r="P1015" s="51"/>
      <c r="Q1015" s="51"/>
      <c r="R1015" s="51"/>
      <c r="S1015" s="51"/>
      <c r="T1015" s="51"/>
      <c r="U1015" s="51"/>
      <c r="V1015" s="51"/>
      <c r="W1015" s="51"/>
      <c r="X1015" s="51"/>
      <c r="Y1015" s="51"/>
    </row>
    <row r="1016" spans="2:25" x14ac:dyDescent="0.2">
      <c r="B1016" s="51"/>
      <c r="C1016" s="51"/>
      <c r="D1016" s="51"/>
      <c r="E1016" s="51"/>
      <c r="F1016" s="51"/>
      <c r="G1016" s="51"/>
      <c r="H1016" s="51"/>
      <c r="I1016" s="51"/>
      <c r="J1016" s="51"/>
      <c r="K1016" s="51"/>
      <c r="L1016" s="51"/>
      <c r="M1016" s="51"/>
      <c r="N1016" s="51"/>
      <c r="O1016" s="51"/>
      <c r="P1016" s="51"/>
      <c r="Q1016" s="51"/>
      <c r="R1016" s="51"/>
      <c r="S1016" s="51"/>
      <c r="T1016" s="51"/>
      <c r="U1016" s="51"/>
      <c r="V1016" s="51"/>
      <c r="W1016" s="51"/>
      <c r="X1016" s="51"/>
      <c r="Y1016" s="51"/>
    </row>
    <row r="1017" spans="2:25" x14ac:dyDescent="0.2">
      <c r="B1017" s="51"/>
      <c r="C1017" s="51"/>
      <c r="D1017" s="51"/>
      <c r="E1017" s="51"/>
      <c r="F1017" s="51"/>
      <c r="G1017" s="51"/>
      <c r="H1017" s="51"/>
      <c r="I1017" s="51"/>
      <c r="J1017" s="51"/>
      <c r="K1017" s="51"/>
      <c r="L1017" s="51"/>
      <c r="M1017" s="51"/>
      <c r="N1017" s="51"/>
      <c r="O1017" s="51"/>
      <c r="P1017" s="51"/>
      <c r="Q1017" s="51"/>
      <c r="R1017" s="51"/>
      <c r="S1017" s="51"/>
      <c r="T1017" s="51"/>
      <c r="U1017" s="51"/>
      <c r="V1017" s="51"/>
      <c r="W1017" s="51"/>
      <c r="X1017" s="51"/>
      <c r="Y1017" s="51"/>
    </row>
    <row r="1018" spans="2:25" x14ac:dyDescent="0.2">
      <c r="B1018" s="51"/>
      <c r="C1018" s="51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  <c r="S1018" s="51"/>
      <c r="T1018" s="51"/>
      <c r="U1018" s="51"/>
      <c r="V1018" s="51"/>
      <c r="W1018" s="51"/>
      <c r="X1018" s="51"/>
      <c r="Y1018" s="51"/>
    </row>
    <row r="1019" spans="2:25" x14ac:dyDescent="0.2">
      <c r="B1019" s="51"/>
      <c r="C1019" s="51"/>
      <c r="D1019" s="51"/>
      <c r="E1019" s="51"/>
      <c r="F1019" s="51"/>
      <c r="G1019" s="51"/>
      <c r="H1019" s="51"/>
      <c r="I1019" s="51"/>
      <c r="J1019" s="51"/>
      <c r="K1019" s="51"/>
      <c r="L1019" s="51"/>
      <c r="M1019" s="51"/>
      <c r="N1019" s="51"/>
      <c r="O1019" s="51"/>
      <c r="P1019" s="51"/>
      <c r="Q1019" s="51"/>
      <c r="R1019" s="51"/>
      <c r="S1019" s="51"/>
      <c r="T1019" s="51"/>
      <c r="U1019" s="51"/>
      <c r="V1019" s="51"/>
      <c r="W1019" s="51"/>
      <c r="X1019" s="51"/>
      <c r="Y1019" s="51"/>
    </row>
    <row r="1020" spans="2:25" x14ac:dyDescent="0.2">
      <c r="B1020" s="51"/>
      <c r="C1020" s="51"/>
      <c r="D1020" s="51"/>
      <c r="E1020" s="51"/>
      <c r="F1020" s="51"/>
      <c r="G1020" s="51"/>
      <c r="H1020" s="51"/>
      <c r="I1020" s="51"/>
      <c r="J1020" s="51"/>
      <c r="K1020" s="51"/>
      <c r="L1020" s="51"/>
      <c r="M1020" s="51"/>
      <c r="N1020" s="51"/>
      <c r="O1020" s="51"/>
      <c r="P1020" s="51"/>
      <c r="Q1020" s="51"/>
      <c r="R1020" s="51"/>
      <c r="S1020" s="51"/>
      <c r="T1020" s="51"/>
      <c r="U1020" s="51"/>
      <c r="V1020" s="51"/>
      <c r="W1020" s="51"/>
      <c r="X1020" s="51"/>
      <c r="Y1020" s="51"/>
    </row>
    <row r="1021" spans="2:25" x14ac:dyDescent="0.2">
      <c r="B1021" s="51"/>
      <c r="C1021" s="51"/>
      <c r="D1021" s="51"/>
      <c r="E1021" s="51"/>
      <c r="F1021" s="51"/>
      <c r="G1021" s="51"/>
      <c r="H1021" s="51"/>
      <c r="I1021" s="51"/>
      <c r="J1021" s="51"/>
      <c r="K1021" s="51"/>
      <c r="L1021" s="51"/>
      <c r="M1021" s="51"/>
      <c r="N1021" s="51"/>
      <c r="O1021" s="51"/>
      <c r="P1021" s="51"/>
      <c r="Q1021" s="51"/>
      <c r="R1021" s="51"/>
      <c r="S1021" s="51"/>
      <c r="T1021" s="51"/>
      <c r="U1021" s="51"/>
      <c r="V1021" s="51"/>
      <c r="W1021" s="51"/>
      <c r="X1021" s="51"/>
      <c r="Y1021" s="51"/>
    </row>
    <row r="1022" spans="2:25" x14ac:dyDescent="0.2">
      <c r="B1022" s="51"/>
      <c r="C1022" s="51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  <c r="S1022" s="51"/>
      <c r="T1022" s="51"/>
      <c r="U1022" s="51"/>
      <c r="V1022" s="51"/>
      <c r="W1022" s="51"/>
      <c r="X1022" s="51"/>
      <c r="Y1022" s="51"/>
    </row>
    <row r="1023" spans="2:25" x14ac:dyDescent="0.2">
      <c r="B1023" s="51"/>
      <c r="C1023" s="51"/>
      <c r="D1023" s="51"/>
      <c r="E1023" s="51"/>
      <c r="F1023" s="51"/>
      <c r="G1023" s="51"/>
      <c r="H1023" s="51"/>
      <c r="I1023" s="51"/>
      <c r="J1023" s="51"/>
      <c r="K1023" s="51"/>
      <c r="L1023" s="51"/>
      <c r="M1023" s="51"/>
      <c r="N1023" s="51"/>
      <c r="O1023" s="51"/>
      <c r="P1023" s="51"/>
      <c r="Q1023" s="51"/>
      <c r="R1023" s="51"/>
      <c r="S1023" s="51"/>
      <c r="T1023" s="51"/>
      <c r="U1023" s="51"/>
      <c r="V1023" s="51"/>
      <c r="W1023" s="51"/>
      <c r="X1023" s="51"/>
      <c r="Y1023" s="51"/>
    </row>
    <row r="1024" spans="2:25" x14ac:dyDescent="0.2">
      <c r="B1024" s="51"/>
      <c r="C1024" s="51"/>
      <c r="D1024" s="51"/>
      <c r="E1024" s="51"/>
      <c r="F1024" s="51"/>
      <c r="G1024" s="51"/>
      <c r="H1024" s="51"/>
      <c r="I1024" s="51"/>
      <c r="J1024" s="51"/>
      <c r="K1024" s="51"/>
      <c r="L1024" s="51"/>
      <c r="M1024" s="51"/>
      <c r="N1024" s="51"/>
      <c r="O1024" s="51"/>
      <c r="P1024" s="51"/>
      <c r="Q1024" s="51"/>
      <c r="R1024" s="51"/>
      <c r="S1024" s="51"/>
      <c r="T1024" s="51"/>
      <c r="U1024" s="51"/>
      <c r="V1024" s="51"/>
      <c r="W1024" s="51"/>
      <c r="X1024" s="51"/>
      <c r="Y1024" s="51"/>
    </row>
    <row r="1025" spans="2:25" x14ac:dyDescent="0.2">
      <c r="B1025" s="51"/>
      <c r="C1025" s="51"/>
      <c r="D1025" s="51"/>
      <c r="E1025" s="51"/>
      <c r="F1025" s="51"/>
      <c r="G1025" s="51"/>
      <c r="H1025" s="51"/>
      <c r="I1025" s="51"/>
      <c r="J1025" s="51"/>
      <c r="K1025" s="51"/>
      <c r="L1025" s="51"/>
      <c r="M1025" s="51"/>
      <c r="N1025" s="51"/>
      <c r="O1025" s="51"/>
      <c r="P1025" s="51"/>
      <c r="Q1025" s="51"/>
      <c r="R1025" s="51"/>
      <c r="S1025" s="51"/>
      <c r="T1025" s="51"/>
      <c r="U1025" s="51"/>
      <c r="V1025" s="51"/>
      <c r="W1025" s="51"/>
      <c r="X1025" s="51"/>
      <c r="Y1025" s="51"/>
    </row>
    <row r="1026" spans="2:25" x14ac:dyDescent="0.2">
      <c r="B1026" s="51"/>
      <c r="C1026" s="51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  <c r="S1026" s="51"/>
      <c r="T1026" s="51"/>
      <c r="U1026" s="51"/>
      <c r="V1026" s="51"/>
      <c r="W1026" s="51"/>
      <c r="X1026" s="51"/>
      <c r="Y1026" s="51"/>
    </row>
    <row r="1027" spans="2:25" x14ac:dyDescent="0.2">
      <c r="B1027" s="51"/>
      <c r="C1027" s="51"/>
      <c r="D1027" s="51"/>
      <c r="E1027" s="51"/>
      <c r="F1027" s="51"/>
      <c r="G1027" s="51"/>
      <c r="H1027" s="51"/>
      <c r="I1027" s="51"/>
      <c r="J1027" s="51"/>
      <c r="K1027" s="51"/>
      <c r="L1027" s="51"/>
      <c r="M1027" s="51"/>
      <c r="N1027" s="51"/>
      <c r="O1027" s="51"/>
      <c r="P1027" s="51"/>
      <c r="Q1027" s="51"/>
      <c r="R1027" s="51"/>
      <c r="S1027" s="51"/>
      <c r="T1027" s="51"/>
      <c r="U1027" s="51"/>
      <c r="V1027" s="51"/>
      <c r="W1027" s="51"/>
      <c r="X1027" s="51"/>
      <c r="Y1027" s="51"/>
    </row>
    <row r="1028" spans="2:25" x14ac:dyDescent="0.2">
      <c r="B1028" s="51"/>
      <c r="C1028" s="51"/>
      <c r="D1028" s="51"/>
      <c r="E1028" s="51"/>
      <c r="F1028" s="51"/>
      <c r="G1028" s="51"/>
      <c r="H1028" s="51"/>
      <c r="I1028" s="51"/>
      <c r="J1028" s="51"/>
      <c r="K1028" s="51"/>
      <c r="L1028" s="51"/>
      <c r="M1028" s="51"/>
      <c r="N1028" s="51"/>
      <c r="O1028" s="51"/>
      <c r="P1028" s="51"/>
      <c r="Q1028" s="51"/>
      <c r="R1028" s="51"/>
      <c r="S1028" s="51"/>
      <c r="T1028" s="51"/>
      <c r="U1028" s="51"/>
      <c r="V1028" s="51"/>
      <c r="W1028" s="51"/>
      <c r="X1028" s="51"/>
      <c r="Y1028" s="51"/>
    </row>
    <row r="1029" spans="2:25" x14ac:dyDescent="0.2">
      <c r="B1029" s="51"/>
      <c r="C1029" s="51"/>
      <c r="D1029" s="51"/>
      <c r="E1029" s="51"/>
      <c r="F1029" s="51"/>
      <c r="G1029" s="51"/>
      <c r="H1029" s="51"/>
      <c r="I1029" s="51"/>
      <c r="J1029" s="51"/>
      <c r="K1029" s="51"/>
      <c r="L1029" s="51"/>
      <c r="M1029" s="51"/>
      <c r="N1029" s="51"/>
      <c r="O1029" s="51"/>
      <c r="P1029" s="51"/>
      <c r="Q1029" s="51"/>
      <c r="R1029" s="51"/>
      <c r="S1029" s="51"/>
      <c r="T1029" s="51"/>
      <c r="U1029" s="51"/>
      <c r="V1029" s="51"/>
      <c r="W1029" s="51"/>
      <c r="X1029" s="51"/>
      <c r="Y1029" s="51"/>
    </row>
    <row r="1030" spans="2:25" x14ac:dyDescent="0.2">
      <c r="B1030" s="51"/>
      <c r="C1030" s="51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  <c r="S1030" s="51"/>
      <c r="T1030" s="51"/>
      <c r="U1030" s="51"/>
      <c r="V1030" s="51"/>
      <c r="W1030" s="51"/>
      <c r="X1030" s="51"/>
      <c r="Y1030" s="51"/>
    </row>
    <row r="1031" spans="2:25" x14ac:dyDescent="0.2">
      <c r="B1031" s="51"/>
      <c r="C1031" s="51"/>
      <c r="D1031" s="51"/>
      <c r="E1031" s="51"/>
      <c r="F1031" s="51"/>
      <c r="G1031" s="51"/>
      <c r="H1031" s="51"/>
      <c r="I1031" s="51"/>
      <c r="J1031" s="51"/>
      <c r="K1031" s="51"/>
      <c r="L1031" s="51"/>
      <c r="M1031" s="51"/>
      <c r="N1031" s="51"/>
      <c r="O1031" s="51"/>
      <c r="P1031" s="51"/>
      <c r="Q1031" s="51"/>
      <c r="R1031" s="51"/>
      <c r="S1031" s="51"/>
      <c r="T1031" s="51"/>
      <c r="U1031" s="51"/>
      <c r="V1031" s="51"/>
      <c r="W1031" s="51"/>
      <c r="X1031" s="51"/>
      <c r="Y1031" s="51"/>
    </row>
    <row r="1032" spans="2:25" x14ac:dyDescent="0.2">
      <c r="B1032" s="51"/>
      <c r="C1032" s="51"/>
      <c r="D1032" s="51"/>
      <c r="E1032" s="51"/>
      <c r="F1032" s="51"/>
      <c r="G1032" s="51"/>
      <c r="H1032" s="51"/>
      <c r="I1032" s="51"/>
      <c r="J1032" s="51"/>
      <c r="K1032" s="51"/>
      <c r="L1032" s="51"/>
      <c r="M1032" s="51"/>
      <c r="N1032" s="51"/>
      <c r="O1032" s="51"/>
      <c r="P1032" s="51"/>
      <c r="Q1032" s="51"/>
      <c r="R1032" s="51"/>
      <c r="S1032" s="51"/>
      <c r="T1032" s="51"/>
      <c r="U1032" s="51"/>
      <c r="V1032" s="51"/>
      <c r="W1032" s="51"/>
      <c r="X1032" s="51"/>
      <c r="Y1032" s="51"/>
    </row>
    <row r="1033" spans="2:25" x14ac:dyDescent="0.2">
      <c r="B1033" s="51"/>
      <c r="C1033" s="51"/>
      <c r="D1033" s="51"/>
      <c r="E1033" s="51"/>
      <c r="F1033" s="51"/>
      <c r="G1033" s="51"/>
      <c r="H1033" s="51"/>
      <c r="I1033" s="51"/>
      <c r="J1033" s="51"/>
      <c r="K1033" s="51"/>
      <c r="L1033" s="51"/>
      <c r="M1033" s="51"/>
      <c r="N1033" s="51"/>
      <c r="O1033" s="51"/>
      <c r="P1033" s="51"/>
      <c r="Q1033" s="51"/>
      <c r="R1033" s="51"/>
      <c r="S1033" s="51"/>
      <c r="T1033" s="51"/>
      <c r="U1033" s="51"/>
      <c r="V1033" s="51"/>
      <c r="W1033" s="51"/>
      <c r="X1033" s="51"/>
      <c r="Y1033" s="51"/>
    </row>
    <row r="1034" spans="2:25" x14ac:dyDescent="0.2">
      <c r="B1034" s="51"/>
      <c r="C1034" s="51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  <c r="S1034" s="51"/>
      <c r="T1034" s="51"/>
      <c r="U1034" s="51"/>
      <c r="V1034" s="51"/>
      <c r="W1034" s="51"/>
      <c r="X1034" s="51"/>
      <c r="Y1034" s="51"/>
    </row>
    <row r="1035" spans="2:25" x14ac:dyDescent="0.2">
      <c r="B1035" s="51"/>
      <c r="C1035" s="51"/>
      <c r="D1035" s="51"/>
      <c r="E1035" s="51"/>
      <c r="F1035" s="51"/>
      <c r="G1035" s="51"/>
      <c r="H1035" s="51"/>
      <c r="I1035" s="51"/>
      <c r="J1035" s="51"/>
      <c r="K1035" s="51"/>
      <c r="L1035" s="51"/>
      <c r="M1035" s="51"/>
      <c r="N1035" s="51"/>
      <c r="O1035" s="51"/>
      <c r="P1035" s="51"/>
      <c r="Q1035" s="51"/>
      <c r="R1035" s="51"/>
      <c r="S1035" s="51"/>
      <c r="T1035" s="51"/>
      <c r="U1035" s="51"/>
      <c r="V1035" s="51"/>
      <c r="W1035" s="51"/>
      <c r="X1035" s="51"/>
      <c r="Y1035" s="51"/>
    </row>
    <row r="1036" spans="2:25" x14ac:dyDescent="0.2">
      <c r="B1036" s="51"/>
      <c r="C1036" s="51"/>
      <c r="D1036" s="51"/>
      <c r="E1036" s="51"/>
      <c r="F1036" s="51"/>
      <c r="G1036" s="51"/>
      <c r="H1036" s="51"/>
      <c r="I1036" s="51"/>
      <c r="J1036" s="51"/>
      <c r="K1036" s="51"/>
      <c r="L1036" s="51"/>
      <c r="M1036" s="51"/>
      <c r="N1036" s="51"/>
      <c r="O1036" s="51"/>
      <c r="P1036" s="51"/>
      <c r="Q1036" s="51"/>
      <c r="R1036" s="51"/>
      <c r="S1036" s="51"/>
      <c r="T1036" s="51"/>
      <c r="U1036" s="51"/>
      <c r="V1036" s="51"/>
      <c r="W1036" s="51"/>
      <c r="X1036" s="51"/>
      <c r="Y1036" s="51"/>
    </row>
    <row r="1037" spans="2:25" x14ac:dyDescent="0.2">
      <c r="B1037" s="51"/>
      <c r="C1037" s="51"/>
      <c r="D1037" s="51"/>
      <c r="E1037" s="51"/>
      <c r="F1037" s="51"/>
      <c r="G1037" s="51"/>
      <c r="H1037" s="51"/>
      <c r="I1037" s="51"/>
      <c r="J1037" s="51"/>
      <c r="K1037" s="51"/>
      <c r="L1037" s="51"/>
      <c r="M1037" s="51"/>
      <c r="N1037" s="51"/>
      <c r="O1037" s="51"/>
      <c r="P1037" s="51"/>
      <c r="Q1037" s="51"/>
      <c r="R1037" s="51"/>
      <c r="S1037" s="51"/>
      <c r="T1037" s="51"/>
      <c r="U1037" s="51"/>
      <c r="V1037" s="51"/>
      <c r="W1037" s="51"/>
      <c r="X1037" s="51"/>
      <c r="Y1037" s="51"/>
    </row>
    <row r="1038" spans="2:25" x14ac:dyDescent="0.2">
      <c r="B1038" s="51"/>
      <c r="C1038" s="51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  <c r="S1038" s="51"/>
      <c r="T1038" s="51"/>
      <c r="U1038" s="51"/>
      <c r="V1038" s="51"/>
      <c r="W1038" s="51"/>
      <c r="X1038" s="51"/>
      <c r="Y1038" s="51"/>
    </row>
    <row r="1039" spans="2:25" x14ac:dyDescent="0.2">
      <c r="B1039" s="51"/>
      <c r="C1039" s="51"/>
      <c r="D1039" s="51"/>
      <c r="E1039" s="51"/>
      <c r="F1039" s="51"/>
      <c r="G1039" s="51"/>
      <c r="H1039" s="51"/>
      <c r="I1039" s="51"/>
      <c r="J1039" s="51"/>
      <c r="K1039" s="51"/>
      <c r="L1039" s="51"/>
      <c r="M1039" s="51"/>
      <c r="N1039" s="51"/>
      <c r="O1039" s="51"/>
      <c r="P1039" s="51"/>
      <c r="Q1039" s="51"/>
      <c r="R1039" s="51"/>
      <c r="S1039" s="51"/>
      <c r="T1039" s="51"/>
      <c r="U1039" s="51"/>
      <c r="V1039" s="51"/>
      <c r="W1039" s="51"/>
      <c r="X1039" s="51"/>
      <c r="Y1039" s="51"/>
    </row>
    <row r="1040" spans="2:25" x14ac:dyDescent="0.2">
      <c r="B1040" s="51"/>
      <c r="C1040" s="51"/>
      <c r="D1040" s="51"/>
      <c r="E1040" s="51"/>
      <c r="F1040" s="51"/>
      <c r="G1040" s="51"/>
      <c r="H1040" s="51"/>
      <c r="I1040" s="51"/>
      <c r="J1040" s="51"/>
      <c r="K1040" s="51"/>
      <c r="L1040" s="51"/>
      <c r="M1040" s="51"/>
      <c r="N1040" s="51"/>
      <c r="O1040" s="51"/>
      <c r="P1040" s="51"/>
      <c r="Q1040" s="51"/>
      <c r="R1040" s="51"/>
      <c r="S1040" s="51"/>
      <c r="T1040" s="51"/>
      <c r="U1040" s="51"/>
      <c r="V1040" s="51"/>
      <c r="W1040" s="51"/>
      <c r="X1040" s="51"/>
      <c r="Y1040" s="51"/>
    </row>
    <row r="1041" spans="2:25" x14ac:dyDescent="0.2">
      <c r="B1041" s="51"/>
      <c r="C1041" s="51"/>
      <c r="D1041" s="51"/>
      <c r="E1041" s="51"/>
      <c r="F1041" s="51"/>
      <c r="G1041" s="51"/>
      <c r="H1041" s="51"/>
      <c r="I1041" s="51"/>
      <c r="J1041" s="51"/>
      <c r="K1041" s="51"/>
      <c r="L1041" s="51"/>
      <c r="M1041" s="51"/>
      <c r="N1041" s="51"/>
      <c r="O1041" s="51"/>
      <c r="P1041" s="51"/>
      <c r="Q1041" s="51"/>
      <c r="R1041" s="51"/>
      <c r="S1041" s="51"/>
      <c r="T1041" s="51"/>
      <c r="U1041" s="51"/>
      <c r="V1041" s="51"/>
      <c r="W1041" s="51"/>
      <c r="X1041" s="51"/>
      <c r="Y1041" s="51"/>
    </row>
    <row r="1042" spans="2:25" x14ac:dyDescent="0.2">
      <c r="B1042" s="51"/>
      <c r="C1042" s="51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  <c r="S1042" s="51"/>
      <c r="T1042" s="51"/>
      <c r="U1042" s="51"/>
      <c r="V1042" s="51"/>
      <c r="W1042" s="51"/>
      <c r="X1042" s="51"/>
      <c r="Y1042" s="51"/>
    </row>
    <row r="1043" spans="2:25" x14ac:dyDescent="0.2">
      <c r="B1043" s="51"/>
      <c r="C1043" s="51"/>
      <c r="D1043" s="51"/>
      <c r="E1043" s="51"/>
      <c r="F1043" s="51"/>
      <c r="G1043" s="51"/>
      <c r="H1043" s="51"/>
      <c r="I1043" s="51"/>
      <c r="J1043" s="51"/>
      <c r="K1043" s="51"/>
      <c r="L1043" s="51"/>
      <c r="M1043" s="51"/>
      <c r="N1043" s="51"/>
      <c r="O1043" s="51"/>
      <c r="P1043" s="51"/>
      <c r="Q1043" s="51"/>
      <c r="R1043" s="51"/>
      <c r="S1043" s="51"/>
      <c r="T1043" s="51"/>
      <c r="U1043" s="51"/>
      <c r="V1043" s="51"/>
      <c r="W1043" s="51"/>
      <c r="X1043" s="51"/>
      <c r="Y1043" s="51"/>
    </row>
    <row r="1044" spans="2:25" x14ac:dyDescent="0.2">
      <c r="B1044" s="51"/>
      <c r="C1044" s="51"/>
      <c r="D1044" s="51"/>
      <c r="E1044" s="51"/>
      <c r="F1044" s="51"/>
      <c r="G1044" s="51"/>
      <c r="H1044" s="51"/>
      <c r="I1044" s="51"/>
      <c r="J1044" s="51"/>
      <c r="K1044" s="51"/>
      <c r="L1044" s="51"/>
      <c r="M1044" s="51"/>
      <c r="N1044" s="51"/>
      <c r="O1044" s="51"/>
      <c r="P1044" s="51"/>
      <c r="Q1044" s="51"/>
      <c r="R1044" s="51"/>
      <c r="S1044" s="51"/>
      <c r="T1044" s="51"/>
      <c r="U1044" s="51"/>
      <c r="V1044" s="51"/>
      <c r="W1044" s="51"/>
      <c r="X1044" s="51"/>
      <c r="Y1044" s="51"/>
    </row>
    <row r="1045" spans="2:25" x14ac:dyDescent="0.2">
      <c r="B1045" s="51"/>
      <c r="C1045" s="51"/>
      <c r="D1045" s="51"/>
      <c r="E1045" s="51"/>
      <c r="F1045" s="51"/>
      <c r="G1045" s="51"/>
      <c r="H1045" s="51"/>
      <c r="I1045" s="51"/>
      <c r="J1045" s="51"/>
      <c r="K1045" s="51"/>
      <c r="L1045" s="51"/>
      <c r="M1045" s="51"/>
      <c r="N1045" s="51"/>
      <c r="O1045" s="51"/>
      <c r="P1045" s="51"/>
      <c r="Q1045" s="51"/>
      <c r="R1045" s="51"/>
      <c r="S1045" s="51"/>
      <c r="T1045" s="51"/>
      <c r="U1045" s="51"/>
      <c r="V1045" s="51"/>
      <c r="W1045" s="51"/>
      <c r="X1045" s="51"/>
      <c r="Y1045" s="51"/>
    </row>
    <row r="1046" spans="2:25" x14ac:dyDescent="0.2">
      <c r="B1046" s="51"/>
      <c r="C1046" s="51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  <c r="S1046" s="51"/>
      <c r="T1046" s="51"/>
      <c r="U1046" s="51"/>
      <c r="V1046" s="51"/>
      <c r="W1046" s="51"/>
      <c r="X1046" s="51"/>
      <c r="Y1046" s="51"/>
    </row>
    <row r="1047" spans="2:25" x14ac:dyDescent="0.2">
      <c r="B1047" s="51"/>
      <c r="C1047" s="51"/>
      <c r="D1047" s="51"/>
      <c r="E1047" s="51"/>
      <c r="F1047" s="51"/>
      <c r="G1047" s="51"/>
      <c r="H1047" s="51"/>
      <c r="I1047" s="51"/>
      <c r="J1047" s="51"/>
      <c r="K1047" s="51"/>
      <c r="L1047" s="51"/>
      <c r="M1047" s="51"/>
      <c r="N1047" s="51"/>
      <c r="O1047" s="51"/>
      <c r="P1047" s="51"/>
      <c r="Q1047" s="51"/>
      <c r="R1047" s="51"/>
      <c r="S1047" s="51"/>
      <c r="T1047" s="51"/>
      <c r="U1047" s="51"/>
      <c r="V1047" s="51"/>
      <c r="W1047" s="51"/>
      <c r="X1047" s="51"/>
      <c r="Y1047" s="51"/>
    </row>
    <row r="1048" spans="2:25" x14ac:dyDescent="0.2">
      <c r="B1048" s="51"/>
      <c r="C1048" s="51"/>
      <c r="D1048" s="51"/>
      <c r="E1048" s="51"/>
      <c r="F1048" s="51"/>
      <c r="G1048" s="51"/>
      <c r="H1048" s="51"/>
      <c r="I1048" s="51"/>
      <c r="J1048" s="51"/>
      <c r="K1048" s="51"/>
      <c r="L1048" s="51"/>
      <c r="M1048" s="51"/>
      <c r="N1048" s="51"/>
      <c r="O1048" s="51"/>
      <c r="P1048" s="51"/>
      <c r="Q1048" s="51"/>
      <c r="R1048" s="51"/>
      <c r="S1048" s="51"/>
      <c r="T1048" s="51"/>
      <c r="U1048" s="51"/>
      <c r="V1048" s="51"/>
      <c r="W1048" s="51"/>
      <c r="X1048" s="51"/>
      <c r="Y1048" s="51"/>
    </row>
    <row r="1049" spans="2:25" x14ac:dyDescent="0.2">
      <c r="B1049" s="51"/>
      <c r="C1049" s="51"/>
      <c r="D1049" s="51"/>
      <c r="E1049" s="51"/>
      <c r="F1049" s="51"/>
      <c r="G1049" s="51"/>
      <c r="H1049" s="51"/>
      <c r="I1049" s="51"/>
      <c r="J1049" s="51"/>
      <c r="K1049" s="51"/>
      <c r="L1049" s="51"/>
      <c r="M1049" s="51"/>
      <c r="N1049" s="51"/>
      <c r="O1049" s="51"/>
      <c r="P1049" s="51"/>
      <c r="Q1049" s="51"/>
      <c r="R1049" s="51"/>
      <c r="S1049" s="51"/>
      <c r="T1049" s="51"/>
      <c r="U1049" s="51"/>
      <c r="V1049" s="51"/>
      <c r="W1049" s="51"/>
      <c r="X1049" s="51"/>
      <c r="Y1049" s="51"/>
    </row>
    <row r="1050" spans="2:25" x14ac:dyDescent="0.2">
      <c r="B1050" s="51"/>
      <c r="C1050" s="51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  <c r="S1050" s="51"/>
      <c r="T1050" s="51"/>
      <c r="U1050" s="51"/>
      <c r="V1050" s="51"/>
      <c r="W1050" s="51"/>
      <c r="X1050" s="51"/>
      <c r="Y1050" s="51"/>
    </row>
    <row r="1051" spans="2:25" x14ac:dyDescent="0.2">
      <c r="B1051" s="51"/>
      <c r="C1051" s="51"/>
      <c r="D1051" s="51"/>
      <c r="E1051" s="51"/>
      <c r="F1051" s="51"/>
      <c r="G1051" s="51"/>
      <c r="H1051" s="51"/>
      <c r="I1051" s="51"/>
      <c r="J1051" s="51"/>
      <c r="K1051" s="51"/>
      <c r="L1051" s="51"/>
      <c r="M1051" s="51"/>
      <c r="N1051" s="51"/>
      <c r="O1051" s="51"/>
      <c r="P1051" s="51"/>
      <c r="Q1051" s="51"/>
      <c r="R1051" s="51"/>
      <c r="S1051" s="51"/>
      <c r="T1051" s="51"/>
      <c r="U1051" s="51"/>
      <c r="V1051" s="51"/>
      <c r="W1051" s="51"/>
      <c r="X1051" s="51"/>
      <c r="Y1051" s="51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2012-03-28T03:33:54Z</dcterms:created>
  <dcterms:modified xsi:type="dcterms:W3CDTF">2012-10-23T17:44:31Z</dcterms:modified>
</cp:coreProperties>
</file>