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4525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D4" i="2"/>
  <c r="C4" i="2"/>
  <c r="M5" i="2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E18" i="4"/>
  <c r="E20" i="4"/>
  <c r="E17" i="4"/>
  <c r="E19" i="4" s="1"/>
  <c r="E21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/>
  <c r="A66" i="3"/>
  <c r="K66" i="3" s="1"/>
  <c r="A65" i="3"/>
  <c r="K65" i="3" s="1"/>
  <c r="A64" i="3"/>
  <c r="K64" i="3" s="1"/>
  <c r="A63" i="3"/>
  <c r="K63" i="3"/>
  <c r="A62" i="3"/>
  <c r="K62" i="3" s="1"/>
  <c r="A61" i="3"/>
  <c r="K61" i="3" s="1"/>
  <c r="B60" i="3"/>
  <c r="N60" i="3" s="1"/>
  <c r="B59" i="3"/>
  <c r="N59" i="3" s="1"/>
  <c r="B58" i="3"/>
  <c r="N58" i="3" s="1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4" i="2"/>
  <c r="P59" i="3"/>
  <c r="S58" i="3"/>
  <c r="T58" i="3"/>
  <c r="P58" i="3"/>
  <c r="P60" i="3"/>
  <c r="T60" i="3"/>
  <c r="S60" i="3"/>
  <c r="B66" i="3"/>
  <c r="B62" i="3"/>
  <c r="J62" i="3"/>
  <c r="M58" i="3"/>
  <c r="J66" i="3"/>
  <c r="E58" i="3"/>
  <c r="E60" i="3"/>
  <c r="F62" i="3"/>
  <c r="J64" i="3"/>
  <c r="F66" i="3"/>
  <c r="B68" i="3"/>
  <c r="I60" i="3"/>
  <c r="F68" i="3"/>
  <c r="E57" i="3"/>
  <c r="K59" i="3"/>
  <c r="H61" i="3"/>
  <c r="D63" i="3"/>
  <c r="H63" i="3"/>
  <c r="L63" i="3"/>
  <c r="H65" i="3"/>
  <c r="G58" i="3"/>
  <c r="O58" i="3"/>
  <c r="I59" i="3"/>
  <c r="G60" i="3"/>
  <c r="O60" i="3"/>
  <c r="F61" i="3"/>
  <c r="D62" i="3"/>
  <c r="H62" i="3"/>
  <c r="L62" i="3"/>
  <c r="B63" i="3"/>
  <c r="F63" i="3"/>
  <c r="J63" i="3"/>
  <c r="D64" i="3"/>
  <c r="L64" i="3"/>
  <c r="F65" i="3"/>
  <c r="D66" i="3"/>
  <c r="H66" i="3"/>
  <c r="L66" i="3"/>
  <c r="B67" i="3"/>
  <c r="F67" i="3"/>
  <c r="J67" i="3"/>
  <c r="D68" i="3"/>
  <c r="L68" i="3"/>
  <c r="F69" i="3"/>
  <c r="D67" i="3"/>
  <c r="H67" i="3"/>
  <c r="L67" i="3"/>
  <c r="H69" i="3"/>
  <c r="F58" i="3"/>
  <c r="J58" i="3"/>
  <c r="F59" i="3"/>
  <c r="J59" i="3"/>
  <c r="F60" i="3"/>
  <c r="J60" i="3"/>
  <c r="C61" i="3"/>
  <c r="G61" i="3"/>
  <c r="C62" i="3"/>
  <c r="E62" i="3"/>
  <c r="G62" i="3"/>
  <c r="I62" i="3"/>
  <c r="C63" i="3"/>
  <c r="E63" i="3"/>
  <c r="G63" i="3"/>
  <c r="I63" i="3"/>
  <c r="C64" i="3"/>
  <c r="G64" i="3"/>
  <c r="C65" i="3"/>
  <c r="G65" i="3"/>
  <c r="C66" i="3"/>
  <c r="E66" i="3"/>
  <c r="G66" i="3"/>
  <c r="I66" i="3"/>
  <c r="C67" i="3"/>
  <c r="E67" i="3"/>
  <c r="G67" i="3"/>
  <c r="I67" i="3"/>
  <c r="C68" i="3"/>
  <c r="G68" i="3"/>
  <c r="C69" i="3"/>
  <c r="G69" i="3"/>
  <c r="L5" i="2" l="1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O5" i="2"/>
  <c r="F57" i="3"/>
  <c r="L4" i="2"/>
  <c r="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P5" i="2" l="1"/>
  <c r="G57" i="3"/>
  <c r="N4" i="2"/>
  <c r="AM7" i="2"/>
  <c r="R6" i="2"/>
  <c r="P4" i="2" l="1"/>
  <c r="H57" i="3"/>
  <c r="R5" i="2"/>
  <c r="T6" i="2"/>
  <c r="T5" i="2" l="1"/>
  <c r="I57" i="3"/>
  <c r="R4" i="2"/>
  <c r="V6" i="2"/>
  <c r="J57" i="3" l="1"/>
  <c r="T4" i="2"/>
  <c r="V5" i="2"/>
  <c r="X6" i="2"/>
  <c r="X5" i="2" l="1"/>
  <c r="K57" i="3"/>
  <c r="V4" i="2"/>
  <c r="Z6" i="2"/>
  <c r="L57" i="3" l="1"/>
  <c r="X4" i="2"/>
  <c r="Z5" i="2"/>
  <c r="AB6" i="2"/>
  <c r="AB5" i="2" l="1"/>
  <c r="M57" i="3"/>
  <c r="Z4" i="2"/>
  <c r="AD6" i="2"/>
  <c r="N57" i="3" l="1"/>
  <c r="AB4" i="2"/>
  <c r="AD5" i="2"/>
  <c r="AF6" i="2"/>
  <c r="AF5" i="2" l="1"/>
  <c r="O57" i="3"/>
  <c r="AD4" i="2"/>
  <c r="AH6" i="2"/>
  <c r="AH5" i="2" l="1"/>
  <c r="AF4" i="2"/>
  <c r="P57" i="3"/>
  <c r="AJ6" i="2"/>
  <c r="AH4" i="2" l="1"/>
  <c r="Q57" i="3"/>
  <c r="AJ5" i="2"/>
  <c r="AN6" i="2"/>
  <c r="AL6" i="2"/>
  <c r="R57" i="3" l="1"/>
  <c r="AL5" i="2"/>
  <c r="AJ4" i="2"/>
  <c r="S57" i="3" l="1"/>
  <c r="AN5" i="2"/>
  <c r="AL4" i="2"/>
  <c r="AP5" i="2" l="1"/>
  <c r="AN4" i="2"/>
  <c r="T57" i="3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<sst xmlns="http://schemas.openxmlformats.org/spreadsheetml/2006/main" count="535" uniqueCount="60">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</sst>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Accent2" xfId="1" builtinId="33"/>
    <cellStyle name="Normal" xfId="0" builtinId="0"/>
    <cellStyle name="Normal 2" xfId="2"/>
  </cellStyles>
  <dxfs count="217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5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68.759999999999977</c:v>
                </c:pt>
                <c:pt idx="3" formatCode="General">
                  <c:v>68.759999999999977</c:v>
                </c:pt>
                <c:pt idx="4" formatCode="General">
                  <c:v>56.759999999999977</c:v>
                </c:pt>
                <c:pt idx="5" formatCode="General">
                  <c:v>56.759999999999977</c:v>
                </c:pt>
                <c:pt idx="6" formatCode="General">
                  <c:v>52.759999999999977</c:v>
                </c:pt>
                <c:pt idx="7" formatCode="General">
                  <c:v>50.159999999999975</c:v>
                </c:pt>
                <c:pt idx="8" formatCode="General">
                  <c:v>48.809999999999974</c:v>
                </c:pt>
                <c:pt idx="9" formatCode="General">
                  <c:v>39.309999999999974</c:v>
                </c:pt>
                <c:pt idx="10" formatCode="General">
                  <c:v>39.309999999999974</c:v>
                </c:pt>
                <c:pt idx="11" formatCode="General">
                  <c:v>39.309999999999974</c:v>
                </c:pt>
                <c:pt idx="12" formatCode="General">
                  <c:v>39.309999999999974</c:v>
                </c:pt>
                <c:pt idx="13" formatCode="General">
                  <c:v>39.309999999999974</c:v>
                </c:pt>
                <c:pt idx="14" formatCode="General">
                  <c:v>39.309999999999974</c:v>
                </c:pt>
                <c:pt idx="15" formatCode="General">
                  <c:v>39.309999999999974</c:v>
                </c:pt>
                <c:pt idx="16" formatCode="General">
                  <c:v>39.309999999999974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4352"/>
        <c:axId val="77046144"/>
      </c:areaChart>
      <c:catAx>
        <c:axId val="7704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7046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7046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38E-2"/>
              <c:y val="0.169230769230769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7044352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3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58</c:v>
                </c:pt>
                <c:pt idx="2">
                  <c:v>58</c:v>
                </c:pt>
                <c:pt idx="3">
                  <c:v>54</c:v>
                </c:pt>
                <c:pt idx="4">
                  <c:v>54</c:v>
                </c:pt>
                <c:pt idx="5">
                  <c:v>50</c:v>
                </c:pt>
                <c:pt idx="6">
                  <c:v>46</c:v>
                </c:pt>
                <c:pt idx="7">
                  <c:v>42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37</c:v>
                </c:pt>
                <c:pt idx="15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72128"/>
        <c:axId val="77474048"/>
      </c:lineChart>
      <c:catAx>
        <c:axId val="7747212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7474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747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2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7472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35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24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6.7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2.5999999999999996</c:v>
                </c:pt>
                <c:pt idx="7">
                  <c:v>1.3499999999999999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58496"/>
        <c:axId val="84060416"/>
      </c:lineChart>
      <c:dateAx>
        <c:axId val="84058496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40604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8406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4058496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55E-2"/>
          <c:w val="0.15936824429204419"/>
          <c:h val="0.87739785400388193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AN22" sqref="AN22"/>
    </sheetView>
  </sheetViews>
  <sheetFormatPr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5" t="s">
        <v>12</v>
      </c>
      <c r="F6" s="96"/>
      <c r="G6" s="96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58</v>
      </c>
      <c r="M6" s="21"/>
      <c r="N6" s="21">
        <f>$H$6-COUNTIF(M10:M994,"&gt;=1")</f>
        <v>58</v>
      </c>
      <c r="O6" s="21"/>
      <c r="P6" s="21">
        <f>$H$6-COUNTIF(O10:O994,"&gt;=1")</f>
        <v>54</v>
      </c>
      <c r="Q6" s="21"/>
      <c r="R6" s="21">
        <f>$H$6-COUNTIF(Q10:Q994,"&gt;=1")</f>
        <v>54</v>
      </c>
      <c r="S6" s="21"/>
      <c r="T6" s="21">
        <f>$H$6-COUNTIF(S10:S994,"&gt;=1")</f>
        <v>50</v>
      </c>
      <c r="U6" s="21"/>
      <c r="V6" s="21">
        <f>$H$6-COUNTIF(U10:U994,"&gt;=1")</f>
        <v>46</v>
      </c>
      <c r="W6" s="21"/>
      <c r="X6" s="21">
        <f>$H$6-COUNTIF(W10:W994,"&gt;=1")</f>
        <v>42</v>
      </c>
      <c r="Y6" s="21"/>
      <c r="Z6" s="21">
        <f>$H$6-COUNTIF(Y10:Y994,"&gt;=1")</f>
        <v>35</v>
      </c>
      <c r="AA6" s="21"/>
      <c r="AB6" s="21">
        <f>$H$6-COUNTIF(AA10:AA994,"&gt;=1")</f>
        <v>35</v>
      </c>
      <c r="AC6" s="21"/>
      <c r="AD6" s="21">
        <f>$H$6-COUNTIF(AC10:AC994,"&gt;=1")</f>
        <v>35</v>
      </c>
      <c r="AE6" s="21"/>
      <c r="AF6" s="21">
        <f t="shared" ref="AF6:AL6" si="0">$H$6-COUNTIF(AE10:AE994,"&gt;=1")</f>
        <v>35</v>
      </c>
      <c r="AG6" s="21"/>
      <c r="AH6" s="21">
        <f t="shared" si="0"/>
        <v>35</v>
      </c>
      <c r="AI6" s="21"/>
      <c r="AJ6" s="21">
        <f t="shared" si="0"/>
        <v>35</v>
      </c>
      <c r="AK6" s="21"/>
      <c r="AL6" s="21">
        <f t="shared" si="0"/>
        <v>37</v>
      </c>
      <c r="AM6" s="21"/>
      <c r="AN6" s="21">
        <f>$H$6-COUNTIF(AM10:AM994,"&gt;=1")</f>
        <v>37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7" t="s">
        <v>13</v>
      </c>
      <c r="F7" s="98"/>
      <c r="G7" s="99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68.759999999999977</v>
      </c>
      <c r="M7" s="23"/>
      <c r="N7" s="23">
        <f>+L7-SUM(N9:N999)</f>
        <v>68.759999999999977</v>
      </c>
      <c r="O7" s="23"/>
      <c r="P7" s="23">
        <f>+N7-SUM(P9:P999)</f>
        <v>56.759999999999977</v>
      </c>
      <c r="Q7" s="23"/>
      <c r="R7" s="23">
        <f>+P7-SUM(R9:R999)</f>
        <v>56.759999999999977</v>
      </c>
      <c r="S7" s="23"/>
      <c r="T7" s="23">
        <f>+R7-SUM(T9:T999)</f>
        <v>52.759999999999977</v>
      </c>
      <c r="U7" s="23"/>
      <c r="V7" s="23">
        <f>+T7-SUM(V9:V999)</f>
        <v>50.159999999999975</v>
      </c>
      <c r="W7" s="23"/>
      <c r="X7" s="23">
        <f>+V7-SUM(X9:X999)</f>
        <v>48.809999999999974</v>
      </c>
      <c r="Y7" s="23"/>
      <c r="Z7" s="23">
        <f>+X7-SUM(Z9:Z999)</f>
        <v>39.309999999999974</v>
      </c>
      <c r="AA7" s="23"/>
      <c r="AB7" s="23">
        <f>+Z7-SUM(AB9:AB999)</f>
        <v>39.309999999999974</v>
      </c>
      <c r="AC7" s="23"/>
      <c r="AD7" s="23">
        <f>+AB7-SUM(AD9:AD999)</f>
        <v>39.309999999999974</v>
      </c>
      <c r="AE7" s="23"/>
      <c r="AF7" s="23">
        <f>+AD7-SUM(AF9:AF999)</f>
        <v>39.309999999999974</v>
      </c>
      <c r="AG7" s="23"/>
      <c r="AH7" s="23">
        <f>+AF7-SUM(AH9:AH999)</f>
        <v>39.309999999999974</v>
      </c>
      <c r="AI7" s="23"/>
      <c r="AJ7" s="23">
        <f>+AH7-SUM(AJ9:AJ999)</f>
        <v>39.309999999999974</v>
      </c>
      <c r="AK7" s="23"/>
      <c r="AL7" s="23">
        <f>+AJ7-SUM(AL9:AL999)</f>
        <v>39.309999999999974</v>
      </c>
      <c r="AM7" s="23">
        <f>+AK7-SUM(AM9:AM999)</f>
        <v>-61</v>
      </c>
      <c r="AN7" s="23">
        <f>+AL7-SUM(AN9:AN999)</f>
        <v>39.309999999999974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2" t="str">
        <f>+'Sprint Backlog'!C5</f>
        <v>Prototipado</v>
      </c>
      <c r="C11" s="92"/>
      <c r="D11" s="92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2" t="str">
        <f>+'Sprint Backlog'!C10</f>
        <v>Pruebas unitarias</v>
      </c>
      <c r="C16" s="92"/>
      <c r="D16" s="92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2" t="str">
        <f>+'Sprint Backlog'!C12</f>
        <v>Prototipado</v>
      </c>
      <c r="C18" s="92"/>
      <c r="D18" s="92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 x14ac:dyDescent="0.25">
      <c r="A20" s="34" t="str">
        <f>+'Sprint Backlog'!B14</f>
        <v>US012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 x14ac:dyDescent="0.25">
      <c r="A21" s="34" t="str">
        <f>+'Sprint Backlog'!B15</f>
        <v>US012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 x14ac:dyDescent="0.25">
      <c r="A22" s="34" t="str">
        <f>+'Sprint Backlog'!B16</f>
        <v>US012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 x14ac:dyDescent="0.25">
      <c r="A23" s="34" t="str">
        <f>+'Sprint Backlog'!B17</f>
        <v>US012</v>
      </c>
      <c r="B23" s="92" t="str">
        <f>+'Sprint Backlog'!C17</f>
        <v>Pruebas unitarias</v>
      </c>
      <c r="C23" s="92"/>
      <c r="D23" s="92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2" t="str">
        <f>+'Sprint Backlog'!C19</f>
        <v>Prototipado</v>
      </c>
      <c r="C25" s="92"/>
      <c r="D25" s="92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40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1</v>
      </c>
      <c r="T26" s="31">
        <v>0.5</v>
      </c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 t="shared" si="16"/>
        <v>1</v>
      </c>
      <c r="AN26" s="32"/>
    </row>
    <row r="27" spans="1:46" x14ac:dyDescent="0.25">
      <c r="A27" s="34" t="str">
        <f>+'Sprint Backlog'!B21</f>
        <v>US049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40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1</v>
      </c>
      <c r="T27" s="31">
        <v>1.5</v>
      </c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 t="shared" si="16"/>
        <v>1</v>
      </c>
      <c r="AN27" s="32"/>
    </row>
    <row r="28" spans="1:46" x14ac:dyDescent="0.25">
      <c r="A28" s="34" t="str">
        <f>+'Sprint Backlog'!B22</f>
        <v>US049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40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1</v>
      </c>
      <c r="T28" s="31">
        <v>1.5</v>
      </c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 t="shared" si="16"/>
        <v>1</v>
      </c>
      <c r="AN28" s="32"/>
    </row>
    <row r="29" spans="1:46" x14ac:dyDescent="0.25">
      <c r="A29" s="34" t="str">
        <f>+'Sprint Backlog'!B23</f>
        <v>US049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40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1</v>
      </c>
      <c r="T29" s="31">
        <v>0.5</v>
      </c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 t="shared" si="16"/>
        <v>1</v>
      </c>
      <c r="AN29" s="32"/>
    </row>
    <row r="30" spans="1:46" x14ac:dyDescent="0.25">
      <c r="A30" s="34" t="str">
        <f>+'Sprint Backlog'!B24</f>
        <v>US049</v>
      </c>
      <c r="B30" s="92" t="str">
        <f>+'Sprint Backlog'!C24</f>
        <v>Pruebas unitarias</v>
      </c>
      <c r="C30" s="92"/>
      <c r="D30" s="92"/>
      <c r="E30" s="28" t="s">
        <v>25</v>
      </c>
      <c r="F30" s="28" t="s">
        <v>21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 x14ac:dyDescent="0.25">
      <c r="A31" s="34" t="str">
        <f>+'Sprint Backlog'!B25</f>
        <v>US021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2" t="str">
        <f>+'Sprint Backlog'!C26</f>
        <v>Prototipado</v>
      </c>
      <c r="C32" s="92"/>
      <c r="D32" s="92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40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1</v>
      </c>
      <c r="Z33" s="32">
        <v>0.5</v>
      </c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 t="shared" si="16"/>
        <v>1</v>
      </c>
      <c r="AN33" s="32"/>
    </row>
    <row r="34" spans="1:40" x14ac:dyDescent="0.25">
      <c r="A34" s="34" t="str">
        <f>+'Sprint Backlog'!B28</f>
        <v>US021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40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1</v>
      </c>
      <c r="Z34" s="32">
        <v>1.5</v>
      </c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 t="shared" si="16"/>
        <v>1</v>
      </c>
      <c r="AN34" s="32"/>
    </row>
    <row r="35" spans="1:40" x14ac:dyDescent="0.25">
      <c r="A35" s="34" t="str">
        <f>+'Sprint Backlog'!B29</f>
        <v>US021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40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1</v>
      </c>
      <c r="Z35" s="32">
        <v>1.5</v>
      </c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 t="shared" si="16"/>
        <v>1</v>
      </c>
      <c r="AN35" s="32"/>
    </row>
    <row r="36" spans="1:40" x14ac:dyDescent="0.25">
      <c r="A36" s="34" t="str">
        <f>+'Sprint Backlog'!B30</f>
        <v>US021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40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1</v>
      </c>
      <c r="Z36" s="32">
        <v>0.5</v>
      </c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 t="shared" si="16"/>
        <v>1</v>
      </c>
      <c r="AN36" s="32"/>
    </row>
    <row r="37" spans="1:40" x14ac:dyDescent="0.25">
      <c r="A37" s="34" t="str">
        <f>+'Sprint Backlog'!B31</f>
        <v>US021</v>
      </c>
      <c r="B37" s="92" t="str">
        <f>+'Sprint Backlog'!C31</f>
        <v>Pruebas unitarias</v>
      </c>
      <c r="C37" s="92"/>
      <c r="D37" s="92"/>
      <c r="E37" s="28" t="s">
        <v>25</v>
      </c>
      <c r="F37" s="28" t="s">
        <v>21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 x14ac:dyDescent="0.25">
      <c r="A38" s="34" t="str">
        <f>+'Sprint Backlog'!B32</f>
        <v>US028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2" t="str">
        <f>+'Sprint Backlog'!C33</f>
        <v>Prototipado</v>
      </c>
      <c r="C39" s="92"/>
      <c r="D39" s="92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21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 x14ac:dyDescent="0.25">
      <c r="A41" s="34" t="str">
        <f>+'Sprint Backlog'!B35</f>
        <v>US028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21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 x14ac:dyDescent="0.25">
      <c r="A42" s="34" t="str">
        <f>+'Sprint Backlog'!B36</f>
        <v>US028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21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 x14ac:dyDescent="0.25">
      <c r="A43" s="34" t="str">
        <f>+'Sprint Backlog'!B37</f>
        <v>US028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21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 x14ac:dyDescent="0.25">
      <c r="A44" s="34" t="str">
        <f>+'Sprint Backlog'!B38</f>
        <v>US028</v>
      </c>
      <c r="B44" s="92" t="str">
        <f>+'Sprint Backlog'!C38</f>
        <v>Pruebas unitarias</v>
      </c>
      <c r="C44" s="92"/>
      <c r="D44" s="92"/>
      <c r="E44" s="28" t="s">
        <v>25</v>
      </c>
      <c r="F44" s="28" t="s">
        <v>40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1.5</v>
      </c>
      <c r="P44" s="31">
        <v>3</v>
      </c>
      <c r="Q44" s="30">
        <f t="shared" si="5"/>
        <v>1.5</v>
      </c>
      <c r="R44" s="31"/>
      <c r="S44" s="30">
        <f t="shared" si="6"/>
        <v>1.5</v>
      </c>
      <c r="T44" s="31"/>
      <c r="U44" s="30">
        <f t="shared" si="7"/>
        <v>1.5</v>
      </c>
      <c r="V44" s="31"/>
      <c r="W44" s="30">
        <f t="shared" si="8"/>
        <v>1.5</v>
      </c>
      <c r="X44" s="31"/>
      <c r="Y44" s="30">
        <f t="shared" si="9"/>
        <v>1.5</v>
      </c>
      <c r="Z44" s="32"/>
      <c r="AA44" s="30">
        <f t="shared" si="10"/>
        <v>1.5</v>
      </c>
      <c r="AB44" s="32"/>
      <c r="AC44" s="30">
        <f t="shared" si="11"/>
        <v>1.5</v>
      </c>
      <c r="AD44" s="32"/>
      <c r="AE44" s="30">
        <f t="shared" si="12"/>
        <v>1.5</v>
      </c>
      <c r="AF44" s="32"/>
      <c r="AG44" s="30">
        <f t="shared" si="13"/>
        <v>1.5</v>
      </c>
      <c r="AH44" s="32"/>
      <c r="AI44" s="77">
        <f t="shared" si="14"/>
        <v>1.5</v>
      </c>
      <c r="AJ44" s="32"/>
      <c r="AK44" s="77">
        <f t="shared" si="15"/>
        <v>0</v>
      </c>
      <c r="AL44" s="32"/>
      <c r="AM44" s="77">
        <f t="shared" si="16"/>
        <v>0</v>
      </c>
      <c r="AN44" s="32"/>
    </row>
    <row r="45" spans="1:40" x14ac:dyDescent="0.25">
      <c r="A45" s="34" t="str">
        <f>+'Sprint Backlog'!B39</f>
        <v>US029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2" t="str">
        <f>+'Sprint Backlog'!C40</f>
        <v>Prototipado</v>
      </c>
      <c r="C46" s="92"/>
      <c r="D46" s="92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21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 x14ac:dyDescent="0.25">
      <c r="A48" s="34" t="str">
        <f>+'Sprint Backlog'!B42</f>
        <v>US029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21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 x14ac:dyDescent="0.25">
      <c r="A49" s="34" t="str">
        <f>+'Sprint Backlog'!B43</f>
        <v>US029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21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 x14ac:dyDescent="0.25">
      <c r="A50" s="34" t="str">
        <f>+'Sprint Backlog'!B44</f>
        <v>US029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40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1</v>
      </c>
      <c r="P50" s="31">
        <v>3</v>
      </c>
      <c r="Q50" s="30">
        <f t="shared" si="5"/>
        <v>1</v>
      </c>
      <c r="R50" s="31"/>
      <c r="S50" s="30">
        <f t="shared" si="6"/>
        <v>1</v>
      </c>
      <c r="T50" s="31"/>
      <c r="U50" s="30">
        <f t="shared" si="7"/>
        <v>1</v>
      </c>
      <c r="V50" s="31"/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 t="shared" si="16"/>
        <v>1</v>
      </c>
      <c r="AN50" s="32"/>
    </row>
    <row r="51" spans="1:40" x14ac:dyDescent="0.25">
      <c r="A51" s="34" t="str">
        <f>+'Sprint Backlog'!B45</f>
        <v>US029</v>
      </c>
      <c r="B51" s="92" t="str">
        <f>+'Sprint Backlog'!C45</f>
        <v>Pruebas unitarias</v>
      </c>
      <c r="C51" s="92"/>
      <c r="D51" s="92"/>
      <c r="E51" s="28" t="s">
        <v>25</v>
      </c>
      <c r="F51" s="28" t="s">
        <v>21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 x14ac:dyDescent="0.25">
      <c r="A52" s="34" t="str">
        <f>+'Sprint Backlog'!B46</f>
        <v>US030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2" t="str">
        <f>+'Sprint Backlog'!C47</f>
        <v>Prototipado</v>
      </c>
      <c r="C53" s="92"/>
      <c r="D53" s="92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40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1</v>
      </c>
      <c r="Z54" s="32">
        <v>1</v>
      </c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 t="shared" si="16"/>
        <v>1</v>
      </c>
      <c r="AN54" s="32"/>
    </row>
    <row r="55" spans="1:40" x14ac:dyDescent="0.25">
      <c r="A55" s="34" t="str">
        <f>+'Sprint Backlog'!B49</f>
        <v>US030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40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1</v>
      </c>
      <c r="Z55" s="32">
        <v>1.5</v>
      </c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 t="shared" si="16"/>
        <v>1</v>
      </c>
      <c r="AN55" s="32"/>
    </row>
    <row r="56" spans="1:40" x14ac:dyDescent="0.25">
      <c r="A56" s="34" t="str">
        <f>+'Sprint Backlog'!B50</f>
        <v>US030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40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1</v>
      </c>
      <c r="Z56" s="32">
        <v>3</v>
      </c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 t="shared" si="16"/>
        <v>1</v>
      </c>
      <c r="AN56" s="32"/>
    </row>
    <row r="57" spans="1:40" x14ac:dyDescent="0.25">
      <c r="A57" s="34" t="str">
        <f>+'Sprint Backlog'!B51</f>
        <v>US030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40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1</v>
      </c>
      <c r="P57" s="31">
        <v>3</v>
      </c>
      <c r="Q57" s="30">
        <f t="shared" si="5"/>
        <v>1</v>
      </c>
      <c r="R57" s="31"/>
      <c r="S57" s="30">
        <f t="shared" si="6"/>
        <v>1</v>
      </c>
      <c r="T57" s="31"/>
      <c r="U57" s="30">
        <f t="shared" si="7"/>
        <v>1</v>
      </c>
      <c r="V57" s="31"/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 t="shared" si="16"/>
        <v>1</v>
      </c>
      <c r="AN57" s="32"/>
    </row>
    <row r="58" spans="1:40" x14ac:dyDescent="0.25">
      <c r="A58" s="34" t="str">
        <f>+'Sprint Backlog'!B52</f>
        <v>US030</v>
      </c>
      <c r="B58" s="92" t="str">
        <f>+'Sprint Backlog'!C52</f>
        <v>Pruebas unitarias</v>
      </c>
      <c r="C58" s="92"/>
      <c r="D58" s="92"/>
      <c r="E58" s="28" t="s">
        <v>25</v>
      </c>
      <c r="F58" s="28" t="s">
        <v>21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 x14ac:dyDescent="0.25">
      <c r="A59" s="34" t="str">
        <f>+'Sprint Backlog'!B53</f>
        <v>US032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2" t="str">
        <f>+'Sprint Backlog'!C54</f>
        <v>Prototipado</v>
      </c>
      <c r="C60" s="92"/>
      <c r="D60" s="92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21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 x14ac:dyDescent="0.25">
      <c r="A62" s="34" t="str">
        <f>+'Sprint Backlog'!B56</f>
        <v>US032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21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 x14ac:dyDescent="0.25">
      <c r="A63" s="34" t="str">
        <f>+'Sprint Backlog'!B57</f>
        <v>US032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21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 x14ac:dyDescent="0.25">
      <c r="A64" s="34" t="str">
        <f>+'Sprint Backlog'!B58</f>
        <v>US032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21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 x14ac:dyDescent="0.25">
      <c r="A65" s="34" t="str">
        <f>+'Sprint Backlog'!B59</f>
        <v>US032</v>
      </c>
      <c r="B65" s="92" t="str">
        <f>+'Sprint Backlog'!C59</f>
        <v>Pruebas unitarias</v>
      </c>
      <c r="C65" s="92"/>
      <c r="D65" s="92"/>
      <c r="E65" s="27" t="s">
        <v>25</v>
      </c>
      <c r="F65" s="28" t="s">
        <v>21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 x14ac:dyDescent="0.25">
      <c r="A66" s="34" t="str">
        <f>+'Sprint Backlog'!B60</f>
        <v>US033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2" t="str">
        <f>+'Sprint Backlog'!C61</f>
        <v>Prototipado</v>
      </c>
      <c r="C67" s="92"/>
      <c r="D67" s="92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2" t="str">
        <f>+'Sprint Backlog'!C66</f>
        <v>Pruebas unitarias</v>
      </c>
      <c r="C72" s="92"/>
      <c r="D72" s="92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2" t="str">
        <f>+'Sprint Backlog'!C68</f>
        <v>Prototipado</v>
      </c>
      <c r="C74" s="92"/>
      <c r="D74" s="92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21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 x14ac:dyDescent="0.25">
      <c r="A76" s="34" t="str">
        <f>+'Sprint Backlog'!B70</f>
        <v>US050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21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 x14ac:dyDescent="0.25">
      <c r="A77" s="34" t="str">
        <f>+'Sprint Backlog'!B71</f>
        <v>US050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21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 x14ac:dyDescent="0.25">
      <c r="A78" s="34" t="str">
        <f>+'Sprint Backlog'!B72</f>
        <v>US050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40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6</v>
      </c>
      <c r="P78" s="31">
        <v>3</v>
      </c>
      <c r="Q78" s="30">
        <f t="shared" si="21"/>
        <v>6</v>
      </c>
      <c r="R78" s="31"/>
      <c r="S78" s="30">
        <f t="shared" si="22"/>
        <v>6</v>
      </c>
      <c r="T78" s="31"/>
      <c r="U78" s="30">
        <f t="shared" si="23"/>
        <v>6</v>
      </c>
      <c r="V78" s="31"/>
      <c r="W78" s="30">
        <f t="shared" si="24"/>
        <v>6</v>
      </c>
      <c r="X78" s="31"/>
      <c r="Y78" s="30">
        <f t="shared" si="25"/>
        <v>6</v>
      </c>
      <c r="Z78" s="32"/>
      <c r="AA78" s="30">
        <f t="shared" si="26"/>
        <v>6</v>
      </c>
      <c r="AB78" s="32"/>
      <c r="AC78" s="30">
        <f t="shared" si="27"/>
        <v>6</v>
      </c>
      <c r="AD78" s="32"/>
      <c r="AE78" s="30">
        <f t="shared" si="28"/>
        <v>6</v>
      </c>
      <c r="AF78" s="32"/>
      <c r="AG78" s="30">
        <f t="shared" si="29"/>
        <v>6</v>
      </c>
      <c r="AH78" s="32"/>
      <c r="AI78" s="77">
        <f t="shared" si="30"/>
        <v>6</v>
      </c>
      <c r="AJ78" s="32"/>
      <c r="AK78" s="77">
        <f t="shared" si="31"/>
        <v>0</v>
      </c>
      <c r="AL78" s="32"/>
      <c r="AM78" s="77">
        <f t="shared" si="32"/>
        <v>0</v>
      </c>
      <c r="AN78" s="32"/>
    </row>
    <row r="79" spans="1:40" outlineLevel="1" x14ac:dyDescent="0.25">
      <c r="A79" s="34" t="str">
        <f>+'Sprint Backlog'!B73</f>
        <v>US050</v>
      </c>
      <c r="B79" s="92" t="str">
        <f>+'Sprint Backlog'!C73</f>
        <v>Pruebas unitarias</v>
      </c>
      <c r="C79" s="92"/>
      <c r="D79" s="92"/>
      <c r="E79" s="28" t="s">
        <v>25</v>
      </c>
      <c r="F79" s="28" t="s">
        <v>21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 x14ac:dyDescent="0.25">
      <c r="A80" s="34" t="str">
        <f>+'Sprint Backlog'!B74</f>
        <v>US013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 x14ac:dyDescent="0.25">
      <c r="A81" s="34" t="str">
        <f>+'Sprint Backlog'!B75</f>
        <v>US013</v>
      </c>
      <c r="B81" s="92" t="str">
        <f>+'Sprint Backlog'!C75</f>
        <v>Prototipado</v>
      </c>
      <c r="C81" s="92"/>
      <c r="D81" s="92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 x14ac:dyDescent="0.25">
      <c r="A82" s="34" t="str">
        <f>+'Sprint Backlog'!B76</f>
        <v>US013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 x14ac:dyDescent="0.25">
      <c r="A83" s="34" t="str">
        <f>+'Sprint Backlog'!B77</f>
        <v>US013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 x14ac:dyDescent="0.25">
      <c r="A84" s="34" t="str">
        <f>+'Sprint Backlog'!B78</f>
        <v>US013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 x14ac:dyDescent="0.25">
      <c r="A85" s="34" t="str">
        <f>+'Sprint Backlog'!B79</f>
        <v>US013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40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1</v>
      </c>
      <c r="V85" s="31">
        <v>0.9</v>
      </c>
      <c r="W85" s="30">
        <f t="shared" si="24"/>
        <v>1</v>
      </c>
      <c r="X85" s="31"/>
      <c r="Y85" s="30">
        <f t="shared" si="25"/>
        <v>1</v>
      </c>
      <c r="Z85" s="32"/>
      <c r="AA85" s="30">
        <f t="shared" si="26"/>
        <v>1</v>
      </c>
      <c r="AB85" s="32"/>
      <c r="AC85" s="30">
        <f t="shared" si="27"/>
        <v>1</v>
      </c>
      <c r="AD85" s="32"/>
      <c r="AE85" s="30">
        <f t="shared" si="28"/>
        <v>1</v>
      </c>
      <c r="AF85" s="32"/>
      <c r="AG85" s="30">
        <f t="shared" si="29"/>
        <v>1</v>
      </c>
      <c r="AH85" s="32"/>
      <c r="AI85" s="77">
        <f t="shared" si="30"/>
        <v>1</v>
      </c>
      <c r="AJ85" s="32"/>
      <c r="AK85" s="77">
        <f t="shared" si="31"/>
        <v>1</v>
      </c>
      <c r="AL85" s="32"/>
      <c r="AM85" s="77">
        <f t="shared" si="32"/>
        <v>1</v>
      </c>
      <c r="AN85" s="32"/>
    </row>
    <row r="86" spans="1:40" outlineLevel="1" x14ac:dyDescent="0.25">
      <c r="A86" s="34" t="str">
        <f>+'Sprint Backlog'!B80</f>
        <v>US013</v>
      </c>
      <c r="B86" s="92" t="str">
        <f>+'Sprint Backlog'!C80</f>
        <v>Pruebas unitarias</v>
      </c>
      <c r="C86" s="92"/>
      <c r="D86" s="92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2" t="str">
        <f>+'Sprint Backlog'!C81</f>
        <v>Modelado en Base de Datos</v>
      </c>
      <c r="C87" s="92"/>
      <c r="D87" s="92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2" t="str">
        <f>+'Sprint Backlog'!C82</f>
        <v>Prototipado</v>
      </c>
      <c r="C88" s="92"/>
      <c r="D88" s="92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2" t="str">
        <f>+'Sprint Backlog'!C83</f>
        <v>Implementar Capa de Entidad</v>
      </c>
      <c r="C89" s="92"/>
      <c r="D89" s="92"/>
      <c r="E89" s="28" t="s">
        <v>23</v>
      </c>
      <c r="F89" s="28" t="s">
        <v>40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1</v>
      </c>
      <c r="V89" s="31">
        <v>0.3</v>
      </c>
      <c r="W89" s="30">
        <f t="shared" si="24"/>
        <v>1</v>
      </c>
      <c r="X89" s="31"/>
      <c r="Y89" s="30">
        <f t="shared" si="25"/>
        <v>1</v>
      </c>
      <c r="Z89" s="32"/>
      <c r="AA89" s="30">
        <f t="shared" si="26"/>
        <v>1</v>
      </c>
      <c r="AB89" s="32"/>
      <c r="AC89" s="30">
        <f t="shared" si="27"/>
        <v>1</v>
      </c>
      <c r="AD89" s="32"/>
      <c r="AE89" s="30">
        <f t="shared" si="28"/>
        <v>1</v>
      </c>
      <c r="AF89" s="32"/>
      <c r="AG89" s="30">
        <f t="shared" si="29"/>
        <v>1</v>
      </c>
      <c r="AH89" s="32"/>
      <c r="AI89" s="77">
        <f t="shared" si="30"/>
        <v>1</v>
      </c>
      <c r="AJ89" s="32"/>
      <c r="AK89" s="77">
        <f t="shared" si="31"/>
        <v>1</v>
      </c>
      <c r="AL89" s="32"/>
      <c r="AM89" s="77">
        <f t="shared" si="32"/>
        <v>1</v>
      </c>
      <c r="AN89" s="32"/>
    </row>
    <row r="90" spans="1:40" outlineLevel="1" x14ac:dyDescent="0.25">
      <c r="A90" s="34" t="str">
        <f>+'Sprint Backlog'!B84</f>
        <v>US022</v>
      </c>
      <c r="B90" s="92" t="str">
        <f>+'Sprint Backlog'!C84</f>
        <v>Implementar Capa de Acceso de Datos</v>
      </c>
      <c r="C90" s="92"/>
      <c r="D90" s="92"/>
      <c r="E90" s="27" t="s">
        <v>23</v>
      </c>
      <c r="F90" s="28" t="s">
        <v>40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1</v>
      </c>
      <c r="V90" s="31">
        <v>0.7</v>
      </c>
      <c r="W90" s="30">
        <f t="shared" si="24"/>
        <v>1</v>
      </c>
      <c r="X90" s="31"/>
      <c r="Y90" s="30">
        <f t="shared" si="25"/>
        <v>1</v>
      </c>
      <c r="Z90" s="32"/>
      <c r="AA90" s="30">
        <f t="shared" si="26"/>
        <v>1</v>
      </c>
      <c r="AB90" s="32"/>
      <c r="AC90" s="30">
        <f t="shared" si="27"/>
        <v>1</v>
      </c>
      <c r="AD90" s="32"/>
      <c r="AE90" s="30">
        <f t="shared" si="28"/>
        <v>1</v>
      </c>
      <c r="AF90" s="32"/>
      <c r="AG90" s="30">
        <f t="shared" si="29"/>
        <v>1</v>
      </c>
      <c r="AH90" s="32"/>
      <c r="AI90" s="77">
        <f t="shared" si="30"/>
        <v>1</v>
      </c>
      <c r="AJ90" s="32"/>
      <c r="AK90" s="77">
        <f t="shared" si="31"/>
        <v>1</v>
      </c>
      <c r="AL90" s="32"/>
      <c r="AM90" s="77">
        <f t="shared" si="32"/>
        <v>1</v>
      </c>
      <c r="AN90" s="32"/>
    </row>
    <row r="91" spans="1:40" outlineLevel="1" x14ac:dyDescent="0.25">
      <c r="A91" s="34" t="str">
        <f>+'Sprint Backlog'!B85</f>
        <v>US022</v>
      </c>
      <c r="B91" s="92" t="str">
        <f>+'Sprint Backlog'!C85</f>
        <v>Implementar Capa de Componente de Negocio</v>
      </c>
      <c r="C91" s="92"/>
      <c r="D91" s="92"/>
      <c r="E91" s="27" t="s">
        <v>23</v>
      </c>
      <c r="F91" s="28" t="s">
        <v>40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1</v>
      </c>
      <c r="V91" s="31">
        <v>0.7</v>
      </c>
      <c r="W91" s="30">
        <f t="shared" si="24"/>
        <v>1</v>
      </c>
      <c r="X91" s="31"/>
      <c r="Y91" s="30">
        <f t="shared" si="25"/>
        <v>1</v>
      </c>
      <c r="Z91" s="32"/>
      <c r="AA91" s="30">
        <f t="shared" si="26"/>
        <v>1</v>
      </c>
      <c r="AB91" s="32"/>
      <c r="AC91" s="30">
        <f t="shared" si="27"/>
        <v>1</v>
      </c>
      <c r="AD91" s="32"/>
      <c r="AE91" s="30">
        <f t="shared" si="28"/>
        <v>1</v>
      </c>
      <c r="AF91" s="32"/>
      <c r="AG91" s="30">
        <f t="shared" si="29"/>
        <v>1</v>
      </c>
      <c r="AH91" s="32"/>
      <c r="AI91" s="77">
        <f t="shared" si="30"/>
        <v>1</v>
      </c>
      <c r="AJ91" s="32"/>
      <c r="AK91" s="77">
        <f t="shared" si="31"/>
        <v>1</v>
      </c>
      <c r="AL91" s="32"/>
      <c r="AM91" s="77">
        <f t="shared" si="32"/>
        <v>1</v>
      </c>
      <c r="AN91" s="32"/>
    </row>
    <row r="92" spans="1:40" outlineLevel="1" x14ac:dyDescent="0.25">
      <c r="A92" s="34" t="str">
        <f>+'Sprint Backlog'!B86</f>
        <v>US022</v>
      </c>
      <c r="B92" s="92" t="str">
        <f>+'Sprint Backlog'!C86</f>
        <v>Implementar Capa de Presentación</v>
      </c>
      <c r="C92" s="92"/>
      <c r="D92" s="92"/>
      <c r="E92" s="27" t="s">
        <v>23</v>
      </c>
      <c r="F92" s="28" t="s">
        <v>40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1</v>
      </c>
      <c r="X92" s="31">
        <v>0.9</v>
      </c>
      <c r="Y92" s="30">
        <f t="shared" si="25"/>
        <v>1</v>
      </c>
      <c r="Z92" s="32"/>
      <c r="AA92" s="30">
        <f t="shared" si="26"/>
        <v>1</v>
      </c>
      <c r="AB92" s="32"/>
      <c r="AC92" s="30">
        <f t="shared" si="27"/>
        <v>1</v>
      </c>
      <c r="AD92" s="32"/>
      <c r="AE92" s="30">
        <f t="shared" si="28"/>
        <v>1</v>
      </c>
      <c r="AF92" s="32"/>
      <c r="AG92" s="30">
        <f t="shared" si="29"/>
        <v>1</v>
      </c>
      <c r="AH92" s="32"/>
      <c r="AI92" s="77">
        <f t="shared" si="30"/>
        <v>1</v>
      </c>
      <c r="AJ92" s="32"/>
      <c r="AK92" s="77">
        <f t="shared" si="31"/>
        <v>1</v>
      </c>
      <c r="AL92" s="32"/>
      <c r="AM92" s="77">
        <f t="shared" si="32"/>
        <v>1</v>
      </c>
      <c r="AN92" s="32"/>
    </row>
    <row r="93" spans="1:40" outlineLevel="1" x14ac:dyDescent="0.25">
      <c r="A93" s="34" t="str">
        <f>+'Sprint Backlog'!B87</f>
        <v>US022</v>
      </c>
      <c r="B93" s="92" t="str">
        <f>+'Sprint Backlog'!C87</f>
        <v>Pruebas unitarias</v>
      </c>
      <c r="C93" s="92"/>
      <c r="D93" s="92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2" t="str">
        <f>+'Sprint Backlog'!C88</f>
        <v>Modelado en Base de Datos</v>
      </c>
      <c r="C94" s="92"/>
      <c r="D94" s="92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2" t="str">
        <f>+'Sprint Backlog'!C89</f>
        <v>Prototipado</v>
      </c>
      <c r="C95" s="92"/>
      <c r="D95" s="92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2" t="str">
        <f>+'Sprint Backlog'!C90</f>
        <v>Implementar Capa de Entidad</v>
      </c>
      <c r="C96" s="92"/>
      <c r="D96" s="92"/>
      <c r="E96" s="28" t="s">
        <v>23</v>
      </c>
      <c r="F96" s="28" t="s">
        <v>40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1</v>
      </c>
      <c r="X96" s="31">
        <v>0.1</v>
      </c>
      <c r="Y96" s="30">
        <f t="shared" si="25"/>
        <v>1</v>
      </c>
      <c r="Z96" s="32"/>
      <c r="AA96" s="30">
        <f t="shared" si="26"/>
        <v>1</v>
      </c>
      <c r="AB96" s="32"/>
      <c r="AC96" s="30">
        <f t="shared" si="27"/>
        <v>1</v>
      </c>
      <c r="AD96" s="32"/>
      <c r="AE96" s="30">
        <f t="shared" si="28"/>
        <v>1</v>
      </c>
      <c r="AF96" s="32"/>
      <c r="AG96" s="30">
        <f t="shared" si="29"/>
        <v>1</v>
      </c>
      <c r="AH96" s="32"/>
      <c r="AI96" s="77">
        <f t="shared" si="30"/>
        <v>1</v>
      </c>
      <c r="AJ96" s="32"/>
      <c r="AK96" s="77">
        <f t="shared" si="31"/>
        <v>1</v>
      </c>
      <c r="AL96" s="32"/>
      <c r="AM96" s="77">
        <f t="shared" si="32"/>
        <v>1</v>
      </c>
      <c r="AN96" s="32"/>
    </row>
    <row r="97" spans="1:40" outlineLevel="1" x14ac:dyDescent="0.25">
      <c r="A97" s="34" t="str">
        <f>+'Sprint Backlog'!B91</f>
        <v>US027</v>
      </c>
      <c r="B97" s="92" t="str">
        <f>+'Sprint Backlog'!C91</f>
        <v>Implementar Capa de Acceso de Datos</v>
      </c>
      <c r="C97" s="92"/>
      <c r="D97" s="92"/>
      <c r="E97" s="27" t="s">
        <v>23</v>
      </c>
      <c r="F97" s="28" t="s">
        <v>40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1</v>
      </c>
      <c r="X97" s="31">
        <v>0.15</v>
      </c>
      <c r="Y97" s="30">
        <f t="shared" si="25"/>
        <v>1</v>
      </c>
      <c r="Z97" s="32"/>
      <c r="AA97" s="30">
        <f t="shared" si="26"/>
        <v>1</v>
      </c>
      <c r="AB97" s="32"/>
      <c r="AC97" s="30">
        <f t="shared" si="27"/>
        <v>1</v>
      </c>
      <c r="AD97" s="32"/>
      <c r="AE97" s="30">
        <f t="shared" si="28"/>
        <v>1</v>
      </c>
      <c r="AF97" s="32"/>
      <c r="AG97" s="30">
        <f t="shared" si="29"/>
        <v>1</v>
      </c>
      <c r="AH97" s="32"/>
      <c r="AI97" s="77">
        <f t="shared" si="30"/>
        <v>1</v>
      </c>
      <c r="AJ97" s="32"/>
      <c r="AK97" s="77">
        <f t="shared" si="31"/>
        <v>1</v>
      </c>
      <c r="AL97" s="32"/>
      <c r="AM97" s="77">
        <f t="shared" si="32"/>
        <v>1</v>
      </c>
      <c r="AN97" s="32"/>
    </row>
    <row r="98" spans="1:40" outlineLevel="1" x14ac:dyDescent="0.25">
      <c r="A98" s="34" t="str">
        <f>+'Sprint Backlog'!B92</f>
        <v>US027</v>
      </c>
      <c r="B98" s="92" t="str">
        <f>+'Sprint Backlog'!C92</f>
        <v>Implementar Capa de Componente de Negocio</v>
      </c>
      <c r="C98" s="92"/>
      <c r="D98" s="92"/>
      <c r="E98" s="27" t="s">
        <v>23</v>
      </c>
      <c r="F98" s="28" t="s">
        <v>40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1</v>
      </c>
      <c r="X98" s="31">
        <v>0.2</v>
      </c>
      <c r="Y98" s="30">
        <f t="shared" si="25"/>
        <v>1</v>
      </c>
      <c r="Z98" s="32"/>
      <c r="AA98" s="30">
        <f t="shared" si="26"/>
        <v>1</v>
      </c>
      <c r="AB98" s="32"/>
      <c r="AC98" s="30">
        <f t="shared" si="27"/>
        <v>1</v>
      </c>
      <c r="AD98" s="32"/>
      <c r="AE98" s="30">
        <f t="shared" si="28"/>
        <v>1</v>
      </c>
      <c r="AF98" s="32"/>
      <c r="AG98" s="30">
        <f t="shared" si="29"/>
        <v>1</v>
      </c>
      <c r="AH98" s="32"/>
      <c r="AI98" s="77">
        <f t="shared" si="30"/>
        <v>1</v>
      </c>
      <c r="AJ98" s="32"/>
      <c r="AK98" s="77">
        <f t="shared" si="31"/>
        <v>1</v>
      </c>
      <c r="AL98" s="32"/>
      <c r="AM98" s="77">
        <f t="shared" si="32"/>
        <v>1</v>
      </c>
      <c r="AN98" s="32"/>
    </row>
    <row r="99" spans="1:40" outlineLevel="1" x14ac:dyDescent="0.25">
      <c r="A99" s="34" t="str">
        <f>+'Sprint Backlog'!B93</f>
        <v>US027</v>
      </c>
      <c r="B99" s="92" t="str">
        <f>+'Sprint Backlog'!C93</f>
        <v>Implementar Capa de Presentación</v>
      </c>
      <c r="C99" s="92"/>
      <c r="D99" s="92"/>
      <c r="E99" s="27" t="s">
        <v>23</v>
      </c>
      <c r="F99" s="28" t="s">
        <v>21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0</v>
      </c>
      <c r="Z99" s="32"/>
      <c r="AA99" s="30">
        <f t="shared" si="26"/>
        <v>0</v>
      </c>
      <c r="AB99" s="32"/>
      <c r="AC99" s="30">
        <f t="shared" si="27"/>
        <v>0</v>
      </c>
      <c r="AD99" s="32"/>
      <c r="AE99" s="30">
        <f t="shared" si="28"/>
        <v>0</v>
      </c>
      <c r="AF99" s="32"/>
      <c r="AG99" s="30">
        <f t="shared" si="29"/>
        <v>0</v>
      </c>
      <c r="AH99" s="32"/>
      <c r="AI99" s="77">
        <f t="shared" si="30"/>
        <v>0</v>
      </c>
      <c r="AJ99" s="32"/>
      <c r="AK99" s="77">
        <f t="shared" si="31"/>
        <v>0</v>
      </c>
      <c r="AL99" s="32"/>
      <c r="AM99" s="77">
        <f t="shared" si="32"/>
        <v>0</v>
      </c>
      <c r="AN99" s="32"/>
    </row>
    <row r="100" spans="1:40" outlineLevel="1" x14ac:dyDescent="0.25">
      <c r="A100" s="34" t="str">
        <f>+'Sprint Backlog'!B94</f>
        <v>US027</v>
      </c>
      <c r="B100" s="92" t="str">
        <f>+'Sprint Backlog'!C94</f>
        <v>Pruebas unitarias</v>
      </c>
      <c r="C100" s="92"/>
      <c r="D100" s="92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2" t="str">
        <f>+'Sprint Backlog'!C95</f>
        <v>Modelado en Base de Datos</v>
      </c>
      <c r="C101" s="92"/>
      <c r="D101" s="92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2" t="str">
        <f>+'Sprint Backlog'!C96</f>
        <v>Prototipado</v>
      </c>
      <c r="C102" s="92"/>
      <c r="D102" s="92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2" t="str">
        <f>+'Sprint Backlog'!C97</f>
        <v>Implementar Capa de Entidad</v>
      </c>
      <c r="C103" s="92"/>
      <c r="D103" s="92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 x14ac:dyDescent="0.25">
      <c r="A104" s="34" t="str">
        <f>+'Sprint Backlog'!B98</f>
        <v>US010</v>
      </c>
      <c r="B104" s="92" t="str">
        <f>+'Sprint Backlog'!C98</f>
        <v>Implementar Capa de Acceso de Datos</v>
      </c>
      <c r="C104" s="92"/>
      <c r="D104" s="92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 x14ac:dyDescent="0.25">
      <c r="A105" s="34" t="str">
        <f>+'Sprint Backlog'!B99</f>
        <v>US010</v>
      </c>
      <c r="B105" s="92" t="str">
        <f>+'Sprint Backlog'!C99</f>
        <v>Implementar Capa de Componente de Negocio</v>
      </c>
      <c r="C105" s="92"/>
      <c r="D105" s="92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 x14ac:dyDescent="0.25">
      <c r="A106" s="34" t="str">
        <f>+'Sprint Backlog'!B100</f>
        <v>US010</v>
      </c>
      <c r="B106" s="92" t="str">
        <f>+'Sprint Backlog'!C100</f>
        <v>Implementar Capa de Presentación</v>
      </c>
      <c r="C106" s="92"/>
      <c r="D106" s="92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2" t="str">
        <f>+'Sprint Backlog'!C101</f>
        <v>Pruebas unitarias</v>
      </c>
      <c r="C107" s="92"/>
      <c r="D107" s="92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216" priority="210" stopIfTrue="1" operator="equal">
      <formula>$AS$6</formula>
    </cfRule>
    <cfRule type="cellIs" dxfId="215" priority="211" stopIfTrue="1" operator="equal">
      <formula>$AS$7</formula>
    </cfRule>
    <cfRule type="cellIs" dxfId="214" priority="212" stopIfTrue="1" operator="equal">
      <formula>$AS$8</formula>
    </cfRule>
  </conditionalFormatting>
  <conditionalFormatting sqref="J4:AN4">
    <cfRule type="cellIs" dxfId="213" priority="213" stopIfTrue="1" operator="equal">
      <formula>"S"</formula>
    </cfRule>
    <cfRule type="cellIs" dxfId="212" priority="214" stopIfTrue="1" operator="equal">
      <formula>"D"</formula>
    </cfRule>
  </conditionalFormatting>
  <conditionalFormatting sqref="F108:F502">
    <cfRule type="cellIs" dxfId="211" priority="215" stopIfTrue="1" operator="equal">
      <formula>$AS$6</formula>
    </cfRule>
    <cfRule type="cellIs" dxfId="210" priority="216" stopIfTrue="1" operator="equal">
      <formula>$AS$7</formula>
    </cfRule>
    <cfRule type="cellIs" dxfId="209" priority="217" stopIfTrue="1" operator="equal">
      <formula>$AS$8</formula>
    </cfRule>
  </conditionalFormatting>
  <conditionalFormatting sqref="F61:F65 F68:F72 F75:F77 F86 F92:F93 F96:F100 F103:F107 F79">
    <cfRule type="cellIs" dxfId="208" priority="201" stopIfTrue="1" operator="equal">
      <formula>$AS$6</formula>
    </cfRule>
    <cfRule type="cellIs" dxfId="207" priority="202" stopIfTrue="1" operator="equal">
      <formula>$AS$7</formula>
    </cfRule>
    <cfRule type="cellIs" dxfId="206" priority="203" stopIfTrue="1" operator="equal">
      <formula>$AS$8</formula>
    </cfRule>
  </conditionalFormatting>
  <conditionalFormatting sqref="F30 F37 F40:F43 F47:F49 F51 F58">
    <cfRule type="cellIs" dxfId="205" priority="204" stopIfTrue="1" operator="equal">
      <formula>$AS$6</formula>
    </cfRule>
    <cfRule type="cellIs" dxfId="204" priority="205" stopIfTrue="1" operator="equal">
      <formula>$AS$7</formula>
    </cfRule>
    <cfRule type="cellIs" dxfId="203" priority="206" stopIfTrue="1" operator="equal">
      <formula>$AS$8</formula>
    </cfRule>
  </conditionalFormatting>
  <conditionalFormatting sqref="H4">
    <cfRule type="cellIs" dxfId="202" priority="199" stopIfTrue="1" operator="equal">
      <formula>"S"</formula>
    </cfRule>
    <cfRule type="cellIs" dxfId="201" priority="200" stopIfTrue="1" operator="equal">
      <formula>"D"</formula>
    </cfRule>
  </conditionalFormatting>
  <conditionalFormatting sqref="F10">
    <cfRule type="cellIs" dxfId="200" priority="196" stopIfTrue="1" operator="equal">
      <formula>$AS$6</formula>
    </cfRule>
    <cfRule type="cellIs" dxfId="199" priority="197" stopIfTrue="1" operator="equal">
      <formula>$AS$7</formula>
    </cfRule>
    <cfRule type="cellIs" dxfId="198" priority="198" stopIfTrue="1" operator="equal">
      <formula>$AS$8</formula>
    </cfRule>
  </conditionalFormatting>
  <conditionalFormatting sqref="F11">
    <cfRule type="cellIs" dxfId="197" priority="193" stopIfTrue="1" operator="equal">
      <formula>$AS$6</formula>
    </cfRule>
    <cfRule type="cellIs" dxfId="196" priority="194" stopIfTrue="1" operator="equal">
      <formula>$AS$7</formula>
    </cfRule>
    <cfRule type="cellIs" dxfId="195" priority="195" stopIfTrue="1" operator="equal">
      <formula>$AS$8</formula>
    </cfRule>
  </conditionalFormatting>
  <conditionalFormatting sqref="F12">
    <cfRule type="cellIs" dxfId="194" priority="190" stopIfTrue="1" operator="equal">
      <formula>$AS$6</formula>
    </cfRule>
    <cfRule type="cellIs" dxfId="193" priority="191" stopIfTrue="1" operator="equal">
      <formula>$AS$7</formula>
    </cfRule>
    <cfRule type="cellIs" dxfId="192" priority="192" stopIfTrue="1" operator="equal">
      <formula>$AS$8</formula>
    </cfRule>
  </conditionalFormatting>
  <conditionalFormatting sqref="F13">
    <cfRule type="cellIs" dxfId="191" priority="187" stopIfTrue="1" operator="equal">
      <formula>$AS$6</formula>
    </cfRule>
    <cfRule type="cellIs" dxfId="190" priority="188" stopIfTrue="1" operator="equal">
      <formula>$AS$7</formula>
    </cfRule>
    <cfRule type="cellIs" dxfId="189" priority="189" stopIfTrue="1" operator="equal">
      <formula>$AS$8</formula>
    </cfRule>
  </conditionalFormatting>
  <conditionalFormatting sqref="F14">
    <cfRule type="cellIs" dxfId="188" priority="184" stopIfTrue="1" operator="equal">
      <formula>$AS$6</formula>
    </cfRule>
    <cfRule type="cellIs" dxfId="187" priority="185" stopIfTrue="1" operator="equal">
      <formula>$AS$7</formula>
    </cfRule>
    <cfRule type="cellIs" dxfId="186" priority="186" stopIfTrue="1" operator="equal">
      <formula>$AS$8</formula>
    </cfRule>
  </conditionalFormatting>
  <conditionalFormatting sqref="F15">
    <cfRule type="cellIs" dxfId="185" priority="181" stopIfTrue="1" operator="equal">
      <formula>$AS$6</formula>
    </cfRule>
    <cfRule type="cellIs" dxfId="184" priority="182" stopIfTrue="1" operator="equal">
      <formula>$AS$7</formula>
    </cfRule>
    <cfRule type="cellIs" dxfId="183" priority="183" stopIfTrue="1" operator="equal">
      <formula>$AS$8</formula>
    </cfRule>
  </conditionalFormatting>
  <conditionalFormatting sqref="F16">
    <cfRule type="cellIs" dxfId="182" priority="175" stopIfTrue="1" operator="equal">
      <formula>$AS$6</formula>
    </cfRule>
    <cfRule type="cellIs" dxfId="181" priority="176" stopIfTrue="1" operator="equal">
      <formula>$AS$7</formula>
    </cfRule>
    <cfRule type="cellIs" dxfId="180" priority="177" stopIfTrue="1" operator="equal">
      <formula>$AS$8</formula>
    </cfRule>
  </conditionalFormatting>
  <conditionalFormatting sqref="F17">
    <cfRule type="cellIs" dxfId="179" priority="172" stopIfTrue="1" operator="equal">
      <formula>$AS$6</formula>
    </cfRule>
    <cfRule type="cellIs" dxfId="178" priority="173" stopIfTrue="1" operator="equal">
      <formula>$AS$7</formula>
    </cfRule>
    <cfRule type="cellIs" dxfId="177" priority="174" stopIfTrue="1" operator="equal">
      <formula>$AS$8</formula>
    </cfRule>
  </conditionalFormatting>
  <conditionalFormatting sqref="F18">
    <cfRule type="cellIs" dxfId="176" priority="169" stopIfTrue="1" operator="equal">
      <formula>$AS$6</formula>
    </cfRule>
    <cfRule type="cellIs" dxfId="175" priority="170" stopIfTrue="1" operator="equal">
      <formula>$AS$7</formula>
    </cfRule>
    <cfRule type="cellIs" dxfId="174" priority="171" stopIfTrue="1" operator="equal">
      <formula>$AS$8</formula>
    </cfRule>
  </conditionalFormatting>
  <conditionalFormatting sqref="F24">
    <cfRule type="cellIs" dxfId="173" priority="166" stopIfTrue="1" operator="equal">
      <formula>$AS$6</formula>
    </cfRule>
    <cfRule type="cellIs" dxfId="172" priority="167" stopIfTrue="1" operator="equal">
      <formula>$AS$7</formula>
    </cfRule>
    <cfRule type="cellIs" dxfId="171" priority="168" stopIfTrue="1" operator="equal">
      <formula>$AS$8</formula>
    </cfRule>
  </conditionalFormatting>
  <conditionalFormatting sqref="F25">
    <cfRule type="cellIs" dxfId="170" priority="163" stopIfTrue="1" operator="equal">
      <formula>$AS$6</formula>
    </cfRule>
    <cfRule type="cellIs" dxfId="169" priority="164" stopIfTrue="1" operator="equal">
      <formula>$AS$7</formula>
    </cfRule>
    <cfRule type="cellIs" dxfId="168" priority="165" stopIfTrue="1" operator="equal">
      <formula>$AS$8</formula>
    </cfRule>
  </conditionalFormatting>
  <conditionalFormatting sqref="F31">
    <cfRule type="cellIs" dxfId="167" priority="160" stopIfTrue="1" operator="equal">
      <formula>$AS$6</formula>
    </cfRule>
    <cfRule type="cellIs" dxfId="166" priority="161" stopIfTrue="1" operator="equal">
      <formula>$AS$7</formula>
    </cfRule>
    <cfRule type="cellIs" dxfId="165" priority="162" stopIfTrue="1" operator="equal">
      <formula>$AS$8</formula>
    </cfRule>
  </conditionalFormatting>
  <conditionalFormatting sqref="F32">
    <cfRule type="cellIs" dxfId="164" priority="157" stopIfTrue="1" operator="equal">
      <formula>$AS$6</formula>
    </cfRule>
    <cfRule type="cellIs" dxfId="163" priority="158" stopIfTrue="1" operator="equal">
      <formula>$AS$7</formula>
    </cfRule>
    <cfRule type="cellIs" dxfId="162" priority="159" stopIfTrue="1" operator="equal">
      <formula>$AS$8</formula>
    </cfRule>
  </conditionalFormatting>
  <conditionalFormatting sqref="F38">
    <cfRule type="cellIs" dxfId="161" priority="154" stopIfTrue="1" operator="equal">
      <formula>$AS$6</formula>
    </cfRule>
    <cfRule type="cellIs" dxfId="160" priority="155" stopIfTrue="1" operator="equal">
      <formula>$AS$7</formula>
    </cfRule>
    <cfRule type="cellIs" dxfId="159" priority="156" stopIfTrue="1" operator="equal">
      <formula>$AS$8</formula>
    </cfRule>
  </conditionalFormatting>
  <conditionalFormatting sqref="F39">
    <cfRule type="cellIs" dxfId="158" priority="151" stopIfTrue="1" operator="equal">
      <formula>$AS$6</formula>
    </cfRule>
    <cfRule type="cellIs" dxfId="157" priority="152" stopIfTrue="1" operator="equal">
      <formula>$AS$7</formula>
    </cfRule>
    <cfRule type="cellIs" dxfId="156" priority="153" stopIfTrue="1" operator="equal">
      <formula>$AS$8</formula>
    </cfRule>
  </conditionalFormatting>
  <conditionalFormatting sqref="F45">
    <cfRule type="cellIs" dxfId="155" priority="148" stopIfTrue="1" operator="equal">
      <formula>$AS$6</formula>
    </cfRule>
    <cfRule type="cellIs" dxfId="154" priority="149" stopIfTrue="1" operator="equal">
      <formula>$AS$7</formula>
    </cfRule>
    <cfRule type="cellIs" dxfId="153" priority="150" stopIfTrue="1" operator="equal">
      <formula>$AS$8</formula>
    </cfRule>
  </conditionalFormatting>
  <conditionalFormatting sqref="F46">
    <cfRule type="cellIs" dxfId="152" priority="145" stopIfTrue="1" operator="equal">
      <formula>$AS$6</formula>
    </cfRule>
    <cfRule type="cellIs" dxfId="151" priority="146" stopIfTrue="1" operator="equal">
      <formula>$AS$7</formula>
    </cfRule>
    <cfRule type="cellIs" dxfId="150" priority="147" stopIfTrue="1" operator="equal">
      <formula>$AS$8</formula>
    </cfRule>
  </conditionalFormatting>
  <conditionalFormatting sqref="F52">
    <cfRule type="cellIs" dxfId="149" priority="142" stopIfTrue="1" operator="equal">
      <formula>$AS$6</formula>
    </cfRule>
    <cfRule type="cellIs" dxfId="148" priority="143" stopIfTrue="1" operator="equal">
      <formula>$AS$7</formula>
    </cfRule>
    <cfRule type="cellIs" dxfId="147" priority="144" stopIfTrue="1" operator="equal">
      <formula>$AS$8</formula>
    </cfRule>
  </conditionalFormatting>
  <conditionalFormatting sqref="F53">
    <cfRule type="cellIs" dxfId="146" priority="139" stopIfTrue="1" operator="equal">
      <formula>$AS$6</formula>
    </cfRule>
    <cfRule type="cellIs" dxfId="145" priority="140" stopIfTrue="1" operator="equal">
      <formula>$AS$7</formula>
    </cfRule>
    <cfRule type="cellIs" dxfId="144" priority="141" stopIfTrue="1" operator="equal">
      <formula>$AS$8</formula>
    </cfRule>
  </conditionalFormatting>
  <conditionalFormatting sqref="F59">
    <cfRule type="cellIs" dxfId="143" priority="136" stopIfTrue="1" operator="equal">
      <formula>$AS$6</formula>
    </cfRule>
    <cfRule type="cellIs" dxfId="142" priority="137" stopIfTrue="1" operator="equal">
      <formula>$AS$7</formula>
    </cfRule>
    <cfRule type="cellIs" dxfId="141" priority="138" stopIfTrue="1" operator="equal">
      <formula>$AS$8</formula>
    </cfRule>
  </conditionalFormatting>
  <conditionalFormatting sqref="F60">
    <cfRule type="cellIs" dxfId="140" priority="133" stopIfTrue="1" operator="equal">
      <formula>$AS$6</formula>
    </cfRule>
    <cfRule type="cellIs" dxfId="139" priority="134" stopIfTrue="1" operator="equal">
      <formula>$AS$7</formula>
    </cfRule>
    <cfRule type="cellIs" dxfId="138" priority="135" stopIfTrue="1" operator="equal">
      <formula>$AS$8</formula>
    </cfRule>
  </conditionalFormatting>
  <conditionalFormatting sqref="F66">
    <cfRule type="cellIs" dxfId="137" priority="130" stopIfTrue="1" operator="equal">
      <formula>$AS$6</formula>
    </cfRule>
    <cfRule type="cellIs" dxfId="136" priority="131" stopIfTrue="1" operator="equal">
      <formula>$AS$7</formula>
    </cfRule>
    <cfRule type="cellIs" dxfId="135" priority="132" stopIfTrue="1" operator="equal">
      <formula>$AS$8</formula>
    </cfRule>
  </conditionalFormatting>
  <conditionalFormatting sqref="F67">
    <cfRule type="cellIs" dxfId="134" priority="127" stopIfTrue="1" operator="equal">
      <formula>$AS$6</formula>
    </cfRule>
    <cfRule type="cellIs" dxfId="133" priority="128" stopIfTrue="1" operator="equal">
      <formula>$AS$7</formula>
    </cfRule>
    <cfRule type="cellIs" dxfId="132" priority="129" stopIfTrue="1" operator="equal">
      <formula>$AS$8</formula>
    </cfRule>
  </conditionalFormatting>
  <conditionalFormatting sqref="F73">
    <cfRule type="cellIs" dxfId="131" priority="124" stopIfTrue="1" operator="equal">
      <formula>$AS$6</formula>
    </cfRule>
    <cfRule type="cellIs" dxfId="130" priority="125" stopIfTrue="1" operator="equal">
      <formula>$AS$7</formula>
    </cfRule>
    <cfRule type="cellIs" dxfId="129" priority="126" stopIfTrue="1" operator="equal">
      <formula>$AS$8</formula>
    </cfRule>
  </conditionalFormatting>
  <conditionalFormatting sqref="F74">
    <cfRule type="cellIs" dxfId="128" priority="121" stopIfTrue="1" operator="equal">
      <formula>$AS$6</formula>
    </cfRule>
    <cfRule type="cellIs" dxfId="127" priority="122" stopIfTrue="1" operator="equal">
      <formula>$AS$7</formula>
    </cfRule>
    <cfRule type="cellIs" dxfId="126" priority="123" stopIfTrue="1" operator="equal">
      <formula>$AS$8</formula>
    </cfRule>
  </conditionalFormatting>
  <conditionalFormatting sqref="F80">
    <cfRule type="cellIs" dxfId="125" priority="118" stopIfTrue="1" operator="equal">
      <formula>$AS$6</formula>
    </cfRule>
    <cfRule type="cellIs" dxfId="124" priority="119" stopIfTrue="1" operator="equal">
      <formula>$AS$7</formula>
    </cfRule>
    <cfRule type="cellIs" dxfId="123" priority="120" stopIfTrue="1" operator="equal">
      <formula>$AS$8</formula>
    </cfRule>
  </conditionalFormatting>
  <conditionalFormatting sqref="F81">
    <cfRule type="cellIs" dxfId="122" priority="115" stopIfTrue="1" operator="equal">
      <formula>$AS$6</formula>
    </cfRule>
    <cfRule type="cellIs" dxfId="121" priority="116" stopIfTrue="1" operator="equal">
      <formula>$AS$7</formula>
    </cfRule>
    <cfRule type="cellIs" dxfId="120" priority="117" stopIfTrue="1" operator="equal">
      <formula>$AS$8</formula>
    </cfRule>
  </conditionalFormatting>
  <conditionalFormatting sqref="F87">
    <cfRule type="cellIs" dxfId="119" priority="112" stopIfTrue="1" operator="equal">
      <formula>$AS$6</formula>
    </cfRule>
    <cfRule type="cellIs" dxfId="118" priority="113" stopIfTrue="1" operator="equal">
      <formula>$AS$7</formula>
    </cfRule>
    <cfRule type="cellIs" dxfId="117" priority="114" stopIfTrue="1" operator="equal">
      <formula>$AS$8</formula>
    </cfRule>
  </conditionalFormatting>
  <conditionalFormatting sqref="F88">
    <cfRule type="cellIs" dxfId="116" priority="109" stopIfTrue="1" operator="equal">
      <formula>$AS$6</formula>
    </cfRule>
    <cfRule type="cellIs" dxfId="115" priority="110" stopIfTrue="1" operator="equal">
      <formula>$AS$7</formula>
    </cfRule>
    <cfRule type="cellIs" dxfId="114" priority="111" stopIfTrue="1" operator="equal">
      <formula>$AS$8</formula>
    </cfRule>
  </conditionalFormatting>
  <conditionalFormatting sqref="F94">
    <cfRule type="cellIs" dxfId="113" priority="106" stopIfTrue="1" operator="equal">
      <formula>$AS$6</formula>
    </cfRule>
    <cfRule type="cellIs" dxfId="112" priority="107" stopIfTrue="1" operator="equal">
      <formula>$AS$7</formula>
    </cfRule>
    <cfRule type="cellIs" dxfId="111" priority="108" stopIfTrue="1" operator="equal">
      <formula>$AS$8</formula>
    </cfRule>
  </conditionalFormatting>
  <conditionalFormatting sqref="F95">
    <cfRule type="cellIs" dxfId="110" priority="103" stopIfTrue="1" operator="equal">
      <formula>$AS$6</formula>
    </cfRule>
    <cfRule type="cellIs" dxfId="109" priority="104" stopIfTrue="1" operator="equal">
      <formula>$AS$7</formula>
    </cfRule>
    <cfRule type="cellIs" dxfId="108" priority="105" stopIfTrue="1" operator="equal">
      <formula>$AS$8</formula>
    </cfRule>
  </conditionalFormatting>
  <conditionalFormatting sqref="F101">
    <cfRule type="cellIs" dxfId="107" priority="100" stopIfTrue="1" operator="equal">
      <formula>$AS$6</formula>
    </cfRule>
    <cfRule type="cellIs" dxfId="106" priority="101" stopIfTrue="1" operator="equal">
      <formula>$AS$7</formula>
    </cfRule>
    <cfRule type="cellIs" dxfId="105" priority="102" stopIfTrue="1" operator="equal">
      <formula>$AS$8</formula>
    </cfRule>
  </conditionalFormatting>
  <conditionalFormatting sqref="F102">
    <cfRule type="cellIs" dxfId="104" priority="97" stopIfTrue="1" operator="equal">
      <formula>$AS$6</formula>
    </cfRule>
    <cfRule type="cellIs" dxfId="103" priority="98" stopIfTrue="1" operator="equal">
      <formula>$AS$7</formula>
    </cfRule>
    <cfRule type="cellIs" dxfId="102" priority="99" stopIfTrue="1" operator="equal">
      <formula>$AS$8</formula>
    </cfRule>
  </conditionalFormatting>
  <conditionalFormatting sqref="F19">
    <cfRule type="cellIs" dxfId="101" priority="94" stopIfTrue="1" operator="equal">
      <formula>$AS$6</formula>
    </cfRule>
    <cfRule type="cellIs" dxfId="100" priority="95" stopIfTrue="1" operator="equal">
      <formula>$AS$7</formula>
    </cfRule>
    <cfRule type="cellIs" dxfId="99" priority="96" stopIfTrue="1" operator="equal">
      <formula>$AS$8</formula>
    </cfRule>
  </conditionalFormatting>
  <conditionalFormatting sqref="F20">
    <cfRule type="cellIs" dxfId="98" priority="91" stopIfTrue="1" operator="equal">
      <formula>$AS$6</formula>
    </cfRule>
    <cfRule type="cellIs" dxfId="97" priority="92" stopIfTrue="1" operator="equal">
      <formula>$AS$7</formula>
    </cfRule>
    <cfRule type="cellIs" dxfId="96" priority="93" stopIfTrue="1" operator="equal">
      <formula>$AS$8</formula>
    </cfRule>
  </conditionalFormatting>
  <conditionalFormatting sqref="F21">
    <cfRule type="cellIs" dxfId="95" priority="88" stopIfTrue="1" operator="equal">
      <formula>$AS$6</formula>
    </cfRule>
    <cfRule type="cellIs" dxfId="94" priority="89" stopIfTrue="1" operator="equal">
      <formula>$AS$7</formula>
    </cfRule>
    <cfRule type="cellIs" dxfId="93" priority="90" stopIfTrue="1" operator="equal">
      <formula>$AS$8</formula>
    </cfRule>
  </conditionalFormatting>
  <conditionalFormatting sqref="F22">
    <cfRule type="cellIs" dxfId="92" priority="85" stopIfTrue="1" operator="equal">
      <formula>$AS$6</formula>
    </cfRule>
    <cfRule type="cellIs" dxfId="91" priority="86" stopIfTrue="1" operator="equal">
      <formula>$AS$7</formula>
    </cfRule>
    <cfRule type="cellIs" dxfId="90" priority="87" stopIfTrue="1" operator="equal">
      <formula>$AS$8</formula>
    </cfRule>
  </conditionalFormatting>
  <conditionalFormatting sqref="F23">
    <cfRule type="cellIs" dxfId="89" priority="79" stopIfTrue="1" operator="equal">
      <formula>$AS$6</formula>
    </cfRule>
    <cfRule type="cellIs" dxfId="88" priority="80" stopIfTrue="1" operator="equal">
      <formula>$AS$7</formula>
    </cfRule>
    <cfRule type="cellIs" dxfId="87" priority="81" stopIfTrue="1" operator="equal">
      <formula>$AS$8</formula>
    </cfRule>
  </conditionalFormatting>
  <conditionalFormatting sqref="F82">
    <cfRule type="cellIs" dxfId="86" priority="76" stopIfTrue="1" operator="equal">
      <formula>$AS$6</formula>
    </cfRule>
    <cfRule type="cellIs" dxfId="85" priority="77" stopIfTrue="1" operator="equal">
      <formula>$AS$7</formula>
    </cfRule>
    <cfRule type="cellIs" dxfId="84" priority="78" stopIfTrue="1" operator="equal">
      <formula>$AS$8</formula>
    </cfRule>
  </conditionalFormatting>
  <conditionalFormatting sqref="F83">
    <cfRule type="cellIs" dxfId="83" priority="73" stopIfTrue="1" operator="equal">
      <formula>$AS$6</formula>
    </cfRule>
    <cfRule type="cellIs" dxfId="82" priority="74" stopIfTrue="1" operator="equal">
      <formula>$AS$7</formula>
    </cfRule>
    <cfRule type="cellIs" dxfId="81" priority="75" stopIfTrue="1" operator="equal">
      <formula>$AS$8</formula>
    </cfRule>
  </conditionalFormatting>
  <conditionalFormatting sqref="F84">
    <cfRule type="cellIs" dxfId="80" priority="70" stopIfTrue="1" operator="equal">
      <formula>$AS$6</formula>
    </cfRule>
    <cfRule type="cellIs" dxfId="79" priority="71" stopIfTrue="1" operator="equal">
      <formula>$AS$7</formula>
    </cfRule>
    <cfRule type="cellIs" dxfId="78" priority="72" stopIfTrue="1" operator="equal">
      <formula>$AS$8</formula>
    </cfRule>
  </conditionalFormatting>
  <conditionalFormatting sqref="F44">
    <cfRule type="cellIs" dxfId="77" priority="67" stopIfTrue="1" operator="equal">
      <formula>$AS$6</formula>
    </cfRule>
    <cfRule type="cellIs" dxfId="76" priority="68" stopIfTrue="1" operator="equal">
      <formula>$AS$7</formula>
    </cfRule>
    <cfRule type="cellIs" dxfId="75" priority="69" stopIfTrue="1" operator="equal">
      <formula>$AS$8</formula>
    </cfRule>
  </conditionalFormatting>
  <conditionalFormatting sqref="F50">
    <cfRule type="cellIs" dxfId="74" priority="64" stopIfTrue="1" operator="equal">
      <formula>$AS$6</formula>
    </cfRule>
    <cfRule type="cellIs" dxfId="73" priority="65" stopIfTrue="1" operator="equal">
      <formula>$AS$7</formula>
    </cfRule>
    <cfRule type="cellIs" dxfId="72" priority="66" stopIfTrue="1" operator="equal">
      <formula>$AS$8</formula>
    </cfRule>
  </conditionalFormatting>
  <conditionalFormatting sqref="F57">
    <cfRule type="cellIs" dxfId="71" priority="61" stopIfTrue="1" operator="equal">
      <formula>$AS$6</formula>
    </cfRule>
    <cfRule type="cellIs" dxfId="70" priority="62" stopIfTrue="1" operator="equal">
      <formula>$AS$7</formula>
    </cfRule>
    <cfRule type="cellIs" dxfId="69" priority="63" stopIfTrue="1" operator="equal">
      <formula>$AS$8</formula>
    </cfRule>
  </conditionalFormatting>
  <conditionalFormatting sqref="F78">
    <cfRule type="cellIs" dxfId="68" priority="58" stopIfTrue="1" operator="equal">
      <formula>$AS$6</formula>
    </cfRule>
    <cfRule type="cellIs" dxfId="67" priority="59" stopIfTrue="1" operator="equal">
      <formula>$AS$7</formula>
    </cfRule>
    <cfRule type="cellIs" dxfId="66" priority="60" stopIfTrue="1" operator="equal">
      <formula>$AS$8</formula>
    </cfRule>
  </conditionalFormatting>
  <conditionalFormatting sqref="F26">
    <cfRule type="cellIs" dxfId="65" priority="55" stopIfTrue="1" operator="equal">
      <formula>$AS$6</formula>
    </cfRule>
    <cfRule type="cellIs" dxfId="64" priority="56" stopIfTrue="1" operator="equal">
      <formula>$AS$7</formula>
    </cfRule>
    <cfRule type="cellIs" dxfId="63" priority="57" stopIfTrue="1" operator="equal">
      <formula>$AS$8</formula>
    </cfRule>
  </conditionalFormatting>
  <conditionalFormatting sqref="F27">
    <cfRule type="cellIs" dxfId="62" priority="52" stopIfTrue="1" operator="equal">
      <formula>$AS$6</formula>
    </cfRule>
    <cfRule type="cellIs" dxfId="61" priority="53" stopIfTrue="1" operator="equal">
      <formula>$AS$7</formula>
    </cfRule>
    <cfRule type="cellIs" dxfId="60" priority="54" stopIfTrue="1" operator="equal">
      <formula>$AS$8</formula>
    </cfRule>
  </conditionalFormatting>
  <conditionalFormatting sqref="F28">
    <cfRule type="cellIs" dxfId="59" priority="49" stopIfTrue="1" operator="equal">
      <formula>$AS$6</formula>
    </cfRule>
    <cfRule type="cellIs" dxfId="58" priority="50" stopIfTrue="1" operator="equal">
      <formula>$AS$7</formula>
    </cfRule>
    <cfRule type="cellIs" dxfId="57" priority="51" stopIfTrue="1" operator="equal">
      <formula>$AS$8</formula>
    </cfRule>
  </conditionalFormatting>
  <conditionalFormatting sqref="F29">
    <cfRule type="cellIs" dxfId="56" priority="46" stopIfTrue="1" operator="equal">
      <formula>$AS$6</formula>
    </cfRule>
    <cfRule type="cellIs" dxfId="55" priority="47" stopIfTrue="1" operator="equal">
      <formula>$AS$7</formula>
    </cfRule>
    <cfRule type="cellIs" dxfId="54" priority="48" stopIfTrue="1" operator="equal">
      <formula>$AS$8</formula>
    </cfRule>
  </conditionalFormatting>
  <conditionalFormatting sqref="F85">
    <cfRule type="cellIs" dxfId="53" priority="43" stopIfTrue="1" operator="equal">
      <formula>$AS$6</formula>
    </cfRule>
    <cfRule type="cellIs" dxfId="52" priority="44" stopIfTrue="1" operator="equal">
      <formula>$AS$7</formula>
    </cfRule>
    <cfRule type="cellIs" dxfId="51" priority="45" stopIfTrue="1" operator="equal">
      <formula>$AS$8</formula>
    </cfRule>
  </conditionalFormatting>
  <conditionalFormatting sqref="F89">
    <cfRule type="cellIs" dxfId="50" priority="40" stopIfTrue="1" operator="equal">
      <formula>$AS$6</formula>
    </cfRule>
    <cfRule type="cellIs" dxfId="49" priority="41" stopIfTrue="1" operator="equal">
      <formula>$AS$7</formula>
    </cfRule>
    <cfRule type="cellIs" dxfId="48" priority="42" stopIfTrue="1" operator="equal">
      <formula>$AS$8</formula>
    </cfRule>
  </conditionalFormatting>
  <conditionalFormatting sqref="F90">
    <cfRule type="cellIs" dxfId="47" priority="37" stopIfTrue="1" operator="equal">
      <formula>$AS$6</formula>
    </cfRule>
    <cfRule type="cellIs" dxfId="46" priority="38" stopIfTrue="1" operator="equal">
      <formula>$AS$7</formula>
    </cfRule>
    <cfRule type="cellIs" dxfId="45" priority="39" stopIfTrue="1" operator="equal">
      <formula>$AS$8</formula>
    </cfRule>
  </conditionalFormatting>
  <conditionalFormatting sqref="F91">
    <cfRule type="cellIs" dxfId="44" priority="34" stopIfTrue="1" operator="equal">
      <formula>$AS$6</formula>
    </cfRule>
    <cfRule type="cellIs" dxfId="43" priority="35" stopIfTrue="1" operator="equal">
      <formula>$AS$7</formula>
    </cfRule>
    <cfRule type="cellIs" dxfId="42" priority="36" stopIfTrue="1" operator="equal">
      <formula>$AS$8</formula>
    </cfRule>
  </conditionalFormatting>
  <conditionalFormatting sqref="F92">
    <cfRule type="cellIs" dxfId="41" priority="31" stopIfTrue="1" operator="equal">
      <formula>$AS$6</formula>
    </cfRule>
    <cfRule type="cellIs" dxfId="40" priority="32" stopIfTrue="1" operator="equal">
      <formula>$AS$7</formula>
    </cfRule>
    <cfRule type="cellIs" dxfId="39" priority="33" stopIfTrue="1" operator="equal">
      <formula>$AS$8</formula>
    </cfRule>
  </conditionalFormatting>
  <conditionalFormatting sqref="F96">
    <cfRule type="cellIs" dxfId="38" priority="28" stopIfTrue="1" operator="equal">
      <formula>$AS$6</formula>
    </cfRule>
    <cfRule type="cellIs" dxfId="37" priority="29" stopIfTrue="1" operator="equal">
      <formula>$AS$7</formula>
    </cfRule>
    <cfRule type="cellIs" dxfId="36" priority="30" stopIfTrue="1" operator="equal">
      <formula>$AS$8</formula>
    </cfRule>
  </conditionalFormatting>
  <conditionalFormatting sqref="F97">
    <cfRule type="cellIs" dxfId="35" priority="25" stopIfTrue="1" operator="equal">
      <formula>$AS$6</formula>
    </cfRule>
    <cfRule type="cellIs" dxfId="34" priority="26" stopIfTrue="1" operator="equal">
      <formula>$AS$7</formula>
    </cfRule>
    <cfRule type="cellIs" dxfId="33" priority="27" stopIfTrue="1" operator="equal">
      <formula>$AS$8</formula>
    </cfRule>
  </conditionalFormatting>
  <conditionalFormatting sqref="F98">
    <cfRule type="cellIs" dxfId="32" priority="22" stopIfTrue="1" operator="equal">
      <formula>$AS$6</formula>
    </cfRule>
    <cfRule type="cellIs" dxfId="31" priority="23" stopIfTrue="1" operator="equal">
      <formula>$AS$7</formula>
    </cfRule>
    <cfRule type="cellIs" dxfId="30" priority="24" stopIfTrue="1" operator="equal">
      <formula>$AS$8</formula>
    </cfRule>
  </conditionalFormatting>
  <conditionalFormatting sqref="F33">
    <cfRule type="cellIs" dxfId="29" priority="19" stopIfTrue="1" operator="equal">
      <formula>$AS$6</formula>
    </cfRule>
    <cfRule type="cellIs" dxfId="28" priority="20" stopIfTrue="1" operator="equal">
      <formula>$AS$7</formula>
    </cfRule>
    <cfRule type="cellIs" dxfId="27" priority="21" stopIfTrue="1" operator="equal">
      <formula>$AS$8</formula>
    </cfRule>
  </conditionalFormatting>
  <conditionalFormatting sqref="F34">
    <cfRule type="cellIs" dxfId="26" priority="16" stopIfTrue="1" operator="equal">
      <formula>$AS$6</formula>
    </cfRule>
    <cfRule type="cellIs" dxfId="25" priority="17" stopIfTrue="1" operator="equal">
      <formula>$AS$7</formula>
    </cfRule>
    <cfRule type="cellIs" dxfId="24" priority="18" stopIfTrue="1" operator="equal">
      <formula>$AS$8</formula>
    </cfRule>
  </conditionalFormatting>
  <conditionalFormatting sqref="F35">
    <cfRule type="cellIs" dxfId="23" priority="13" stopIfTrue="1" operator="equal">
      <formula>$AS$6</formula>
    </cfRule>
    <cfRule type="cellIs" dxfId="22" priority="14" stopIfTrue="1" operator="equal">
      <formula>$AS$7</formula>
    </cfRule>
    <cfRule type="cellIs" dxfId="21" priority="15" stopIfTrue="1" operator="equal">
      <formula>$AS$8</formula>
    </cfRule>
  </conditionalFormatting>
  <conditionalFormatting sqref="F36">
    <cfRule type="cellIs" dxfId="20" priority="10" stopIfTrue="1" operator="equal">
      <formula>$AS$6</formula>
    </cfRule>
    <cfRule type="cellIs" dxfId="19" priority="11" stopIfTrue="1" operator="equal">
      <formula>$AS$7</formula>
    </cfRule>
    <cfRule type="cellIs" dxfId="18" priority="12" stopIfTrue="1" operator="equal">
      <formula>$AS$8</formula>
    </cfRule>
  </conditionalFormatting>
  <conditionalFormatting sqref="F54">
    <cfRule type="cellIs" dxfId="17" priority="7" stopIfTrue="1" operator="equal">
      <formula>$AS$6</formula>
    </cfRule>
    <cfRule type="cellIs" dxfId="16" priority="8" stopIfTrue="1" operator="equal">
      <formula>$AS$7</formula>
    </cfRule>
    <cfRule type="cellIs" dxfId="15" priority="9" stopIfTrue="1" operator="equal">
      <formula>$AS$8</formula>
    </cfRule>
  </conditionalFormatting>
  <conditionalFormatting sqref="F55">
    <cfRule type="cellIs" dxfId="11" priority="4" stopIfTrue="1" operator="equal">
      <formula>$AS$6</formula>
    </cfRule>
    <cfRule type="cellIs" dxfId="10" priority="5" stopIfTrue="1" operator="equal">
      <formula>$AS$7</formula>
    </cfRule>
    <cfRule type="cellIs" dxfId="9" priority="6" stopIfTrue="1" operator="equal">
      <formula>$AS$8</formula>
    </cfRule>
  </conditionalFormatting>
  <conditionalFormatting sqref="F56">
    <cfRule type="cellIs" dxfId="5" priority="1" stopIfTrue="1" operator="equal">
      <formula>$AS$6</formula>
    </cfRule>
    <cfRule type="cellIs" dxfId="4" priority="2" stopIfTrue="1" operator="equal">
      <formula>$AS$7</formula>
    </cfRule>
    <cfRule type="cellIs" dxfId="3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7" zoomScale="90" zoomScaleNormal="90" workbookViewId="0">
      <selection activeCell="Y77" sqref="Y77"/>
    </sheetView>
  </sheetViews>
  <sheetFormatPr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28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f>[2]Config!B6</f>
        <v>1</v>
      </c>
      <c r="S3" s="115"/>
      <c r="T3" s="116">
        <f>+Config!C8</f>
        <v>41022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04" t="str">
        <f>[2]Config!D14</f>
        <v>Rodolfo Cordero</v>
      </c>
      <c r="C59" s="104"/>
      <c r="D59" s="104"/>
      <c r="E59" s="45">
        <f>SUMIF(Tareas!$G$10:$G$994,$B59,Tareas!J$10:J$994)</f>
        <v>6</v>
      </c>
      <c r="F59" s="46">
        <f>SUMIF(Tareas!$G$10:$G$994,$B59,Tareas!L$10:L$994)</f>
        <v>6.7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2.5999999999999996</v>
      </c>
      <c r="L59" s="46">
        <f>SUMIF(Tareas!$G$10:$G$994,$B59,Tareas!X$10:X$994)</f>
        <v>1.3499999999999999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12</v>
      </c>
      <c r="I60" s="49">
        <f>SUMIF(Tareas!$G$10:$G$994,$B60,Tareas!R$10:R$994)</f>
        <v>0</v>
      </c>
      <c r="J60" s="49">
        <f>SUMIF(Tareas!$G$10:$G$994,$B60,Tareas!T$10:T$994)</f>
        <v>4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9.5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Renzo</cp:lastModifiedBy>
  <dcterms:created xsi:type="dcterms:W3CDTF">2012-03-28T03:33:54Z</dcterms:created>
  <dcterms:modified xsi:type="dcterms:W3CDTF">2012-05-17T23:44:23Z</dcterms:modified>
</cp:coreProperties>
</file>