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Tareas!$AP$5:$AP$9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D11" i="2" s="1"/>
  <c r="AF11" i="2" s="1"/>
  <c r="AH11" i="2" s="1"/>
  <c r="AJ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D12" i="2" s="1"/>
  <c r="AF12" i="2" s="1"/>
  <c r="AH12" i="2" s="1"/>
  <c r="AJ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D13" i="2" s="1"/>
  <c r="AF13" i="2" s="1"/>
  <c r="AH13" i="2" s="1"/>
  <c r="AJ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D14" i="2" s="1"/>
  <c r="AF14" i="2" s="1"/>
  <c r="AH14" i="2" s="1"/>
  <c r="AJ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D15" i="2" s="1"/>
  <c r="AF15" i="2" s="1"/>
  <c r="AH15" i="2" s="1"/>
  <c r="AJ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D16" i="2" s="1"/>
  <c r="AF16" i="2" s="1"/>
  <c r="AH16" i="2" s="1"/>
  <c r="AJ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D17" i="2" s="1"/>
  <c r="AF17" i="2" s="1"/>
  <c r="AH17" i="2" s="1"/>
  <c r="AJ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D18" i="2" s="1"/>
  <c r="AF18" i="2" s="1"/>
  <c r="AH18" i="2" s="1"/>
  <c r="AJ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D19" i="2" s="1"/>
  <c r="AF19" i="2" s="1"/>
  <c r="AH19" i="2" s="1"/>
  <c r="AJ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D20" i="2" s="1"/>
  <c r="AF20" i="2" s="1"/>
  <c r="AH20" i="2" s="1"/>
  <c r="AJ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D21" i="2" s="1"/>
  <c r="AF21" i="2" s="1"/>
  <c r="AH21" i="2" s="1"/>
  <c r="AJ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D22" i="2" s="1"/>
  <c r="AF22" i="2" s="1"/>
  <c r="AH22" i="2" s="1"/>
  <c r="AJ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D23" i="2" s="1"/>
  <c r="AF23" i="2" s="1"/>
  <c r="AH23" i="2" s="1"/>
  <c r="AJ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D24" i="2" s="1"/>
  <c r="AF24" i="2" s="1"/>
  <c r="AH24" i="2" s="1"/>
  <c r="AJ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D25" i="2" s="1"/>
  <c r="AF25" i="2" s="1"/>
  <c r="AH25" i="2" s="1"/>
  <c r="AJ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D26" i="2" s="1"/>
  <c r="AF26" i="2" s="1"/>
  <c r="AH26" i="2" s="1"/>
  <c r="AJ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D27" i="2" s="1"/>
  <c r="AF27" i="2" s="1"/>
  <c r="AH27" i="2" s="1"/>
  <c r="AJ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D28" i="2" s="1"/>
  <c r="AF28" i="2" s="1"/>
  <c r="AH28" i="2" s="1"/>
  <c r="AJ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D29" i="2" s="1"/>
  <c r="AF29" i="2" s="1"/>
  <c r="AH29" i="2" s="1"/>
  <c r="AJ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D30" i="2" s="1"/>
  <c r="AF30" i="2" s="1"/>
  <c r="AH30" i="2" s="1"/>
  <c r="AJ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D31" i="2" s="1"/>
  <c r="AF31" i="2" s="1"/>
  <c r="AH31" i="2" s="1"/>
  <c r="AJ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D32" i="2" s="1"/>
  <c r="AF32" i="2" s="1"/>
  <c r="AH32" i="2" s="1"/>
  <c r="AJ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D33" i="2" s="1"/>
  <c r="AF33" i="2" s="1"/>
  <c r="AH33" i="2" s="1"/>
  <c r="AJ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D34" i="2" s="1"/>
  <c r="AF34" i="2" s="1"/>
  <c r="AH34" i="2" s="1"/>
  <c r="AJ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D35" i="2" s="1"/>
  <c r="AF35" i="2" s="1"/>
  <c r="AH35" i="2" s="1"/>
  <c r="AJ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D36" i="2" s="1"/>
  <c r="AF36" i="2" s="1"/>
  <c r="AH36" i="2" s="1"/>
  <c r="AJ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D37" i="2" s="1"/>
  <c r="AF37" i="2" s="1"/>
  <c r="AH37" i="2" s="1"/>
  <c r="AJ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D38" i="2" s="1"/>
  <c r="AF38" i="2" s="1"/>
  <c r="AH38" i="2" s="1"/>
  <c r="AJ38" i="2" s="1"/>
  <c r="I39" i="2"/>
  <c r="K39" i="2" s="1"/>
  <c r="M39" i="2" s="1"/>
  <c r="O39" i="2" s="1"/>
  <c r="Q39" i="2" s="1"/>
  <c r="S39" i="2" s="1"/>
  <c r="U39" i="2" s="1"/>
  <c r="W39" i="2" s="1"/>
  <c r="Y39" i="2" s="1"/>
  <c r="I40" i="2"/>
  <c r="K40" i="2" s="1"/>
  <c r="M40" i="2" s="1"/>
  <c r="O40" i="2" s="1"/>
  <c r="Q40" i="2" s="1"/>
  <c r="S40" i="2" s="1"/>
  <c r="U40" i="2" s="1"/>
  <c r="W40" i="2" s="1"/>
  <c r="Y40" i="2" s="1"/>
  <c r="I41" i="2"/>
  <c r="K41" i="2" s="1"/>
  <c r="M41" i="2" s="1"/>
  <c r="O41" i="2" s="1"/>
  <c r="Q41" i="2" s="1"/>
  <c r="S41" i="2" s="1"/>
  <c r="U41" i="2" s="1"/>
  <c r="W41" i="2" s="1"/>
  <c r="Y41" i="2" s="1"/>
  <c r="I42" i="2"/>
  <c r="K42" i="2" s="1"/>
  <c r="M42" i="2" s="1"/>
  <c r="O42" i="2" s="1"/>
  <c r="Q42" i="2" s="1"/>
  <c r="S42" i="2" s="1"/>
  <c r="U42" i="2" s="1"/>
  <c r="W42" i="2" s="1"/>
  <c r="Y42" i="2" s="1"/>
  <c r="I43" i="2"/>
  <c r="K43" i="2" s="1"/>
  <c r="M43" i="2" s="1"/>
  <c r="O43" i="2" s="1"/>
  <c r="Q43" i="2" s="1"/>
  <c r="S43" i="2" s="1"/>
  <c r="U43" i="2" s="1"/>
  <c r="W43" i="2" s="1"/>
  <c r="Y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D44" i="2" s="1"/>
  <c r="AF44" i="2" s="1"/>
  <c r="AH44" i="2" s="1"/>
  <c r="AJ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D45" i="2" s="1"/>
  <c r="AF45" i="2" s="1"/>
  <c r="AH45" i="2" s="1"/>
  <c r="AJ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D46" i="2" s="1"/>
  <c r="AF46" i="2" s="1"/>
  <c r="AH46" i="2" s="1"/>
  <c r="AJ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D47" i="2" s="1"/>
  <c r="AF47" i="2" s="1"/>
  <c r="AH47" i="2" s="1"/>
  <c r="AJ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D48" i="2" s="1"/>
  <c r="AF48" i="2" s="1"/>
  <c r="AH48" i="2" s="1"/>
  <c r="AJ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D49" i="2" s="1"/>
  <c r="AF49" i="2" s="1"/>
  <c r="AH49" i="2" s="1"/>
  <c r="AJ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D50" i="2" s="1"/>
  <c r="AF50" i="2" s="1"/>
  <c r="AH50" i="2" s="1"/>
  <c r="AJ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D51" i="2" s="1"/>
  <c r="AF51" i="2" s="1"/>
  <c r="AH51" i="2" s="1"/>
  <c r="AJ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D52" i="2" s="1"/>
  <c r="AF52" i="2" s="1"/>
  <c r="AH52" i="2" s="1"/>
  <c r="AJ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D53" i="2" s="1"/>
  <c r="AF53" i="2" s="1"/>
  <c r="AH53" i="2" s="1"/>
  <c r="AJ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D54" i="2" s="1"/>
  <c r="AF54" i="2" s="1"/>
  <c r="AH54" i="2" s="1"/>
  <c r="AJ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D55" i="2" s="1"/>
  <c r="AF55" i="2" s="1"/>
  <c r="AH55" i="2" s="1"/>
  <c r="AJ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D56" i="2" s="1"/>
  <c r="AF56" i="2" s="1"/>
  <c r="AH56" i="2" s="1"/>
  <c r="AJ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D57" i="2" s="1"/>
  <c r="AF57" i="2" s="1"/>
  <c r="AH57" i="2" s="1"/>
  <c r="AJ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D58" i="2" s="1"/>
  <c r="AF58" i="2" s="1"/>
  <c r="AH58" i="2" s="1"/>
  <c r="AJ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D59" i="2" s="1"/>
  <c r="AF59" i="2" s="1"/>
  <c r="AH59" i="2" s="1"/>
  <c r="AJ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D60" i="2" s="1"/>
  <c r="AF60" i="2" s="1"/>
  <c r="AH60" i="2" s="1"/>
  <c r="AJ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D61" i="2" s="1"/>
  <c r="AF61" i="2" s="1"/>
  <c r="AH61" i="2" s="1"/>
  <c r="AJ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D62" i="2" s="1"/>
  <c r="AF62" i="2" s="1"/>
  <c r="AH62" i="2" s="1"/>
  <c r="AJ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D63" i="2" s="1"/>
  <c r="AF63" i="2" s="1"/>
  <c r="AH63" i="2" s="1"/>
  <c r="AJ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D64" i="2" s="1"/>
  <c r="AF64" i="2" s="1"/>
  <c r="AH64" i="2" s="1"/>
  <c r="AJ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D65" i="2" s="1"/>
  <c r="AF65" i="2" s="1"/>
  <c r="AH65" i="2" s="1"/>
  <c r="AJ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D66" i="2" s="1"/>
  <c r="AF66" i="2" s="1"/>
  <c r="AH66" i="2" s="1"/>
  <c r="AJ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D67" i="2" s="1"/>
  <c r="AF67" i="2" s="1"/>
  <c r="AH67" i="2" s="1"/>
  <c r="AJ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D68" i="2" s="1"/>
  <c r="AF68" i="2" s="1"/>
  <c r="AH68" i="2" s="1"/>
  <c r="AJ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D69" i="2" s="1"/>
  <c r="AF69" i="2" s="1"/>
  <c r="AH69" i="2" s="1"/>
  <c r="AJ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D70" i="2" s="1"/>
  <c r="AF70" i="2" s="1"/>
  <c r="AH70" i="2" s="1"/>
  <c r="AJ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D71" i="2" s="1"/>
  <c r="AF71" i="2" s="1"/>
  <c r="AH71" i="2" s="1"/>
  <c r="AJ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D72" i="2" s="1"/>
  <c r="AF72" i="2" s="1"/>
  <c r="AH72" i="2" s="1"/>
  <c r="AJ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D73" i="2" s="1"/>
  <c r="AF73" i="2" s="1"/>
  <c r="AH73" i="2" s="1"/>
  <c r="AJ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D74" i="2" s="1"/>
  <c r="AF74" i="2" s="1"/>
  <c r="AH74" i="2" s="1"/>
  <c r="AJ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D75" i="2" s="1"/>
  <c r="AF75" i="2" s="1"/>
  <c r="AH75" i="2" s="1"/>
  <c r="AJ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D76" i="2" s="1"/>
  <c r="AF76" i="2" s="1"/>
  <c r="AH76" i="2" s="1"/>
  <c r="AJ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D77" i="2" s="1"/>
  <c r="AF77" i="2" s="1"/>
  <c r="AH77" i="2" s="1"/>
  <c r="AJ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D78" i="2" s="1"/>
  <c r="AF78" i="2" s="1"/>
  <c r="AH78" i="2" s="1"/>
  <c r="AJ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D79" i="2" s="1"/>
  <c r="AF79" i="2" s="1"/>
  <c r="AH79" i="2" s="1"/>
  <c r="AJ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D80" i="2" s="1"/>
  <c r="AF80" i="2" s="1"/>
  <c r="AH80" i="2" s="1"/>
  <c r="AJ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D81" i="2" s="1"/>
  <c r="AF81" i="2" s="1"/>
  <c r="AH81" i="2" s="1"/>
  <c r="AJ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D82" i="2" s="1"/>
  <c r="AF82" i="2" s="1"/>
  <c r="AH82" i="2" s="1"/>
  <c r="AJ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D83" i="2" s="1"/>
  <c r="AF83" i="2" s="1"/>
  <c r="AH83" i="2" s="1"/>
  <c r="AJ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D84" i="2" s="1"/>
  <c r="AF84" i="2" s="1"/>
  <c r="AH84" i="2" s="1"/>
  <c r="AJ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D85" i="2" s="1"/>
  <c r="AF85" i="2" s="1"/>
  <c r="AH85" i="2" s="1"/>
  <c r="AJ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D86" i="2" s="1"/>
  <c r="AF86" i="2" s="1"/>
  <c r="AH86" i="2" s="1"/>
  <c r="AJ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D87" i="2" s="1"/>
  <c r="AF87" i="2" s="1"/>
  <c r="AH87" i="2" s="1"/>
  <c r="AJ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D88" i="2" s="1"/>
  <c r="AF88" i="2" s="1"/>
  <c r="AH88" i="2" s="1"/>
  <c r="AJ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D89" i="2" s="1"/>
  <c r="AF89" i="2" s="1"/>
  <c r="AH89" i="2" s="1"/>
  <c r="AJ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D90" i="2" s="1"/>
  <c r="AF90" i="2" s="1"/>
  <c r="AH90" i="2" s="1"/>
  <c r="AJ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D91" i="2" s="1"/>
  <c r="AF91" i="2" s="1"/>
  <c r="AH91" i="2" s="1"/>
  <c r="AJ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D92" i="2" s="1"/>
  <c r="AF92" i="2" s="1"/>
  <c r="AH92" i="2" s="1"/>
  <c r="AJ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D93" i="2" s="1"/>
  <c r="AF93" i="2" s="1"/>
  <c r="AH93" i="2" s="1"/>
  <c r="AJ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D94" i="2" s="1"/>
  <c r="AF94" i="2" s="1"/>
  <c r="AH94" i="2" s="1"/>
  <c r="AJ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D95" i="2" s="1"/>
  <c r="AF95" i="2" s="1"/>
  <c r="AH95" i="2" s="1"/>
  <c r="AJ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D96" i="2" s="1"/>
  <c r="AF96" i="2" s="1"/>
  <c r="AH96" i="2" s="1"/>
  <c r="AJ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D97" i="2" s="1"/>
  <c r="AF97" i="2" s="1"/>
  <c r="AH97" i="2" s="1"/>
  <c r="AJ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D98" i="2" s="1"/>
  <c r="AF98" i="2" s="1"/>
  <c r="AH98" i="2" s="1"/>
  <c r="AJ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D99" i="2" s="1"/>
  <c r="AF99" i="2" s="1"/>
  <c r="AH99" i="2" s="1"/>
  <c r="AJ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D100" i="2" s="1"/>
  <c r="AF100" i="2" s="1"/>
  <c r="AH100" i="2" s="1"/>
  <c r="AJ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D101" i="2" s="1"/>
  <c r="AF101" i="2" s="1"/>
  <c r="AH101" i="2" s="1"/>
  <c r="AJ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D102" i="2" s="1"/>
  <c r="AF102" i="2" s="1"/>
  <c r="AH102" i="2" s="1"/>
  <c r="AJ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D103" i="2" s="1"/>
  <c r="AF103" i="2" s="1"/>
  <c r="AH103" i="2" s="1"/>
  <c r="AJ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D104" i="2" s="1"/>
  <c r="AF104" i="2" s="1"/>
  <c r="AH104" i="2" s="1"/>
  <c r="AJ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D105" i="2" s="1"/>
  <c r="AF105" i="2" s="1"/>
  <c r="AH105" i="2" s="1"/>
  <c r="AJ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D106" i="2" s="1"/>
  <c r="AF106" i="2" s="1"/>
  <c r="AH106" i="2" s="1"/>
  <c r="AJ106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A42" i="2" l="1"/>
  <c r="AC42" i="2" s="1"/>
  <c r="AD42" i="2" s="1"/>
  <c r="AF42" i="2" s="1"/>
  <c r="AH42" i="2" s="1"/>
  <c r="AJ42" i="2" s="1"/>
  <c r="AA40" i="2"/>
  <c r="AC40" i="2" s="1"/>
  <c r="AD40" i="2" s="1"/>
  <c r="AF40" i="2" s="1"/>
  <c r="AH40" i="2" s="1"/>
  <c r="AJ40" i="2" s="1"/>
  <c r="AA43" i="2"/>
  <c r="AC43" i="2" s="1"/>
  <c r="AD43" i="2" s="1"/>
  <c r="AF43" i="2" s="1"/>
  <c r="AH43" i="2" s="1"/>
  <c r="AJ43" i="2" s="1"/>
  <c r="AA41" i="2"/>
  <c r="AC41" i="2" s="1"/>
  <c r="AD41" i="2" s="1"/>
  <c r="AF41" i="2" s="1"/>
  <c r="AH41" i="2" s="1"/>
  <c r="AJ41" i="2" s="1"/>
  <c r="AA39" i="2"/>
  <c r="AC39" i="2" s="1"/>
  <c r="AD39" i="2" s="1"/>
  <c r="AF39" i="2" s="1"/>
  <c r="AH39" i="2" s="1"/>
  <c r="AJ39" i="2" s="1"/>
  <c r="T3" i="3"/>
  <c r="J5" i="2"/>
  <c r="E4" i="2"/>
  <c r="D4" i="2"/>
  <c r="C4" i="2"/>
  <c r="E20" i="4"/>
  <c r="E22" i="4" s="1"/>
  <c r="E19" i="4"/>
  <c r="E21" i="4" s="1"/>
  <c r="E23" i="4" s="1"/>
  <c r="B57" i="2"/>
  <c r="B56" i="2"/>
  <c r="B55" i="2"/>
  <c r="B54" i="2"/>
  <c r="B53" i="2"/>
  <c r="B52" i="2"/>
  <c r="B51" i="2"/>
  <c r="A52" i="2"/>
  <c r="A53" i="2"/>
  <c r="A54" i="2"/>
  <c r="A55" i="2"/>
  <c r="A56" i="2"/>
  <c r="A57" i="2"/>
  <c r="A51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N60" i="3"/>
  <c r="N59" i="3"/>
  <c r="B58" i="3"/>
  <c r="N58" i="3" s="1"/>
  <c r="V3" i="3"/>
  <c r="B3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P18" i="2"/>
  <c r="AO18" i="2"/>
  <c r="AN18" i="2"/>
  <c r="B18" i="2"/>
  <c r="A18" i="2"/>
  <c r="AP17" i="2"/>
  <c r="AO17" i="2"/>
  <c r="AN17" i="2"/>
  <c r="B17" i="2"/>
  <c r="A17" i="2"/>
  <c r="AP16" i="2"/>
  <c r="AO16" i="2"/>
  <c r="AN16" i="2"/>
  <c r="B16" i="2"/>
  <c r="A16" i="2"/>
  <c r="AP15" i="2"/>
  <c r="AO15" i="2"/>
  <c r="AN15" i="2"/>
  <c r="B15" i="2"/>
  <c r="A15" i="2"/>
  <c r="AP14" i="2"/>
  <c r="AO14" i="2"/>
  <c r="AN14" i="2"/>
  <c r="B14" i="2"/>
  <c r="A14" i="2"/>
  <c r="AP13" i="2"/>
  <c r="AO13" i="2"/>
  <c r="AN13" i="2"/>
  <c r="B13" i="2"/>
  <c r="A13" i="2"/>
  <c r="AP12" i="2"/>
  <c r="AO12" i="2"/>
  <c r="AN12" i="2"/>
  <c r="B12" i="2"/>
  <c r="A12" i="2"/>
  <c r="AP11" i="2"/>
  <c r="AO11" i="2"/>
  <c r="AN11" i="2"/>
  <c r="B11" i="2"/>
  <c r="A11" i="2"/>
  <c r="AP10" i="2"/>
  <c r="AO10" i="2"/>
  <c r="AN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D10" i="2" s="1"/>
  <c r="B10" i="2"/>
  <c r="A10" i="2"/>
  <c r="AO9" i="2"/>
  <c r="AN9" i="2"/>
  <c r="AP8" i="2"/>
  <c r="AO8" i="2"/>
  <c r="AN8" i="2"/>
  <c r="AO7" i="2"/>
  <c r="AN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G7" i="2" s="1"/>
  <c r="AI7" i="2" s="1"/>
  <c r="AP6" i="2"/>
  <c r="AO6" i="2"/>
  <c r="AN6" i="2"/>
  <c r="H6" i="2"/>
  <c r="J4" i="2"/>
  <c r="P60" i="3"/>
  <c r="S60" i="3"/>
  <c r="B66" i="3"/>
  <c r="J62" i="3"/>
  <c r="J66" i="3"/>
  <c r="F62" i="3"/>
  <c r="F68" i="3"/>
  <c r="E57" i="3"/>
  <c r="K59" i="3"/>
  <c r="L63" i="3"/>
  <c r="H65" i="3"/>
  <c r="O58" i="3"/>
  <c r="I59" i="3"/>
  <c r="G60" i="3"/>
  <c r="D62" i="3"/>
  <c r="H62" i="3"/>
  <c r="L62" i="3"/>
  <c r="B63" i="3"/>
  <c r="D64" i="3"/>
  <c r="F65" i="3"/>
  <c r="H66" i="3"/>
  <c r="D68" i="3"/>
  <c r="J5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J60" i="3"/>
  <c r="F58" i="3"/>
  <c r="O60" i="3"/>
  <c r="G58" i="3"/>
  <c r="I60" i="3"/>
  <c r="E60" i="3"/>
  <c r="M58" i="3"/>
  <c r="T60" i="3"/>
  <c r="L5" i="2"/>
  <c r="N5" i="2" s="1"/>
  <c r="P5" i="2" s="1"/>
  <c r="R5" i="2" s="1"/>
  <c r="T5" i="2" s="1"/>
  <c r="V5" i="2" s="1"/>
  <c r="X5" i="2" s="1"/>
  <c r="Z5" i="2" s="1"/>
  <c r="AB5" i="2" s="1"/>
  <c r="AG5" i="2" s="1"/>
  <c r="AI5" i="2" s="1"/>
  <c r="AK5" i="2" s="1"/>
  <c r="M5" i="2"/>
  <c r="O5" i="2" s="1"/>
  <c r="Q5" i="2" s="1"/>
  <c r="S5" i="2" s="1"/>
  <c r="U5" i="2" s="1"/>
  <c r="W5" i="2" s="1"/>
  <c r="Y5" i="2" s="1"/>
  <c r="AA5" i="2" s="1"/>
  <c r="AC5" i="2" s="1"/>
  <c r="AD5" i="2" s="1"/>
  <c r="AF5" i="2" s="1"/>
  <c r="AH5" i="2" s="1"/>
  <c r="AJ5" i="2" s="1"/>
  <c r="AF10" i="2"/>
  <c r="AH10" i="2" s="1"/>
  <c r="AJ10" i="2" s="1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J4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J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N57" i="3" l="1"/>
  <c r="AB4" i="2"/>
  <c r="O57" i="3" l="1"/>
  <c r="P57" i="3" l="1"/>
  <c r="AE4" i="2" l="1"/>
  <c r="Q57" i="3"/>
  <c r="R57" i="3" l="1"/>
  <c r="AG4" i="2"/>
  <c r="S57" i="3" l="1"/>
  <c r="AI4" i="2"/>
  <c r="AL5" i="2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<sst xmlns="http://schemas.openxmlformats.org/spreadsheetml/2006/main" count="220" uniqueCount="53">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</sst>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Tareas!$H$7:$AC$7</c:f>
              <c:numCache>
                <c:formatCode>0</c:formatCode>
                <c:ptCount val="11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5.1499999999999986</c:v>
                </c:pt>
                <c:pt idx="9" formatCode="General">
                  <c:v>1.2499999999999987</c:v>
                </c:pt>
                <c:pt idx="10" formatCode="General">
                  <c:v>1.2499999999999987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5680"/>
        <c:axId val="54473856"/>
      </c:areaChart>
      <c:catAx>
        <c:axId val="544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47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473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45568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Tareas!$H$6:$AC$6</c:f>
              <c:numCache>
                <c:formatCode>0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288"/>
        <c:axId val="54750208"/>
      </c:lineChart>
      <c:catAx>
        <c:axId val="5474828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5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750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48288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2.8</c:v>
                </c:pt>
                <c:pt idx="8">
                  <c:v>3.9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2368"/>
        <c:axId val="30124288"/>
      </c:lineChart>
      <c:dateAx>
        <c:axId val="3012236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124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012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12236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6"/>
  <sheetViews>
    <sheetView showGridLines="0" showZeros="0" workbookViewId="0">
      <selection activeCell="E10" sqref="E10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0" spans="2:5" x14ac:dyDescent="0.2">
      <c r="B10" s="62">
        <v>5</v>
      </c>
      <c r="C10" s="63">
        <v>41169</v>
      </c>
      <c r="D10" s="64">
        <v>28</v>
      </c>
      <c r="E10" s="62">
        <v>3</v>
      </c>
    </row>
    <row r="13" spans="2:5" x14ac:dyDescent="0.2">
      <c r="B13" s="84" t="s">
        <v>32</v>
      </c>
      <c r="C13" s="85"/>
      <c r="D13" s="86" t="s">
        <v>33</v>
      </c>
      <c r="E13" s="88" t="s">
        <v>34</v>
      </c>
    </row>
    <row r="14" spans="2:5" x14ac:dyDescent="0.2">
      <c r="B14" s="65" t="s">
        <v>35</v>
      </c>
      <c r="C14" s="66" t="s">
        <v>36</v>
      </c>
      <c r="D14" s="87"/>
      <c r="E14" s="89"/>
    </row>
    <row r="15" spans="2:5" x14ac:dyDescent="0.2">
      <c r="B15" s="67" t="s">
        <v>20</v>
      </c>
      <c r="C15" s="68" t="s">
        <v>21</v>
      </c>
      <c r="D15" s="67" t="s">
        <v>22</v>
      </c>
      <c r="E15" s="69">
        <v>40996</v>
      </c>
    </row>
    <row r="16" spans="2:5" x14ac:dyDescent="0.2">
      <c r="B16" s="67" t="s">
        <v>23</v>
      </c>
      <c r="C16" s="68" t="s">
        <v>37</v>
      </c>
      <c r="D16" s="67" t="s">
        <v>44</v>
      </c>
      <c r="E16" s="69">
        <v>40998</v>
      </c>
    </row>
    <row r="17" spans="2:5" x14ac:dyDescent="0.2">
      <c r="B17" s="67" t="s">
        <v>3</v>
      </c>
      <c r="C17" s="68" t="s">
        <v>38</v>
      </c>
      <c r="D17" s="67"/>
      <c r="E17" s="69">
        <v>41003</v>
      </c>
    </row>
    <row r="18" spans="2:5" x14ac:dyDescent="0.2">
      <c r="B18" s="67" t="s">
        <v>24</v>
      </c>
      <c r="C18" s="68" t="s">
        <v>39</v>
      </c>
      <c r="D18" s="67"/>
      <c r="E18" s="69">
        <v>41005</v>
      </c>
    </row>
    <row r="19" spans="2:5" x14ac:dyDescent="0.2">
      <c r="B19" s="67" t="s">
        <v>40</v>
      </c>
      <c r="C19" s="68"/>
      <c r="D19" s="67"/>
      <c r="E19" s="69">
        <f>+E17+7</f>
        <v>41010</v>
      </c>
    </row>
    <row r="20" spans="2:5" x14ac:dyDescent="0.2">
      <c r="B20" s="67"/>
      <c r="C20" s="68"/>
      <c r="D20" s="67"/>
      <c r="E20" s="69">
        <f>+E18+7</f>
        <v>41012</v>
      </c>
    </row>
    <row r="21" spans="2:5" x14ac:dyDescent="0.2">
      <c r="B21" s="67"/>
      <c r="C21" s="68"/>
      <c r="D21" s="67"/>
      <c r="E21" s="69">
        <f>+E19+7</f>
        <v>41017</v>
      </c>
    </row>
    <row r="22" spans="2:5" x14ac:dyDescent="0.2">
      <c r="B22" s="67"/>
      <c r="C22" s="68"/>
      <c r="D22" s="67"/>
      <c r="E22" s="69">
        <f>+E20+7</f>
        <v>41019</v>
      </c>
    </row>
    <row r="23" spans="2:5" x14ac:dyDescent="0.2">
      <c r="B23" s="67"/>
      <c r="C23" s="68"/>
      <c r="D23" s="67"/>
      <c r="E23" s="69">
        <f>+E21+7</f>
        <v>41024</v>
      </c>
    </row>
    <row r="24" spans="2:5" x14ac:dyDescent="0.2">
      <c r="B24" s="67"/>
      <c r="C24" s="68"/>
      <c r="D24" s="68"/>
      <c r="E24" s="70">
        <v>41026</v>
      </c>
    </row>
    <row r="25" spans="2:5" x14ac:dyDescent="0.2">
      <c r="B25" s="67"/>
      <c r="C25" s="68"/>
      <c r="D25" s="68"/>
      <c r="E25" s="70">
        <v>41031</v>
      </c>
    </row>
    <row r="26" spans="2:5" x14ac:dyDescent="0.2">
      <c r="B26" s="67"/>
      <c r="C26" s="68"/>
      <c r="D26" s="68"/>
      <c r="E26" s="70">
        <v>41033</v>
      </c>
    </row>
    <row r="27" spans="2:5" x14ac:dyDescent="0.2">
      <c r="B27" s="67"/>
      <c r="C27" s="68"/>
      <c r="D27" s="68"/>
      <c r="E27" s="70">
        <v>41035</v>
      </c>
    </row>
    <row r="28" spans="2:5" x14ac:dyDescent="0.2">
      <c r="B28" s="67"/>
      <c r="C28" s="68"/>
      <c r="D28" s="68"/>
      <c r="E28" s="70">
        <v>41036</v>
      </c>
    </row>
    <row r="29" spans="2:5" x14ac:dyDescent="0.2">
      <c r="B29" s="67"/>
      <c r="C29" s="68"/>
      <c r="D29" s="68"/>
      <c r="E29" s="70">
        <v>41037</v>
      </c>
    </row>
    <row r="30" spans="2:5" x14ac:dyDescent="0.2">
      <c r="B30" s="67"/>
      <c r="C30" s="68"/>
      <c r="D30" s="68"/>
      <c r="E30" s="70">
        <v>41038</v>
      </c>
    </row>
    <row r="31" spans="2:5" x14ac:dyDescent="0.2">
      <c r="B31" s="67"/>
      <c r="C31" s="68"/>
      <c r="D31" s="68"/>
      <c r="E31" s="70">
        <v>41039</v>
      </c>
    </row>
    <row r="32" spans="2:5" x14ac:dyDescent="0.2">
      <c r="B32" s="67"/>
      <c r="C32" s="68"/>
      <c r="D32" s="68"/>
      <c r="E32" s="70">
        <v>41040</v>
      </c>
    </row>
    <row r="33" spans="2:5" x14ac:dyDescent="0.2">
      <c r="B33" s="67"/>
      <c r="C33" s="68"/>
      <c r="D33" s="68"/>
      <c r="E33" s="70">
        <v>41045</v>
      </c>
    </row>
    <row r="34" spans="2:5" x14ac:dyDescent="0.2">
      <c r="B34" s="67"/>
      <c r="C34" s="68"/>
      <c r="D34" s="68"/>
      <c r="E34" s="70">
        <v>41047</v>
      </c>
    </row>
    <row r="35" spans="2:5" x14ac:dyDescent="0.2">
      <c r="B35" s="67"/>
      <c r="C35" s="68"/>
      <c r="D35" s="68"/>
      <c r="E35" s="70">
        <v>41052</v>
      </c>
    </row>
    <row r="36" spans="2:5" x14ac:dyDescent="0.2">
      <c r="B36" s="67"/>
      <c r="C36" s="68"/>
      <c r="D36" s="68"/>
      <c r="E36" s="70">
        <v>41054</v>
      </c>
    </row>
    <row r="37" spans="2:5" x14ac:dyDescent="0.2">
      <c r="B37" s="67"/>
      <c r="C37" s="68"/>
      <c r="D37" s="68"/>
      <c r="E37" s="70">
        <v>41059</v>
      </c>
    </row>
    <row r="38" spans="2:5" x14ac:dyDescent="0.2">
      <c r="B38" s="67"/>
      <c r="C38" s="68"/>
      <c r="D38" s="68"/>
      <c r="E38" s="70">
        <v>41061</v>
      </c>
    </row>
    <row r="39" spans="2:5" x14ac:dyDescent="0.2">
      <c r="B39" s="67"/>
      <c r="C39" s="68"/>
      <c r="D39" s="68"/>
      <c r="E39" s="70">
        <v>41135</v>
      </c>
    </row>
    <row r="40" spans="2:5" x14ac:dyDescent="0.2">
      <c r="B40" s="67"/>
      <c r="C40" s="68"/>
      <c r="D40" s="68"/>
      <c r="E40" s="70">
        <v>41138</v>
      </c>
    </row>
    <row r="41" spans="2:5" x14ac:dyDescent="0.2">
      <c r="B41" s="67"/>
      <c r="C41" s="68"/>
      <c r="D41" s="68"/>
      <c r="E41" s="70">
        <v>41142</v>
      </c>
    </row>
    <row r="42" spans="2:5" x14ac:dyDescent="0.2">
      <c r="B42" s="67"/>
      <c r="C42" s="68"/>
      <c r="D42" s="68"/>
      <c r="E42" s="70">
        <v>41145</v>
      </c>
    </row>
    <row r="43" spans="2:5" x14ac:dyDescent="0.2">
      <c r="B43" s="67"/>
      <c r="C43" s="68"/>
      <c r="D43" s="68"/>
      <c r="E43" s="70">
        <v>41149</v>
      </c>
    </row>
    <row r="44" spans="2:5" x14ac:dyDescent="0.2">
      <c r="B44" s="67"/>
      <c r="C44" s="68"/>
      <c r="D44" s="68"/>
      <c r="E44" s="70">
        <v>41152</v>
      </c>
    </row>
    <row r="45" spans="2:5" x14ac:dyDescent="0.2">
      <c r="B45" s="67"/>
      <c r="C45" s="68"/>
      <c r="D45" s="68"/>
      <c r="E45" s="70">
        <v>41156</v>
      </c>
    </row>
    <row r="46" spans="2:5" x14ac:dyDescent="0.2">
      <c r="B46" s="67"/>
      <c r="C46" s="68"/>
      <c r="D46" s="68"/>
      <c r="E46" s="70">
        <v>41159</v>
      </c>
    </row>
    <row r="47" spans="2:5" x14ac:dyDescent="0.2">
      <c r="B47" s="67"/>
      <c r="C47" s="68"/>
      <c r="D47" s="68"/>
      <c r="E47" s="70">
        <v>41163</v>
      </c>
    </row>
    <row r="48" spans="2:5" x14ac:dyDescent="0.2">
      <c r="B48" s="67"/>
      <c r="C48" s="68"/>
      <c r="D48" s="68"/>
      <c r="E48" s="70">
        <v>41166</v>
      </c>
    </row>
    <row r="49" spans="2:5" x14ac:dyDescent="0.2">
      <c r="B49" s="67"/>
      <c r="C49" s="68"/>
      <c r="D49" s="68"/>
      <c r="E49" s="70">
        <v>41170</v>
      </c>
    </row>
    <row r="50" spans="2:5" x14ac:dyDescent="0.2">
      <c r="B50" s="67"/>
      <c r="C50" s="68"/>
      <c r="D50" s="68"/>
      <c r="E50" s="70">
        <v>41173</v>
      </c>
    </row>
    <row r="51" spans="2:5" x14ac:dyDescent="0.2">
      <c r="B51" s="67"/>
      <c r="C51" s="68"/>
      <c r="D51" s="68"/>
      <c r="E51" s="70">
        <v>41177</v>
      </c>
    </row>
    <row r="52" spans="2:5" x14ac:dyDescent="0.2">
      <c r="B52" s="67"/>
      <c r="C52" s="68"/>
      <c r="D52" s="68"/>
      <c r="E52" s="70">
        <v>41180</v>
      </c>
    </row>
    <row r="53" spans="2:5" x14ac:dyDescent="0.2">
      <c r="B53" s="67"/>
      <c r="C53" s="68"/>
      <c r="D53" s="68"/>
      <c r="E53" s="70">
        <v>41183</v>
      </c>
    </row>
    <row r="54" spans="2:5" x14ac:dyDescent="0.2">
      <c r="B54" s="67"/>
      <c r="C54" s="68"/>
      <c r="D54" s="68"/>
      <c r="E54" s="70">
        <v>41184</v>
      </c>
    </row>
    <row r="55" spans="2:5" x14ac:dyDescent="0.2">
      <c r="B55" s="67"/>
      <c r="C55" s="68"/>
      <c r="D55" s="68"/>
      <c r="E55" s="70">
        <v>41185</v>
      </c>
    </row>
    <row r="56" spans="2:5" x14ac:dyDescent="0.2">
      <c r="B56" s="67"/>
      <c r="C56" s="68"/>
      <c r="D56" s="68"/>
      <c r="E56" s="70">
        <v>41186</v>
      </c>
    </row>
    <row r="57" spans="2:5" x14ac:dyDescent="0.2">
      <c r="B57" s="67"/>
      <c r="C57" s="68"/>
      <c r="D57" s="68"/>
      <c r="E57" s="70">
        <v>41187</v>
      </c>
    </row>
    <row r="58" spans="2:5" x14ac:dyDescent="0.2">
      <c r="B58" s="67"/>
      <c r="C58" s="68"/>
      <c r="D58" s="68"/>
      <c r="E58" s="70">
        <v>41191</v>
      </c>
    </row>
    <row r="59" spans="2:5" x14ac:dyDescent="0.2">
      <c r="B59" s="67"/>
      <c r="C59" s="68"/>
      <c r="D59" s="68"/>
      <c r="E59" s="70">
        <v>41194</v>
      </c>
    </row>
    <row r="60" spans="2:5" x14ac:dyDescent="0.2">
      <c r="B60" s="67"/>
      <c r="C60" s="68"/>
      <c r="D60" s="68"/>
      <c r="E60" s="70">
        <v>41198</v>
      </c>
    </row>
    <row r="61" spans="2:5" x14ac:dyDescent="0.2">
      <c r="B61" s="67"/>
      <c r="C61" s="68"/>
      <c r="D61" s="68"/>
      <c r="E61" s="70">
        <v>41201</v>
      </c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5" x14ac:dyDescent="0.2">
      <c r="B65" s="67"/>
      <c r="C65" s="68"/>
      <c r="D65" s="68"/>
      <c r="E65" s="70"/>
    </row>
    <row r="66" spans="2:5" x14ac:dyDescent="0.2">
      <c r="B66" s="67"/>
      <c r="C66" s="68"/>
      <c r="D66" s="68"/>
      <c r="E66" s="70"/>
    </row>
    <row r="67" spans="2:5" x14ac:dyDescent="0.2">
      <c r="B67" s="67"/>
      <c r="C67" s="68"/>
      <c r="D67" s="68"/>
      <c r="E67" s="70"/>
    </row>
    <row r="68" spans="2:5" x14ac:dyDescent="0.2">
      <c r="B68" s="67"/>
      <c r="C68" s="68"/>
      <c r="D68" s="68"/>
      <c r="E68" s="70"/>
    </row>
    <row r="69" spans="2:5" x14ac:dyDescent="0.2">
      <c r="B69" s="67"/>
      <c r="C69" s="68"/>
      <c r="D69" s="68"/>
      <c r="E69" s="70"/>
    </row>
    <row r="70" spans="2:5" x14ac:dyDescent="0.2">
      <c r="B70" s="67"/>
      <c r="C70" s="68"/>
      <c r="D70" s="68"/>
      <c r="E70" s="70"/>
    </row>
    <row r="71" spans="2:5" x14ac:dyDescent="0.2">
      <c r="B71" s="67"/>
      <c r="C71" s="68"/>
      <c r="D71" s="68"/>
      <c r="E71" s="70"/>
    </row>
    <row r="72" spans="2:5" x14ac:dyDescent="0.2">
      <c r="B72" s="67"/>
      <c r="C72" s="68"/>
      <c r="D72" s="68"/>
      <c r="E72" s="70"/>
    </row>
    <row r="73" spans="2:5" x14ac:dyDescent="0.2">
      <c r="B73" s="67"/>
      <c r="C73" s="68"/>
      <c r="D73" s="68"/>
      <c r="E73" s="70"/>
    </row>
    <row r="74" spans="2:5" x14ac:dyDescent="0.2">
      <c r="B74" s="67"/>
      <c r="C74" s="68"/>
      <c r="D74" s="68"/>
      <c r="E74" s="70"/>
    </row>
    <row r="75" spans="2:5" x14ac:dyDescent="0.2">
      <c r="B75" s="67"/>
      <c r="C75" s="68"/>
      <c r="D75" s="68"/>
      <c r="E75" s="70"/>
    </row>
    <row r="76" spans="2:5" x14ac:dyDescent="0.2">
      <c r="B76" s="67"/>
      <c r="C76" s="68"/>
      <c r="D76" s="68"/>
      <c r="E76" s="70"/>
    </row>
    <row r="77" spans="2:5" x14ac:dyDescent="0.2">
      <c r="B77" s="67"/>
      <c r="C77" s="68"/>
      <c r="D77" s="68"/>
      <c r="E77" s="70"/>
    </row>
    <row r="78" spans="2:5" x14ac:dyDescent="0.2">
      <c r="B78" s="71"/>
      <c r="C78" s="72"/>
      <c r="D78" s="72"/>
      <c r="E78" s="73"/>
    </row>
    <row r="84" spans="7:8" x14ac:dyDescent="0.2">
      <c r="G84" s="74"/>
      <c r="H84" s="74"/>
    </row>
    <row r="85" spans="7:8" x14ac:dyDescent="0.2">
      <c r="G85" s="74"/>
      <c r="H85" s="74"/>
    </row>
    <row r="86" spans="7:8" x14ac:dyDescent="0.2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/>
      <c r="C39" s="5"/>
      <c r="D39" s="56"/>
    </row>
    <row r="40" spans="2:4" x14ac:dyDescent="0.25">
      <c r="B40" s="4"/>
      <c r="C40" s="5"/>
      <c r="D40" s="56"/>
    </row>
    <row r="41" spans="2:4" x14ac:dyDescent="0.25">
      <c r="B41" s="4"/>
      <c r="C41" s="5"/>
      <c r="D41" s="56"/>
    </row>
    <row r="42" spans="2:4" x14ac:dyDescent="0.25">
      <c r="B42" s="4"/>
      <c r="C42" s="5"/>
      <c r="D42" s="56"/>
    </row>
    <row r="43" spans="2:4" x14ac:dyDescent="0.25">
      <c r="B43" s="4"/>
      <c r="C43" s="5"/>
      <c r="D43" s="56"/>
    </row>
    <row r="44" spans="2:4" x14ac:dyDescent="0.25">
      <c r="B44" s="4"/>
      <c r="C44" s="5"/>
      <c r="D44" s="56"/>
    </row>
    <row r="45" spans="2:4" x14ac:dyDescent="0.25">
      <c r="B45" s="4"/>
      <c r="C45" s="5"/>
      <c r="D45" s="56"/>
    </row>
    <row r="46" spans="2:4" x14ac:dyDescent="0.25">
      <c r="B46" s="4"/>
      <c r="C46" s="5"/>
      <c r="D46" s="56"/>
    </row>
    <row r="47" spans="2:4" x14ac:dyDescent="0.25">
      <c r="B47" s="4"/>
      <c r="C47" s="5"/>
      <c r="D47" s="56"/>
    </row>
    <row r="48" spans="2:4" x14ac:dyDescent="0.25">
      <c r="B48" s="4"/>
      <c r="C48" s="5"/>
      <c r="D48" s="56"/>
    </row>
    <row r="49" spans="2:4" x14ac:dyDescent="0.25">
      <c r="B49" s="4"/>
      <c r="C49" s="5"/>
      <c r="D49" s="56"/>
    </row>
    <row r="50" spans="2:4" x14ac:dyDescent="0.25">
      <c r="B50" s="4"/>
      <c r="C50" s="5"/>
      <c r="D50" s="56"/>
    </row>
    <row r="51" spans="2:4" x14ac:dyDescent="0.25">
      <c r="B51" s="4"/>
      <c r="C51" s="5"/>
      <c r="D51" s="56"/>
    </row>
    <row r="52" spans="2:4" x14ac:dyDescent="0.25">
      <c r="B52" s="4"/>
      <c r="C52" s="5"/>
      <c r="D52" s="56"/>
    </row>
    <row r="53" spans="2:4" x14ac:dyDescent="0.25">
      <c r="B53" s="4"/>
      <c r="C53" s="5"/>
      <c r="D53" s="56"/>
    </row>
    <row r="54" spans="2:4" x14ac:dyDescent="0.25">
      <c r="B54" s="4"/>
      <c r="C54" s="5"/>
      <c r="D54" s="56"/>
    </row>
    <row r="55" spans="2:4" x14ac:dyDescent="0.25">
      <c r="B55" s="4"/>
      <c r="C55" s="5"/>
      <c r="D55" s="56"/>
    </row>
    <row r="56" spans="2:4" x14ac:dyDescent="0.25">
      <c r="B56" s="4"/>
      <c r="C56" s="5"/>
      <c r="D56" s="56"/>
    </row>
    <row r="57" spans="2:4" x14ac:dyDescent="0.25">
      <c r="B57" s="4"/>
      <c r="C57" s="5"/>
      <c r="D57" s="56"/>
    </row>
    <row r="58" spans="2:4" x14ac:dyDescent="0.25">
      <c r="B58" s="4"/>
      <c r="C58" s="5"/>
      <c r="D58" s="56"/>
    </row>
    <row r="59" spans="2:4" x14ac:dyDescent="0.25">
      <c r="B59" s="4"/>
      <c r="C59" s="5"/>
      <c r="D59" s="56"/>
    </row>
    <row r="60" spans="2:4" x14ac:dyDescent="0.25">
      <c r="B60" s="4"/>
      <c r="C60" s="5"/>
      <c r="D60" s="56"/>
    </row>
    <row r="61" spans="2:4" x14ac:dyDescent="0.25">
      <c r="B61" s="4"/>
      <c r="C61" s="5"/>
      <c r="D61" s="56"/>
    </row>
    <row r="62" spans="2:4" x14ac:dyDescent="0.25">
      <c r="B62" s="4"/>
      <c r="C62" s="5"/>
      <c r="D62" s="56"/>
    </row>
    <row r="63" spans="2:4" x14ac:dyDescent="0.25">
      <c r="B63" s="4"/>
      <c r="C63" s="5"/>
      <c r="D63" s="56"/>
    </row>
    <row r="64" spans="2:4" x14ac:dyDescent="0.25">
      <c r="B64" s="4"/>
      <c r="C64" s="5"/>
      <c r="D64" s="56"/>
    </row>
    <row r="65" spans="2:4" x14ac:dyDescent="0.25">
      <c r="B65" s="4"/>
      <c r="C65" s="5"/>
      <c r="D65" s="56"/>
    </row>
    <row r="66" spans="2:4" x14ac:dyDescent="0.25">
      <c r="B66" s="4"/>
      <c r="C66" s="5"/>
      <c r="D66" s="56"/>
    </row>
    <row r="67" spans="2:4" x14ac:dyDescent="0.25">
      <c r="B67" s="4"/>
      <c r="C67" s="5"/>
    </row>
    <row r="68" spans="2:4" x14ac:dyDescent="0.25">
      <c r="B68" s="4"/>
      <c r="C68" s="5"/>
    </row>
    <row r="69" spans="2:4" x14ac:dyDescent="0.25">
      <c r="B69" s="4"/>
      <c r="C69" s="5"/>
    </row>
    <row r="70" spans="2:4" x14ac:dyDescent="0.25">
      <c r="B70" s="4"/>
      <c r="C70" s="5"/>
    </row>
    <row r="71" spans="2:4" x14ac:dyDescent="0.25">
      <c r="B71" s="4"/>
      <c r="C71" s="5"/>
    </row>
    <row r="72" spans="2:4" x14ac:dyDescent="0.25">
      <c r="B72" s="4"/>
      <c r="C72" s="5"/>
    </row>
    <row r="73" spans="2:4" x14ac:dyDescent="0.25">
      <c r="B73" s="4"/>
      <c r="C73" s="5"/>
    </row>
    <row r="74" spans="2:4" x14ac:dyDescent="0.25">
      <c r="B74" s="4"/>
      <c r="C74" s="5"/>
    </row>
    <row r="75" spans="2:4" x14ac:dyDescent="0.25">
      <c r="B75" s="4"/>
      <c r="C75" s="5"/>
    </row>
    <row r="76" spans="2:4" x14ac:dyDescent="0.25">
      <c r="B76" s="4"/>
      <c r="C76" s="5"/>
    </row>
    <row r="77" spans="2:4" x14ac:dyDescent="0.25">
      <c r="B77" s="4"/>
      <c r="C77" s="5"/>
    </row>
    <row r="78" spans="2:4" x14ac:dyDescent="0.25">
      <c r="B78" s="4"/>
      <c r="C78" s="5"/>
    </row>
    <row r="79" spans="2:4" x14ac:dyDescent="0.25">
      <c r="B79" s="4"/>
      <c r="C79" s="5"/>
    </row>
    <row r="80" spans="2:4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R65537"/>
  <sheetViews>
    <sheetView showGridLines="0" showZeros="0" tabSelected="1" zoomScale="90" zoomScaleNormal="90" workbookViewId="0">
      <pane xSplit="7" ySplit="9" topLeftCell="H28" activePane="bottomRight" state="frozen"/>
      <selection activeCell="C4" sqref="C4"/>
      <selection pane="topRight" activeCell="C4" sqref="C4"/>
      <selection pane="bottomLeft" activeCell="C4" sqref="C4"/>
      <selection pane="bottomRight" activeCell="L36" sqref="L36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4.7109375" style="8" hidden="1" customWidth="1"/>
    <col min="31" max="31" width="5.28515625" style="8" hidden="1" customWidth="1"/>
    <col min="32" max="32" width="3" style="8" hidden="1" customWidth="1"/>
    <col min="33" max="33" width="3.5703125" style="8" hidden="1" customWidth="1"/>
    <col min="34" max="34" width="7.7109375" style="8" hidden="1" customWidth="1"/>
    <col min="35" max="35" width="3.5703125" style="8" hidden="1" customWidth="1"/>
    <col min="36" max="36" width="3.7109375" style="8" hidden="1" customWidth="1"/>
    <col min="37" max="37" width="4.42578125" style="8" hidden="1" customWidth="1" outlineLevel="1"/>
    <col min="38" max="38" width="4.140625" style="8" hidden="1" customWidth="1" outlineLevel="1"/>
    <col min="39" max="39" width="11.42578125" style="8" hidden="1" customWidth="1" outlineLevel="1"/>
    <col min="40" max="40" width="11.7109375" style="8" hidden="1" customWidth="1" outlineLevel="1"/>
    <col min="41" max="41" width="10.140625" style="8" hidden="1" customWidth="1" outlineLevel="1"/>
    <col min="42" max="42" width="15.5703125" style="8" hidden="1" customWidth="1" outlineLevel="1"/>
    <col min="43" max="43" width="5.85546875" style="8" hidden="1" customWidth="1" outlineLevel="1"/>
    <col min="44" max="45" width="11.42578125" style="8" hidden="1" customWidth="1" outlineLevel="1"/>
    <col min="46" max="252" width="11.42578125" style="8" customWidth="1" outlineLevel="1"/>
  </cols>
  <sheetData>
    <row r="1" spans="1:42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</row>
    <row r="2" spans="1:42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</row>
    <row r="3" spans="1:42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</row>
    <row r="4" spans="1:42" x14ac:dyDescent="0.25">
      <c r="B4" s="7"/>
      <c r="C4" s="11">
        <f>+Config!B10</f>
        <v>5</v>
      </c>
      <c r="D4" s="12">
        <f>+Config!C10</f>
        <v>41169</v>
      </c>
      <c r="E4" s="13">
        <f>+Config!D10</f>
        <v>28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/>
      <c r="AE4" s="15" t="str">
        <f>IF(AE5=""," ",CHOOSE(WEEKDAY(AE5,2),"L","M","X","J","V","S","D"))</f>
        <v xml:space="preserve"> </v>
      </c>
      <c r="AF4" s="15"/>
      <c r="AG4" s="15" t="str">
        <f>IF(AG5=""," ",CHOOSE(WEEKDAY(AG5,2),"L","M","X","J","V","S","D"))</f>
        <v xml:space="preserve"> </v>
      </c>
      <c r="AH4" s="15"/>
      <c r="AI4" s="15" t="str">
        <f>IF(AI5=""," ",CHOOSE(WEEKDAY(AI5,2),"L","M","X","J","V","S","D"))</f>
        <v xml:space="preserve"> </v>
      </c>
      <c r="AJ4" s="15" t="e">
        <f>IF(AJ5=""," ",CHOOSE(WEEKDAY(AJ5,2),"L","M","X","J","V","S","D"))</f>
        <v>#REF!</v>
      </c>
    </row>
    <row r="5" spans="1:42" s="16" customFormat="1" ht="41.25" customHeight="1" x14ac:dyDescent="0.2">
      <c r="H5" s="18" t="s">
        <v>29</v>
      </c>
      <c r="I5" s="17"/>
      <c r="J5" s="18">
        <f>+Config!C10</f>
        <v>41169</v>
      </c>
      <c r="K5" s="18"/>
      <c r="L5" s="18">
        <f>IF(AND(J5&lt;WORKDAY($D$4,$E$4)-1,J5&lt;&gt;0),WORKDAY(J5,1,Config!$E$15:$E$61),"")</f>
        <v>41171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41172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41176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41178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41179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41190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41192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41193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41197</v>
      </c>
      <c r="AC5" s="18" t="str">
        <f>IF(AND(AA5&lt;WORKDAY($D$4,$E$4)-1,AA5&lt;&gt;0),WORKDAY(AA5,1,Config!$E$15:$E$38),"")</f>
        <v/>
      </c>
      <c r="AD5" s="18" t="e">
        <f>IF(AND(#REF!&lt;WORKDAY($D$4,$E$4)-1,#REF!&lt;&gt;0),WORKDAY(#REF!,1,Config!$E$15:$E$38),"")</f>
        <v>#REF!</v>
      </c>
      <c r="AE5" s="18"/>
      <c r="AF5" s="18" t="e">
        <f>IF(AND(AD5&lt;WORKDAY($D$4,$E$4)-1,AD5&lt;&gt;0),WORKDAY(AD5,1,Config!$E$15:$E$38),"")</f>
        <v>#REF!</v>
      </c>
      <c r="AG5" s="18" t="str">
        <f>IF(AND(AE5&lt;WORKDAY($D$4,$E$4)-1,AE5&lt;&gt;0),WORKDAY(AE5,1,Config!$E$15:$E$61),"")</f>
        <v/>
      </c>
      <c r="AH5" s="18" t="e">
        <f>IF(AND(AF5&lt;WORKDAY($D$4,$E$4)-1,AF5&lt;&gt;0),WORKDAY(AF5,1,Config!$E$15:$E$38),"")</f>
        <v>#REF!</v>
      </c>
      <c r="AI5" s="18" t="str">
        <f>IF(AND(AG5&lt;WORKDAY($D$4,$E$4)-1,AG5&lt;&gt;0),WORKDAY(AG5,1,Config!$E$15:$E$61),"")</f>
        <v/>
      </c>
      <c r="AJ5" s="18" t="e">
        <f>IF(AND(AH5&lt;WORKDAY($D$4,$E$4)-1,AH5&lt;&gt;0),WORKDAY(AH5,1,Config!$E$15:$E$50),"")</f>
        <v>#REF!</v>
      </c>
      <c r="AK5" s="18" t="str">
        <f>IF(AND(AI5&lt;WORKDAY($D$4,$E$4)-1,AI5&lt;&gt;0),WORKDAY(AI5,1,Config!$E$15:$E$61),"")</f>
        <v/>
      </c>
      <c r="AL5" s="76" t="e">
        <f>IF(AND(#REF!&lt;WORKDAY($D$4,$E$4)-1,#REF!&lt;&gt;0),WORKDAY(#REF!,1,Config!$E$15:$E$33),"")</f>
        <v>#REF!</v>
      </c>
      <c r="AP5" s="75" t="s">
        <v>51</v>
      </c>
    </row>
    <row r="6" spans="1:42" s="16" customFormat="1" ht="12.75" customHeight="1" x14ac:dyDescent="0.2">
      <c r="B6" s="19"/>
      <c r="E6" s="95" t="s">
        <v>12</v>
      </c>
      <c r="F6" s="96"/>
      <c r="G6" s="96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4</v>
      </c>
      <c r="Y6" s="21"/>
      <c r="Z6" s="21">
        <f>$H$6-COUNTIF(Y10:Y993,"&gt;=1")</f>
        <v>2</v>
      </c>
      <c r="AA6" s="21"/>
      <c r="AB6" s="21">
        <f>$H$6-COUNTIF(AA10:AA993,"&gt;=1")</f>
        <v>2</v>
      </c>
      <c r="AC6" s="21"/>
      <c r="AD6" s="21"/>
      <c r="AE6" s="21"/>
      <c r="AF6" s="21"/>
      <c r="AG6" s="21"/>
      <c r="AH6" s="21"/>
      <c r="AI6" s="21"/>
      <c r="AJ6" s="21"/>
      <c r="AN6" s="75" t="str">
        <f>[2]Config!B13</f>
        <v>Análisis</v>
      </c>
      <c r="AO6" s="75" t="str">
        <f>[2]Config!C13</f>
        <v>Pendiente</v>
      </c>
      <c r="AP6" s="75" t="str">
        <f>[2]Config!D13</f>
        <v>Michael Martínez</v>
      </c>
    </row>
    <row r="7" spans="1:42" x14ac:dyDescent="0.25">
      <c r="E7" s="97" t="s">
        <v>13</v>
      </c>
      <c r="F7" s="98"/>
      <c r="G7" s="99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5.1499999999999986</v>
      </c>
      <c r="Y7" s="23"/>
      <c r="Z7" s="23">
        <f>+X7-SUM(Z9:Z998)</f>
        <v>1.2499999999999987</v>
      </c>
      <c r="AA7" s="23"/>
      <c r="AB7" s="23">
        <f>+Z7-SUM(AB9:AB998)</f>
        <v>1.2499999999999987</v>
      </c>
      <c r="AC7" s="23"/>
      <c r="AD7" s="23"/>
      <c r="AE7" s="23"/>
      <c r="AF7" s="23"/>
      <c r="AG7" s="23">
        <f>+AE7-SUM(AG9:AG998)</f>
        <v>0</v>
      </c>
      <c r="AH7" s="23"/>
      <c r="AI7" s="23">
        <f>+AG7-SUM(AI9:AI998)</f>
        <v>0</v>
      </c>
      <c r="AJ7" s="23" t="e">
        <f>+AH7-SUM(AJ9:AJ998)</f>
        <v>#REF!</v>
      </c>
      <c r="AN7" s="75" t="str">
        <f>[2]Config!B14</f>
        <v>Codificación</v>
      </c>
      <c r="AO7" s="75" t="str">
        <f>[2]Config!C14</f>
        <v>En curso</v>
      </c>
      <c r="AP7" s="75" t="s">
        <v>44</v>
      </c>
    </row>
    <row r="8" spans="1:42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N8" s="75" t="str">
        <f>[2]Config!B15</f>
        <v>Prototipado</v>
      </c>
      <c r="AO8" s="75" t="str">
        <f>[2]Config!C15</f>
        <v>Terminada</v>
      </c>
      <c r="AP8" s="75" t="str">
        <f>[2]Config!D15</f>
        <v>Renzo Martínez</v>
      </c>
    </row>
    <row r="9" spans="1:42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N9" s="75" t="str">
        <f>[2]Config!B16</f>
        <v>Pruebas</v>
      </c>
      <c r="AO9" s="75" t="str">
        <f>[2]Config!C16</f>
        <v>Eliminada</v>
      </c>
      <c r="AP9" s="75" t="s">
        <v>41</v>
      </c>
    </row>
    <row r="10" spans="1:42" x14ac:dyDescent="0.25">
      <c r="A10" s="34" t="str">
        <f>+'Sprint Backlog'!B4</f>
        <v>US045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+IF(AA10=1,1,(#REF!+SUMPRODUCT((MOD(COLUMN(J10:AB10),2)=0)*J10:AB10))/$H10)</f>
        <v>1</v>
      </c>
      <c r="AD10" s="30" t="e">
        <f>+IF(#REF!=1,1,(AE10+SUMPRODUCT((MOD(COLUMN(N10:AC10),2)=0)*N10:AC10))/$H10)</f>
        <v>#REF!</v>
      </c>
      <c r="AE10" s="32"/>
      <c r="AF10" s="77" t="e">
        <f>+IF(AD10=1,1,(AG10+SUMPRODUCT((MOD(COLUMN(P10:AE10),2)=0)*P10:AE10))/$H10)</f>
        <v>#REF!</v>
      </c>
      <c r="AG10" s="32"/>
      <c r="AH10" s="77" t="e">
        <f>+IF(AF10=1,1,(AI10+SUMPRODUCT((MOD(COLUMN(R10:AG10),2)=0)*R10:AG10))/$H10)</f>
        <v>#REF!</v>
      </c>
      <c r="AI10" s="32"/>
      <c r="AJ10" s="77" t="e">
        <f>+IF(AH10=1,1,(#REF!+SUMPRODUCT((MOD(COLUMN(T10:AI10),2)=0)*T10:AI10))/$H10)</f>
        <v>#REF!</v>
      </c>
      <c r="AN10" s="75" t="str">
        <f>[2]Config!B17</f>
        <v>Reunión</v>
      </c>
      <c r="AO10" s="75">
        <f>[2]Config!C17</f>
        <v>0</v>
      </c>
      <c r="AP10" s="75">
        <f>[2]Config!D17</f>
        <v>0</v>
      </c>
    </row>
    <row r="11" spans="1:42" x14ac:dyDescent="0.25">
      <c r="A11" s="34" t="str">
        <f>+'Sprint Backlog'!B5</f>
        <v>US045</v>
      </c>
      <c r="B11" s="92" t="str">
        <f>+'Sprint Backlog'!C5</f>
        <v>Prototipado</v>
      </c>
      <c r="C11" s="92"/>
      <c r="D11" s="92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>+IF(AA11=1,1,(#REF!+SUMPRODUCT((MOD(COLUMN(J11:AB11),2)=0)*J11:AB11))/$H11)</f>
        <v>1</v>
      </c>
      <c r="AD11" s="30" t="e">
        <f>+IF(#REF!=1,1,(AE11+SUMPRODUCT((MOD(COLUMN(N11:AC11),2)=0)*N11:AC11))/$H11)</f>
        <v>#REF!</v>
      </c>
      <c r="AE11" s="32"/>
      <c r="AF11" s="77" t="e">
        <f>+IF(AD11=1,1,(AG11+SUMPRODUCT((MOD(COLUMN(P11:AE11),2)=0)*P11:AE11))/$H11)</f>
        <v>#REF!</v>
      </c>
      <c r="AG11" s="32"/>
      <c r="AH11" s="77" t="e">
        <f>+IF(AF11=1,1,(AI11+SUMPRODUCT((MOD(COLUMN(R11:AG11),2)=0)*R11:AG11))/$H11)</f>
        <v>#REF!</v>
      </c>
      <c r="AI11" s="32"/>
      <c r="AJ11" s="77" t="e">
        <f>+IF(AH11=1,1,(#REF!+SUMPRODUCT((MOD(COLUMN(T11:AI11),2)=0)*T11:AI11))/$H11)</f>
        <v>#REF!</v>
      </c>
      <c r="AN11" s="75">
        <f>[2]Config!B18</f>
        <v>0</v>
      </c>
      <c r="AO11" s="75">
        <f>[2]Config!C18</f>
        <v>0</v>
      </c>
      <c r="AP11" s="75">
        <f>[2]Config!D18</f>
        <v>0</v>
      </c>
    </row>
    <row r="12" spans="1:42" x14ac:dyDescent="0.25">
      <c r="A12" s="34" t="str">
        <f>+'Sprint Backlog'!B6</f>
        <v>US045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>+IF(AA12=1,1,(#REF!+SUMPRODUCT((MOD(COLUMN(J12:AB12),2)=0)*J12:AB12))/$H12)</f>
        <v>1</v>
      </c>
      <c r="AD12" s="30" t="e">
        <f>+IF(#REF!=1,1,(AE12+SUMPRODUCT((MOD(COLUMN(N12:AC12),2)=0)*N12:AC12))/$H12)</f>
        <v>#REF!</v>
      </c>
      <c r="AE12" s="32"/>
      <c r="AF12" s="77" t="e">
        <f>+IF(AD12=1,1,(AG12+SUMPRODUCT((MOD(COLUMN(P12:AE12),2)=0)*P12:AE12))/$H12)</f>
        <v>#REF!</v>
      </c>
      <c r="AG12" s="32"/>
      <c r="AH12" s="77" t="e">
        <f>+IF(AF12=1,1,(AI12+SUMPRODUCT((MOD(COLUMN(R12:AG12),2)=0)*R12:AG12))/$H12)</f>
        <v>#REF!</v>
      </c>
      <c r="AI12" s="32"/>
      <c r="AJ12" s="77" t="e">
        <f>+IF(AH12=1,1,(#REF!+SUMPRODUCT((MOD(COLUMN(T12:AI12),2)=0)*T12:AI12))/$H12)</f>
        <v>#REF!</v>
      </c>
      <c r="AN12" s="75">
        <f>[2]Config!B19</f>
        <v>0</v>
      </c>
      <c r="AO12" s="75">
        <f>[2]Config!C19</f>
        <v>0</v>
      </c>
      <c r="AP12" s="75">
        <f>[2]Config!D19</f>
        <v>0</v>
      </c>
    </row>
    <row r="13" spans="1:42" x14ac:dyDescent="0.25">
      <c r="A13" s="34" t="str">
        <f>+'Sprint Backlog'!B7</f>
        <v>US045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>+IF(AA13=1,1,(#REF!+SUMPRODUCT((MOD(COLUMN(J13:AB13),2)=0)*J13:AB13))/$H13)</f>
        <v>1</v>
      </c>
      <c r="AD13" s="30" t="e">
        <f>+IF(#REF!=1,1,(AE13+SUMPRODUCT((MOD(COLUMN(N13:AC13),2)=0)*N13:AC13))/$H13)</f>
        <v>#REF!</v>
      </c>
      <c r="AE13" s="32"/>
      <c r="AF13" s="77" t="e">
        <f>+IF(AD13=1,1,(AG13+SUMPRODUCT((MOD(COLUMN(P13:AE13),2)=0)*P13:AE13))/$H13)</f>
        <v>#REF!</v>
      </c>
      <c r="AG13" s="32"/>
      <c r="AH13" s="77" t="e">
        <f>+IF(AF13=1,1,(AI13+SUMPRODUCT((MOD(COLUMN(R13:AG13),2)=0)*R13:AG13))/$H13)</f>
        <v>#REF!</v>
      </c>
      <c r="AI13" s="32"/>
      <c r="AJ13" s="77" t="e">
        <f>+IF(AH13=1,1,(#REF!+SUMPRODUCT((MOD(COLUMN(T13:AI13),2)=0)*T13:AI13))/$H13)</f>
        <v>#REF!</v>
      </c>
      <c r="AN13" s="75">
        <f>[2]Config!B20</f>
        <v>0</v>
      </c>
      <c r="AO13" s="75">
        <f>[2]Config!C20</f>
        <v>0</v>
      </c>
      <c r="AP13" s="75">
        <f>[2]Config!D20</f>
        <v>0</v>
      </c>
    </row>
    <row r="14" spans="1:42" x14ac:dyDescent="0.25">
      <c r="A14" s="34" t="str">
        <f>+'Sprint Backlog'!B8</f>
        <v>US045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>+IF(AA14=1,1,(#REF!+SUMPRODUCT((MOD(COLUMN(J14:AB14),2)=0)*J14:AB14))/$H14)</f>
        <v>1</v>
      </c>
      <c r="AD14" s="30" t="e">
        <f>+IF(#REF!=1,1,(AE14+SUMPRODUCT((MOD(COLUMN(N14:AC14),2)=0)*N14:AC14))/$H14)</f>
        <v>#REF!</v>
      </c>
      <c r="AE14" s="32"/>
      <c r="AF14" s="77" t="e">
        <f>+IF(AD14=1,1,(AG14+SUMPRODUCT((MOD(COLUMN(P14:AE14),2)=0)*P14:AE14))/$H14)</f>
        <v>#REF!</v>
      </c>
      <c r="AG14" s="32"/>
      <c r="AH14" s="77" t="e">
        <f>+IF(AF14=1,1,(AI14+SUMPRODUCT((MOD(COLUMN(R14:AG14),2)=0)*R14:AG14))/$H14)</f>
        <v>#REF!</v>
      </c>
      <c r="AI14" s="32"/>
      <c r="AJ14" s="77" t="e">
        <f>+IF(AH14=1,1,(#REF!+SUMPRODUCT((MOD(COLUMN(T14:AI14),2)=0)*T14:AI14))/$H14)</f>
        <v>#REF!</v>
      </c>
      <c r="AN14" s="75">
        <f>[2]Config!B21</f>
        <v>0</v>
      </c>
      <c r="AO14" s="75">
        <f>[2]Config!C21</f>
        <v>0</v>
      </c>
      <c r="AP14" s="75">
        <f>[2]Config!D21</f>
        <v>0</v>
      </c>
    </row>
    <row r="15" spans="1:42" x14ac:dyDescent="0.25">
      <c r="A15" s="34" t="str">
        <f>+'Sprint Backlog'!B9</f>
        <v>US045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>+IF(AA15=1,1,(#REF!+SUMPRODUCT((MOD(COLUMN(J15:AB15),2)=0)*J15:AB15))/$H15)</f>
        <v>1</v>
      </c>
      <c r="AD15" s="30" t="e">
        <f>+IF(#REF!=1,1,(AE15+SUMPRODUCT((MOD(COLUMN(N15:AC15),2)=0)*N15:AC15))/$H15)</f>
        <v>#REF!</v>
      </c>
      <c r="AE15" s="32"/>
      <c r="AF15" s="77" t="e">
        <f>+IF(AD15=1,1,(AG15+SUMPRODUCT((MOD(COLUMN(P15:AE15),2)=0)*P15:AE15))/$H15)</f>
        <v>#REF!</v>
      </c>
      <c r="AG15" s="32"/>
      <c r="AH15" s="77" t="e">
        <f>+IF(AF15=1,1,(AI15+SUMPRODUCT((MOD(COLUMN(R15:AG15),2)=0)*R15:AG15))/$H15)</f>
        <v>#REF!</v>
      </c>
      <c r="AI15" s="32"/>
      <c r="AJ15" s="77" t="e">
        <f>+IF(AH15=1,1,(#REF!+SUMPRODUCT((MOD(COLUMN(T15:AI15),2)=0)*T15:AI15))/$H15)</f>
        <v>#REF!</v>
      </c>
      <c r="AN15" s="75">
        <f>[2]Config!B22</f>
        <v>0</v>
      </c>
      <c r="AO15" s="75">
        <f>[2]Config!C22</f>
        <v>0</v>
      </c>
      <c r="AP15" s="75">
        <f>[2]Config!D22</f>
        <v>0</v>
      </c>
    </row>
    <row r="16" spans="1:42" x14ac:dyDescent="0.25">
      <c r="A16" s="34" t="str">
        <f>+'Sprint Backlog'!B10</f>
        <v>US045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>+IF(AA16=1,1,(#REF!+SUMPRODUCT((MOD(COLUMN(J16:AB16),2)=0)*J16:AB16))/$H16)</f>
        <v>1</v>
      </c>
      <c r="AD16" s="30" t="e">
        <f>+IF(#REF!=1,1,(AE16+SUMPRODUCT((MOD(COLUMN(N16:AC16),2)=0)*N16:AC16))/$H16)</f>
        <v>#REF!</v>
      </c>
      <c r="AE16" s="32"/>
      <c r="AF16" s="77" t="e">
        <f>+IF(AD16=1,1,(AG16+SUMPRODUCT((MOD(COLUMN(P16:AE16),2)=0)*P16:AE16))/$H16)</f>
        <v>#REF!</v>
      </c>
      <c r="AG16" s="32"/>
      <c r="AH16" s="77" t="e">
        <f>+IF(AF16=1,1,(AI16+SUMPRODUCT((MOD(COLUMN(R16:AG16),2)=0)*R16:AG16))/$H16)</f>
        <v>#REF!</v>
      </c>
      <c r="AI16" s="32"/>
      <c r="AJ16" s="77" t="e">
        <f>+IF(AH16=1,1,(#REF!+SUMPRODUCT((MOD(COLUMN(T16:AI16),2)=0)*T16:AI16))/$H16)</f>
        <v>#REF!</v>
      </c>
      <c r="AN16" s="75">
        <f>[2]Config!B23</f>
        <v>0</v>
      </c>
      <c r="AO16" s="75">
        <f>[2]Config!C23</f>
        <v>0</v>
      </c>
      <c r="AP16" s="75">
        <f>[2]Config!D23</f>
        <v>0</v>
      </c>
    </row>
    <row r="17" spans="1:42" x14ac:dyDescent="0.25">
      <c r="A17" s="34" t="str">
        <f>+'Sprint Backlog'!B11</f>
        <v>US055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>+IF(AA17=1,1,(#REF!+SUMPRODUCT((MOD(COLUMN(J17:AB17),2)=0)*J17:AB17))/$H17)</f>
        <v>1</v>
      </c>
      <c r="AD17" s="30" t="e">
        <f>+IF(#REF!=1,1,(AE17+SUMPRODUCT((MOD(COLUMN(N17:AC17),2)=0)*N17:AC17))/$H17)</f>
        <v>#REF!</v>
      </c>
      <c r="AE17" s="32"/>
      <c r="AF17" s="77" t="e">
        <f>+IF(AD17=1,1,(AG17+SUMPRODUCT((MOD(COLUMN(P17:AE17),2)=0)*P17:AE17))/$H17)</f>
        <v>#REF!</v>
      </c>
      <c r="AG17" s="32"/>
      <c r="AH17" s="77" t="e">
        <f>+IF(AF17=1,1,(AI17+SUMPRODUCT((MOD(COLUMN(R17:AG17),2)=0)*R17:AG17))/$H17)</f>
        <v>#REF!</v>
      </c>
      <c r="AI17" s="32"/>
      <c r="AJ17" s="77" t="e">
        <f>+IF(AH17=1,1,(#REF!+SUMPRODUCT((MOD(COLUMN(T17:AI17),2)=0)*T17:AI17))/$H17)</f>
        <v>#REF!</v>
      </c>
      <c r="AN17" s="75">
        <f>[2]Config!B24</f>
        <v>0</v>
      </c>
      <c r="AO17" s="75">
        <f>[2]Config!C24</f>
        <v>0</v>
      </c>
      <c r="AP17" s="75">
        <f>[2]Config!D24</f>
        <v>0</v>
      </c>
    </row>
    <row r="18" spans="1:42" x14ac:dyDescent="0.25">
      <c r="A18" s="34" t="str">
        <f>+'Sprint Backlog'!B12</f>
        <v>US055</v>
      </c>
      <c r="B18" s="92" t="str">
        <f>+'Sprint Backlog'!C12</f>
        <v>Prototipado</v>
      </c>
      <c r="C18" s="92"/>
      <c r="D18" s="92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>+IF(AA18=1,1,(#REF!+SUMPRODUCT((MOD(COLUMN(J18:AB18),2)=0)*J18:AB18))/$H18)</f>
        <v>1</v>
      </c>
      <c r="AD18" s="30" t="e">
        <f>+IF(#REF!=1,1,(AE18+SUMPRODUCT((MOD(COLUMN(N18:AC18),2)=0)*N18:AC18))/$H18)</f>
        <v>#REF!</v>
      </c>
      <c r="AE18" s="32"/>
      <c r="AF18" s="77" t="e">
        <f>+IF(AD18=1,1,(AG18+SUMPRODUCT((MOD(COLUMN(P18:AE18),2)=0)*P18:AE18))/$H18)</f>
        <v>#REF!</v>
      </c>
      <c r="AG18" s="32"/>
      <c r="AH18" s="77" t="e">
        <f>+IF(AF18=1,1,(AI18+SUMPRODUCT((MOD(COLUMN(R18:AG18),2)=0)*R18:AG18))/$H18)</f>
        <v>#REF!</v>
      </c>
      <c r="AI18" s="32"/>
      <c r="AJ18" s="77" t="e">
        <f>+IF(AH18=1,1,(#REF!+SUMPRODUCT((MOD(COLUMN(T18:AI18),2)=0)*T18:AI18))/$H18)</f>
        <v>#REF!</v>
      </c>
      <c r="AN18" s="75">
        <f>[2]Config!H13</f>
        <v>0</v>
      </c>
      <c r="AO18" s="75">
        <f>[2]Config!I13</f>
        <v>0</v>
      </c>
      <c r="AP18" s="75">
        <f>[2]Config!J13</f>
        <v>0</v>
      </c>
    </row>
    <row r="19" spans="1:42" x14ac:dyDescent="0.25">
      <c r="A19" s="34" t="str">
        <f>+'Sprint Backlog'!B13</f>
        <v>US055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52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0.51428571428571435</v>
      </c>
      <c r="P19" s="31">
        <v>0.45</v>
      </c>
      <c r="Q19" s="30">
        <f t="shared" si="4"/>
        <v>0.68571428571428572</v>
      </c>
      <c r="R19" s="31">
        <v>0.3</v>
      </c>
      <c r="S19" s="30">
        <f t="shared" si="5"/>
        <v>0.79999999999999993</v>
      </c>
      <c r="T19" s="31">
        <v>0.2</v>
      </c>
      <c r="U19" s="30">
        <f t="shared" si="6"/>
        <v>0.88571428571428557</v>
      </c>
      <c r="V19" s="31">
        <v>0.15</v>
      </c>
      <c r="W19" s="30">
        <f t="shared" si="7"/>
        <v>0.99999999999999989</v>
      </c>
      <c r="X19" s="31">
        <v>0.2</v>
      </c>
      <c r="Y19" s="30">
        <f t="shared" si="8"/>
        <v>1</v>
      </c>
      <c r="Z19" s="32"/>
      <c r="AA19" s="30">
        <f t="shared" si="9"/>
        <v>1</v>
      </c>
      <c r="AB19" s="32"/>
      <c r="AC19" s="30">
        <f>+IF(AA19=1,1,(#REF!+SUMPRODUCT((MOD(COLUMN(J19:AB19),2)=0)*J19:AB19))/$H19)</f>
        <v>1</v>
      </c>
      <c r="AD19" s="30" t="e">
        <f>+IF(#REF!=1,1,(AE19+SUMPRODUCT((MOD(COLUMN(N19:AC19),2)=0)*N19:AC19))/$H19)</f>
        <v>#REF!</v>
      </c>
      <c r="AE19" s="32"/>
      <c r="AF19" s="77" t="e">
        <f>+IF(AD19=1,1,(AG19+SUMPRODUCT((MOD(COLUMN(P19:AE19),2)=0)*P19:AE19))/$H19)</f>
        <v>#REF!</v>
      </c>
      <c r="AG19" s="32"/>
      <c r="AH19" s="77" t="e">
        <f>+IF(AF19=1,1,(AI19+SUMPRODUCT((MOD(COLUMN(R19:AG19),2)=0)*R19:AG19))/$H19)</f>
        <v>#REF!</v>
      </c>
      <c r="AI19" s="32"/>
      <c r="AJ19" s="77" t="e">
        <f>+IF(AH19=1,1,(#REF!+SUMPRODUCT((MOD(COLUMN(T19:AI19),2)=0)*T19:AI19))/$H19)</f>
        <v>#REF!</v>
      </c>
    </row>
    <row r="20" spans="1:42" x14ac:dyDescent="0.25">
      <c r="A20" s="34" t="str">
        <f>+'Sprint Backlog'!B14</f>
        <v>US055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52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0.48648648648648646</v>
      </c>
      <c r="P20" s="31">
        <v>0.45</v>
      </c>
      <c r="Q20" s="30">
        <f t="shared" si="4"/>
        <v>0.64864864864864857</v>
      </c>
      <c r="R20" s="31">
        <v>0.3</v>
      </c>
      <c r="S20" s="30">
        <f t="shared" si="5"/>
        <v>0.75675675675675669</v>
      </c>
      <c r="T20" s="31">
        <v>0.2</v>
      </c>
      <c r="U20" s="30">
        <f t="shared" si="6"/>
        <v>0.83783783783783772</v>
      </c>
      <c r="V20" s="31">
        <v>0.15</v>
      </c>
      <c r="W20" s="30">
        <f t="shared" si="7"/>
        <v>0.99999999999999989</v>
      </c>
      <c r="X20" s="31">
        <v>0.3</v>
      </c>
      <c r="Y20" s="30">
        <f t="shared" si="8"/>
        <v>1</v>
      </c>
      <c r="Z20" s="32"/>
      <c r="AA20" s="30">
        <f t="shared" si="9"/>
        <v>1</v>
      </c>
      <c r="AB20" s="32"/>
      <c r="AC20" s="30">
        <f>+IF(AA20=1,1,(#REF!+SUMPRODUCT((MOD(COLUMN(J20:AB20),2)=0)*J20:AB20))/$H20)</f>
        <v>1</v>
      </c>
      <c r="AD20" s="30" t="e">
        <f>+IF(#REF!=1,1,(AE20+SUMPRODUCT((MOD(COLUMN(N20:AC20),2)=0)*N20:AC20))/$H20)</f>
        <v>#REF!</v>
      </c>
      <c r="AE20" s="32"/>
      <c r="AF20" s="77" t="e">
        <f>+IF(AD20=1,1,(AG20+SUMPRODUCT((MOD(COLUMN(P20:AE20),2)=0)*P20:AE20))/$H20)</f>
        <v>#REF!</v>
      </c>
      <c r="AG20" s="32"/>
      <c r="AH20" s="77" t="e">
        <f>+IF(AF20=1,1,(AI20+SUMPRODUCT((MOD(COLUMN(R20:AG20),2)=0)*R20:AG20))/$H20)</f>
        <v>#REF!</v>
      </c>
      <c r="AI20" s="32"/>
      <c r="AJ20" s="77" t="e">
        <f>+IF(AH20=1,1,(#REF!+SUMPRODUCT((MOD(COLUMN(T20:AI20),2)=0)*T20:AI20))/$H20)</f>
        <v>#REF!</v>
      </c>
    </row>
    <row r="21" spans="1:42" x14ac:dyDescent="0.25">
      <c r="A21" s="34" t="str">
        <f>+'Sprint Backlog'!B15</f>
        <v>US055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52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0.45</v>
      </c>
      <c r="P21" s="31">
        <v>0.45</v>
      </c>
      <c r="Q21" s="30">
        <f t="shared" si="4"/>
        <v>0.6</v>
      </c>
      <c r="R21" s="31">
        <v>0.3</v>
      </c>
      <c r="S21" s="30">
        <f t="shared" si="5"/>
        <v>0.7</v>
      </c>
      <c r="T21" s="31">
        <v>0.2</v>
      </c>
      <c r="U21" s="30">
        <f t="shared" si="6"/>
        <v>0.82499999999999996</v>
      </c>
      <c r="V21" s="31">
        <v>0.25</v>
      </c>
      <c r="W21" s="30">
        <f t="shared" si="7"/>
        <v>1</v>
      </c>
      <c r="X21" s="31">
        <v>0.35</v>
      </c>
      <c r="Y21" s="30">
        <f t="shared" si="8"/>
        <v>1</v>
      </c>
      <c r="Z21" s="32"/>
      <c r="AA21" s="30">
        <f t="shared" si="9"/>
        <v>1</v>
      </c>
      <c r="AB21" s="32"/>
      <c r="AC21" s="30">
        <f>+IF(AA21=1,1,(#REF!+SUMPRODUCT((MOD(COLUMN(J21:AB21),2)=0)*J21:AB21))/$H21)</f>
        <v>1</v>
      </c>
      <c r="AD21" s="30" t="e">
        <f>+IF(#REF!=1,1,(AE21+SUMPRODUCT((MOD(COLUMN(N21:AC21),2)=0)*N21:AC21))/$H21)</f>
        <v>#REF!</v>
      </c>
      <c r="AE21" s="32"/>
      <c r="AF21" s="77" t="e">
        <f>+IF(AD21=1,1,(AG21+SUMPRODUCT((MOD(COLUMN(P21:AE21),2)=0)*P21:AE21))/$H21)</f>
        <v>#REF!</v>
      </c>
      <c r="AG21" s="32"/>
      <c r="AH21" s="77" t="e">
        <f>+IF(AF21=1,1,(AI21+SUMPRODUCT((MOD(COLUMN(R21:AG21),2)=0)*R21:AG21))/$H21)</f>
        <v>#REF!</v>
      </c>
      <c r="AI21" s="32"/>
      <c r="AJ21" s="77" t="e">
        <f>+IF(AH21=1,1,(#REF!+SUMPRODUCT((MOD(COLUMN(T21:AI21),2)=0)*T21:AI21))/$H21)</f>
        <v>#REF!</v>
      </c>
    </row>
    <row r="22" spans="1:42" x14ac:dyDescent="0.25">
      <c r="A22" s="34" t="str">
        <f>+'Sprint Backlog'!B16</f>
        <v>US055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52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0.6</v>
      </c>
      <c r="P22" s="31">
        <v>0.45</v>
      </c>
      <c r="Q22" s="30">
        <f t="shared" si="4"/>
        <v>0.79999999999999993</v>
      </c>
      <c r="R22" s="31">
        <v>0.3</v>
      </c>
      <c r="S22" s="30">
        <f t="shared" si="5"/>
        <v>0.8666666666666667</v>
      </c>
      <c r="T22" s="31">
        <v>0.1</v>
      </c>
      <c r="U22" s="30">
        <f t="shared" si="6"/>
        <v>0.96666666666666667</v>
      </c>
      <c r="V22" s="31">
        <v>0.15</v>
      </c>
      <c r="W22" s="30">
        <f t="shared" si="7"/>
        <v>1</v>
      </c>
      <c r="X22" s="31">
        <v>0.05</v>
      </c>
      <c r="Y22" s="30">
        <f t="shared" si="8"/>
        <v>1</v>
      </c>
      <c r="Z22" s="32"/>
      <c r="AA22" s="30">
        <f t="shared" si="9"/>
        <v>1</v>
      </c>
      <c r="AB22" s="32"/>
      <c r="AC22" s="30">
        <f>+IF(AA22=1,1,(#REF!+SUMPRODUCT((MOD(COLUMN(J22:AB22),2)=0)*J22:AB22))/$H22)</f>
        <v>1</v>
      </c>
      <c r="AD22" s="30" t="e">
        <f>+IF(#REF!=1,1,(AE22+SUMPRODUCT((MOD(COLUMN(N22:AC22),2)=0)*N22:AC22))/$H22)</f>
        <v>#REF!</v>
      </c>
      <c r="AE22" s="32"/>
      <c r="AF22" s="77" t="e">
        <f>+IF(AD22=1,1,(AG22+SUMPRODUCT((MOD(COLUMN(P22:AE22),2)=0)*P22:AE22))/$H22)</f>
        <v>#REF!</v>
      </c>
      <c r="AG22" s="32"/>
      <c r="AH22" s="77" t="e">
        <f>+IF(AF22=1,1,(AI22+SUMPRODUCT((MOD(COLUMN(R22:AG22),2)=0)*R22:AG22))/$H22)</f>
        <v>#REF!</v>
      </c>
      <c r="AI22" s="32"/>
      <c r="AJ22" s="77" t="e">
        <f>+IF(AH22=1,1,(#REF!+SUMPRODUCT((MOD(COLUMN(T22:AI22),2)=0)*T22:AI22))/$H22)</f>
        <v>#REF!</v>
      </c>
    </row>
    <row r="23" spans="1:42" x14ac:dyDescent="0.25">
      <c r="A23" s="34" t="str">
        <f>+'Sprint Backlog'!B17</f>
        <v>US055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52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0.49999999999999994</v>
      </c>
      <c r="P23" s="31">
        <v>0.15</v>
      </c>
      <c r="Q23" s="30">
        <f t="shared" si="4"/>
        <v>0.61111111111111105</v>
      </c>
      <c r="R23" s="31">
        <v>0.1</v>
      </c>
      <c r="S23" s="30">
        <f t="shared" si="5"/>
        <v>0.61111111111111105</v>
      </c>
      <c r="T23" s="31"/>
      <c r="U23" s="30">
        <f t="shared" si="6"/>
        <v>0.88888888888888884</v>
      </c>
      <c r="V23" s="31">
        <v>0.25</v>
      </c>
      <c r="W23" s="30">
        <f t="shared" si="7"/>
        <v>0.99999999999999989</v>
      </c>
      <c r="X23" s="31">
        <v>0.1</v>
      </c>
      <c r="Y23" s="30">
        <f t="shared" si="8"/>
        <v>1</v>
      </c>
      <c r="Z23" s="32"/>
      <c r="AA23" s="30">
        <f t="shared" si="9"/>
        <v>1</v>
      </c>
      <c r="AB23" s="32"/>
      <c r="AC23" s="30">
        <f>+IF(AA23=1,1,(#REF!+SUMPRODUCT((MOD(COLUMN(J23:AB23),2)=0)*J23:AB23))/$H23)</f>
        <v>1</v>
      </c>
      <c r="AD23" s="30" t="e">
        <f>+IF(#REF!=1,1,(AE23+SUMPRODUCT((MOD(COLUMN(N23:AC23),2)=0)*N23:AC23))/$H23)</f>
        <v>#REF!</v>
      </c>
      <c r="AE23" s="32"/>
      <c r="AF23" s="77" t="e">
        <f>+IF(AD23=1,1,(AG23+SUMPRODUCT((MOD(COLUMN(P23:AE23),2)=0)*P23:AE23))/$H23)</f>
        <v>#REF!</v>
      </c>
      <c r="AG23" s="32"/>
      <c r="AH23" s="77" t="e">
        <f>+IF(AF23=1,1,(AI23+SUMPRODUCT((MOD(COLUMN(R23:AG23),2)=0)*R23:AG23))/$H23)</f>
        <v>#REF!</v>
      </c>
      <c r="AI23" s="32"/>
      <c r="AJ23" s="77" t="e">
        <f>+IF(AH23=1,1,(#REF!+SUMPRODUCT((MOD(COLUMN(T23:AI23),2)=0)*T23:AI23))/$H23)</f>
        <v>#REF!</v>
      </c>
    </row>
    <row r="24" spans="1:42" x14ac:dyDescent="0.25">
      <c r="A24" s="34" t="str">
        <f>+'Sprint Backlog'!B18</f>
        <v>US051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>+IF(AA24=1,1,(#REF!+SUMPRODUCT((MOD(COLUMN(J24:AB24),2)=0)*J24:AB24))/$H24)</f>
        <v>1</v>
      </c>
      <c r="AD24" s="30" t="e">
        <f>+IF(#REF!=1,1,(AE24+SUMPRODUCT((MOD(COLUMN(N24:AC24),2)=0)*N24:AC24))/$H24)</f>
        <v>#REF!</v>
      </c>
      <c r="AE24" s="32"/>
      <c r="AF24" s="77" t="e">
        <f>+IF(AD24=1,1,(AG24+SUMPRODUCT((MOD(COLUMN(P24:AE24),2)=0)*P24:AE24))/$H24)</f>
        <v>#REF!</v>
      </c>
      <c r="AG24" s="32"/>
      <c r="AH24" s="77" t="e">
        <f>+IF(AF24=1,1,(AI24+SUMPRODUCT((MOD(COLUMN(R24:AG24),2)=0)*R24:AG24))/$H24)</f>
        <v>#REF!</v>
      </c>
      <c r="AI24" s="32"/>
      <c r="AJ24" s="77" t="e">
        <f>+IF(AH24=1,1,(#REF!+SUMPRODUCT((MOD(COLUMN(T24:AI24),2)=0)*T24:AI24))/$H24)</f>
        <v>#REF!</v>
      </c>
    </row>
    <row r="25" spans="1:42" x14ac:dyDescent="0.25">
      <c r="A25" s="34" t="str">
        <f>+'Sprint Backlog'!B19</f>
        <v>US051</v>
      </c>
      <c r="B25" s="92" t="str">
        <f>+'Sprint Backlog'!C19</f>
        <v>Prototipado</v>
      </c>
      <c r="C25" s="92"/>
      <c r="D25" s="92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>+IF(AA25=1,1,(#REF!+SUMPRODUCT((MOD(COLUMN(J25:AB25),2)=0)*J25:AB25))/$H25)</f>
        <v>1</v>
      </c>
      <c r="AD25" s="30" t="e">
        <f>+IF(#REF!=1,1,(AE25+SUMPRODUCT((MOD(COLUMN(N25:AC25),2)=0)*N25:AC25))/$H25)</f>
        <v>#REF!</v>
      </c>
      <c r="AE25" s="32"/>
      <c r="AF25" s="77" t="e">
        <f>+IF(AD25=1,1,(AG25+SUMPRODUCT((MOD(COLUMN(P25:AE25),2)=0)*P25:AE25))/$H25)</f>
        <v>#REF!</v>
      </c>
      <c r="AG25" s="32"/>
      <c r="AH25" s="77" t="e">
        <f>+IF(AF25=1,1,(AI25+SUMPRODUCT((MOD(COLUMN(R25:AG25),2)=0)*R25:AG25))/$H25)</f>
        <v>#REF!</v>
      </c>
      <c r="AI25" s="32"/>
      <c r="AJ25" s="77" t="e">
        <f>+IF(AH25=1,1,(#REF!+SUMPRODUCT((MOD(COLUMN(T25:AI25),2)=0)*T25:AI25))/$H25)</f>
        <v>#REF!</v>
      </c>
    </row>
    <row r="26" spans="1:42" x14ac:dyDescent="0.25">
      <c r="A26" s="34" t="str">
        <f>+'Sprint Backlog'!B20</f>
        <v>US051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>+IF(AA26=1,1,(#REF!+SUMPRODUCT((MOD(COLUMN(J26:AB26),2)=0)*J26:AB26))/$H26)</f>
        <v>1</v>
      </c>
      <c r="AD26" s="30" t="e">
        <f>+IF(#REF!=1,1,(AE26+SUMPRODUCT((MOD(COLUMN(N26:AC26),2)=0)*N26:AC26))/$H26)</f>
        <v>#REF!</v>
      </c>
      <c r="AE26" s="32"/>
      <c r="AF26" s="77" t="e">
        <f>+IF(AD26=1,1,(AG26+SUMPRODUCT((MOD(COLUMN(P26:AE26),2)=0)*P26:AE26))/$H26)</f>
        <v>#REF!</v>
      </c>
      <c r="AG26" s="32"/>
      <c r="AH26" s="77" t="e">
        <f>+IF(AF26=1,1,(AI26+SUMPRODUCT((MOD(COLUMN(R26:AG26),2)=0)*R26:AG26))/$H26)</f>
        <v>#REF!</v>
      </c>
      <c r="AI26" s="32"/>
      <c r="AJ26" s="77" t="e">
        <f>+IF(AH26=1,1,(#REF!+SUMPRODUCT((MOD(COLUMN(T26:AI26),2)=0)*T26:AI26))/$H26)</f>
        <v>#REF!</v>
      </c>
    </row>
    <row r="27" spans="1:42" x14ac:dyDescent="0.25">
      <c r="A27" s="34" t="str">
        <f>+'Sprint Backlog'!B21</f>
        <v>US051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>+IF(AA27=1,1,(#REF!+SUMPRODUCT((MOD(COLUMN(J27:AB27),2)=0)*J27:AB27))/$H27)</f>
        <v>1</v>
      </c>
      <c r="AD27" s="30" t="e">
        <f>+IF(#REF!=1,1,(AE27+SUMPRODUCT((MOD(COLUMN(O27:AC27),2)=0)*O27:AC27))/$H27)</f>
        <v>#REF!</v>
      </c>
      <c r="AE27" s="32"/>
      <c r="AF27" s="77" t="e">
        <f>+IF(AD27=1,1,(AG27+SUMPRODUCT((MOD(COLUMN(P27:AE27),2)=0)*P27:AE27))/$H27)</f>
        <v>#REF!</v>
      </c>
      <c r="AG27" s="32"/>
      <c r="AH27" s="77" t="e">
        <f>+IF(AF27=1,1,(AI27+SUMPRODUCT((MOD(COLUMN(R27:AG27),2)=0)*R27:AG27))/$H27)</f>
        <v>#REF!</v>
      </c>
      <c r="AI27" s="32"/>
      <c r="AJ27" s="77" t="e">
        <f>+IF(AH27=1,1,(#REF!+SUMPRODUCT((MOD(COLUMN(T27:AI27),2)=0)*T27:AI27))/$H27)</f>
        <v>#REF!</v>
      </c>
    </row>
    <row r="28" spans="1:42" x14ac:dyDescent="0.25">
      <c r="A28" s="34" t="str">
        <f>+'Sprint Backlog'!B22</f>
        <v>US051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>+IF(AA28=1,1,(#REF!+SUMPRODUCT((MOD(COLUMN(J28:AB28),2)=0)*J28:AB28))/$H28)</f>
        <v>1</v>
      </c>
      <c r="AD28" s="30" t="e">
        <f>+IF(#REF!=1,1,(AE28+SUMPRODUCT((MOD(COLUMN(O28:AC28),2)=0)*O28:AC28))/$H28)</f>
        <v>#REF!</v>
      </c>
      <c r="AE28" s="32"/>
      <c r="AF28" s="77" t="e">
        <f>+IF(AD28=1,1,(AG28+SUMPRODUCT((MOD(COLUMN(P28:AE28),2)=0)*P28:AE28))/$H28)</f>
        <v>#REF!</v>
      </c>
      <c r="AG28" s="32"/>
      <c r="AH28" s="77" t="e">
        <f>+IF(AF28=1,1,(AI28+SUMPRODUCT((MOD(COLUMN(R28:AG28),2)=0)*R28:AG28))/$H28)</f>
        <v>#REF!</v>
      </c>
      <c r="AI28" s="32"/>
      <c r="AJ28" s="77" t="e">
        <f>+IF(AH28=1,1,(#REF!+SUMPRODUCT((MOD(COLUMN(T28:AI28),2)=0)*T28:AI28))/$H28)</f>
        <v>#REF!</v>
      </c>
    </row>
    <row r="29" spans="1:42" x14ac:dyDescent="0.25">
      <c r="A29" s="34" t="str">
        <f>+'Sprint Backlog'!B23</f>
        <v>US051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>+IF(AA29=1,1,(#REF!+SUMPRODUCT((MOD(COLUMN(J29:AB29),2)=0)*J29:AB29))/$H29)</f>
        <v>1</v>
      </c>
      <c r="AD29" s="30" t="e">
        <f>+IF(#REF!=1,1,(AE29+SUMPRODUCT((MOD(COLUMN(N29:AC29),2)=0)*N29:AC29))/$H29)</f>
        <v>#REF!</v>
      </c>
      <c r="AE29" s="32"/>
      <c r="AF29" s="77" t="e">
        <f>+IF(AD29=1,1,(AG29+SUMPRODUCT((MOD(COLUMN(P29:AE29),2)=0)*P29:AE29))/$H29)</f>
        <v>#REF!</v>
      </c>
      <c r="AG29" s="32"/>
      <c r="AH29" s="77" t="e">
        <f>+IF(AF29=1,1,(AI29+SUMPRODUCT((MOD(COLUMN(R29:AG29),2)=0)*R29:AG29))/$H29)</f>
        <v>#REF!</v>
      </c>
      <c r="AI29" s="32"/>
      <c r="AJ29" s="77" t="e">
        <f>+IF(AH29=1,1,(#REF!+SUMPRODUCT((MOD(COLUMN(T29:AI29),2)=0)*T29:AI29))/$H29)</f>
        <v>#REF!</v>
      </c>
    </row>
    <row r="30" spans="1:42" x14ac:dyDescent="0.25">
      <c r="A30" s="34" t="str">
        <f>+'Sprint Backlog'!B24</f>
        <v>US051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>+IF(AA30=1,1,(#REF!+SUMPRODUCT((MOD(COLUMN(J30:AB30),2)=0)*J30:AB30))/$H30)</f>
        <v>1</v>
      </c>
      <c r="AD30" s="30" t="e">
        <f>+IF(#REF!=1,1,(AE30+SUMPRODUCT((MOD(COLUMN(N30:AC30),2)=0)*N30:AC30))/$H30)</f>
        <v>#REF!</v>
      </c>
      <c r="AE30" s="32"/>
      <c r="AF30" s="77" t="e">
        <f>+IF(AD30=1,1,(AG30+SUMPRODUCT((MOD(COLUMN(P30:AE30),2)=0)*P30:AE30))/$H30)</f>
        <v>#REF!</v>
      </c>
      <c r="AG30" s="32"/>
      <c r="AH30" s="77" t="e">
        <f>+IF(AF30=1,1,(AI30+SUMPRODUCT((MOD(COLUMN(R30:AG30),2)=0)*R30:AG30))/$H30)</f>
        <v>#REF!</v>
      </c>
      <c r="AI30" s="32"/>
      <c r="AJ30" s="77" t="e">
        <f>+IF(AH30=1,1,(#REF!+SUMPRODUCT((MOD(COLUMN(T30:AI30),2)=0)*T30:AI30))/$H30)</f>
        <v>#REF!</v>
      </c>
    </row>
    <row r="31" spans="1:42" x14ac:dyDescent="0.25">
      <c r="A31" s="34" t="str">
        <f>+'Sprint Backlog'!B25</f>
        <v>US052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>+IF(AA31=1,1,(#REF!+SUMPRODUCT((MOD(COLUMN(J31:AB31),2)=0)*J31:AB31))/$H31)</f>
        <v>1</v>
      </c>
      <c r="AD31" s="30" t="e">
        <f>+IF(#REF!=1,1,(AE31+SUMPRODUCT((MOD(COLUMN(N31:AC31),2)=0)*N31:AC31))/$H31)</f>
        <v>#REF!</v>
      </c>
      <c r="AE31" s="32"/>
      <c r="AF31" s="77" t="e">
        <f>+IF(AD31=1,1,(AG31+SUMPRODUCT((MOD(COLUMN(P31:AE31),2)=0)*P31:AE31))/$H31)</f>
        <v>#REF!</v>
      </c>
      <c r="AG31" s="32"/>
      <c r="AH31" s="77" t="e">
        <f>+IF(AF31=1,1,(AI31+SUMPRODUCT((MOD(COLUMN(R31:AG31),2)=0)*R31:AG31))/$H31)</f>
        <v>#REF!</v>
      </c>
      <c r="AI31" s="32"/>
      <c r="AJ31" s="77" t="e">
        <f>+IF(AH31=1,1,(#REF!+SUMPRODUCT((MOD(COLUMN(T31:AI31),2)=0)*T31:AI31))/$H31)</f>
        <v>#REF!</v>
      </c>
    </row>
    <row r="32" spans="1:42" x14ac:dyDescent="0.25">
      <c r="A32" s="34" t="str">
        <f>+'Sprint Backlog'!B26</f>
        <v>US052</v>
      </c>
      <c r="B32" s="92" t="str">
        <f>+'Sprint Backlog'!C26</f>
        <v>Prototipado</v>
      </c>
      <c r="C32" s="92"/>
      <c r="D32" s="92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>+IF(AA32=1,1,(#REF!+SUMPRODUCT((MOD(COLUMN(J32:AB32),2)=0)*J32:AB32))/$H32)</f>
        <v>1</v>
      </c>
      <c r="AD32" s="30" t="e">
        <f>+IF(#REF!=1,1,(AE32+SUMPRODUCT((MOD(COLUMN(N32:AC32),2)=0)*N32:AC32))/$H32)</f>
        <v>#REF!</v>
      </c>
      <c r="AE32" s="32"/>
      <c r="AF32" s="77" t="e">
        <f>+IF(AD32=1,1,(AG32+SUMPRODUCT((MOD(COLUMN(P32:AE32),2)=0)*P32:AE32))/$H32)</f>
        <v>#REF!</v>
      </c>
      <c r="AG32" s="32"/>
      <c r="AH32" s="77" t="e">
        <f>+IF(AF32=1,1,(AI32+SUMPRODUCT((MOD(COLUMN(R32:AG32),2)=0)*R32:AG32))/$H32)</f>
        <v>#REF!</v>
      </c>
      <c r="AI32" s="32"/>
      <c r="AJ32" s="77" t="e">
        <f>+IF(AH32=1,1,(#REF!+SUMPRODUCT((MOD(COLUMN(T32:AI32),2)=0)*T32:AI32))/$H32)</f>
        <v>#REF!</v>
      </c>
    </row>
    <row r="33" spans="1:36" x14ac:dyDescent="0.25">
      <c r="A33" s="34" t="str">
        <f>+'Sprint Backlog'!B27</f>
        <v>US052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>+IF(AA33=1,1,(#REF!+SUMPRODUCT((MOD(COLUMN(J33:AB33),2)=0)*J33:AB33))/$H33)</f>
        <v>1</v>
      </c>
      <c r="AD33" s="30" t="e">
        <f>+IF(#REF!=1,1,(AE33+SUMPRODUCT((MOD(COLUMN(N33:AC33),2)=0)*N33:AC33))/$H33)</f>
        <v>#REF!</v>
      </c>
      <c r="AE33" s="32"/>
      <c r="AF33" s="77" t="e">
        <f>+IF(AD33=1,1,(AG33+SUMPRODUCT((MOD(COLUMN(P33:AE33),2)=0)*P33:AE33))/$H33)</f>
        <v>#REF!</v>
      </c>
      <c r="AG33" s="32"/>
      <c r="AH33" s="77" t="e">
        <f>+IF(AF33=1,1,(AI33+SUMPRODUCT((MOD(COLUMN(R33:AG33),2)=0)*R33:AG33))/$H33)</f>
        <v>#REF!</v>
      </c>
      <c r="AI33" s="32"/>
      <c r="AJ33" s="77" t="e">
        <f>+IF(AH33=1,1,(#REF!+SUMPRODUCT((MOD(COLUMN(T33:AI33),2)=0)*T33:AI33))/$H33)</f>
        <v>#REF!</v>
      </c>
    </row>
    <row r="34" spans="1:36" x14ac:dyDescent="0.25">
      <c r="A34" s="34" t="str">
        <f>+'Sprint Backlog'!B28</f>
        <v>US052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>+IF(AA34=1,1,(#REF!+SUMPRODUCT((MOD(COLUMN(J34:AB34),2)=0)*J34:AB34))/$H34)</f>
        <v>1</v>
      </c>
      <c r="AD34" s="30" t="e">
        <f>+IF(#REF!=1,1,(AE34+SUMPRODUCT((MOD(COLUMN(N34:AC34),2)=0)*N34:AC34))/$H34)</f>
        <v>#REF!</v>
      </c>
      <c r="AE34" s="32"/>
      <c r="AF34" s="77" t="e">
        <f>+IF(AD34=1,1,(AG34+SUMPRODUCT((MOD(COLUMN(P34:AE34),2)=0)*P34:AE34))/$H34)</f>
        <v>#REF!</v>
      </c>
      <c r="AG34" s="32"/>
      <c r="AH34" s="77" t="e">
        <f>+IF(AF34=1,1,(AI34+SUMPRODUCT((MOD(COLUMN(R34:AG34),2)=0)*R34:AG34))/$H34)</f>
        <v>#REF!</v>
      </c>
      <c r="AI34" s="32"/>
      <c r="AJ34" s="77" t="e">
        <f>+IF(AH34=1,1,(#REF!+SUMPRODUCT((MOD(COLUMN(T34:AI34),2)=0)*T34:AI34))/$H34)</f>
        <v>#REF!</v>
      </c>
    </row>
    <row r="35" spans="1:36" x14ac:dyDescent="0.25">
      <c r="A35" s="34" t="str">
        <f>+'Sprint Backlog'!B29</f>
        <v>US052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>+IF(AA35=1,1,(#REF!+SUMPRODUCT((MOD(COLUMN(J35:AB35),2)=0)*J35:AB35))/$H35)</f>
        <v>1</v>
      </c>
      <c r="AD35" s="30" t="e">
        <f>+IF(#REF!=1,1,(AE35+SUMPRODUCT((MOD(COLUMN(N35:AC35),2)=0)*N35:AC35))/$H35)</f>
        <v>#REF!</v>
      </c>
      <c r="AE35" s="32"/>
      <c r="AF35" s="77" t="e">
        <f>+IF(AD35=1,1,(AG35+SUMPRODUCT((MOD(COLUMN(P35:AE35),2)=0)*P35:AE35))/$H35)</f>
        <v>#REF!</v>
      </c>
      <c r="AG35" s="32"/>
      <c r="AH35" s="77" t="e">
        <f>+IF(AF35=1,1,(AI35+SUMPRODUCT((MOD(COLUMN(R35:AG35),2)=0)*R35:AG35))/$H35)</f>
        <v>#REF!</v>
      </c>
      <c r="AI35" s="32"/>
      <c r="AJ35" s="77" t="e">
        <f>+IF(AH35=1,1,(#REF!+SUMPRODUCT((MOD(COLUMN(T35:AI35),2)=0)*T35:AI35))/$H35)</f>
        <v>#REF!</v>
      </c>
    </row>
    <row r="36" spans="1:36" x14ac:dyDescent="0.25">
      <c r="A36" s="34" t="str">
        <f>+'Sprint Backlog'!B30</f>
        <v>US052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 t="e">
        <f>+IF(AA36=1,1,(#REF!+SUMPRODUCT((MOD(COLUMN(J36:AB36),2)=0)*J36:AB36))/$H36)</f>
        <v>#REF!</v>
      </c>
      <c r="AD36" s="30" t="e">
        <f>+IF(#REF!=1,1,(AE36+SUMPRODUCT((MOD(COLUMN(N36:AC36),2)=0)*N36:AC36))/$H36)</f>
        <v>#REF!</v>
      </c>
      <c r="AE36" s="32"/>
      <c r="AF36" s="77" t="e">
        <f>+IF(AD36=1,1,(AG36+SUMPRODUCT((MOD(COLUMN(P36:AE36),2)=0)*P36:AE36))/$H36)</f>
        <v>#REF!</v>
      </c>
      <c r="AG36" s="32"/>
      <c r="AH36" s="77" t="e">
        <f>+IF(AF36=1,1,(AI36+SUMPRODUCT((MOD(COLUMN(R36:AG36),2)=0)*R36:AG36))/$H36)</f>
        <v>#REF!</v>
      </c>
      <c r="AI36" s="32"/>
      <c r="AJ36" s="77" t="e">
        <f>+IF(AH36=1,1,(#REF!+SUMPRODUCT((MOD(COLUMN(T36:AI36),2)=0)*T36:AI36))/$H36)</f>
        <v>#REF!</v>
      </c>
    </row>
    <row r="37" spans="1:36" x14ac:dyDescent="0.25">
      <c r="A37" s="34" t="str">
        <f>+'Sprint Backlog'!B31</f>
        <v>US052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 t="e">
        <f>+IF(AA37=1,1,(#REF!+SUMPRODUCT((MOD(COLUMN(J37:AB37),2)=0)*J37:AB37))/$H37)</f>
        <v>#REF!</v>
      </c>
      <c r="AD37" s="30" t="e">
        <f>+IF(#REF!=1,1,(AE37+SUMPRODUCT((MOD(COLUMN(N37:AC37),2)=0)*N37:AC37))/$H37)</f>
        <v>#REF!</v>
      </c>
      <c r="AE37" s="32"/>
      <c r="AF37" s="77" t="e">
        <f>+IF(AD37=1,1,(AG37+SUMPRODUCT((MOD(COLUMN(P37:AE37),2)=0)*P37:AE37))/$H37)</f>
        <v>#REF!</v>
      </c>
      <c r="AG37" s="32"/>
      <c r="AH37" s="77" t="e">
        <f>+IF(AF37=1,1,(AI37+SUMPRODUCT((MOD(COLUMN(R37:AG37),2)=0)*R37:AG37))/$H37)</f>
        <v>#REF!</v>
      </c>
      <c r="AI37" s="32"/>
      <c r="AJ37" s="77" t="e">
        <f>+IF(AH37=1,1,(#REF!+SUMPRODUCT((MOD(COLUMN(T37:AI37),2)=0)*T37:AI37))/$H37)</f>
        <v>#REF!</v>
      </c>
    </row>
    <row r="38" spans="1:36" x14ac:dyDescent="0.25">
      <c r="A38" s="34" t="str">
        <f>+'Sprint Backlog'!B32</f>
        <v>US054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>+IF(AA38=1,1,(#REF!+SUMPRODUCT((MOD(COLUMN(J38:AB38),2)=0)*J38:AB38))/$H38)</f>
        <v>1</v>
      </c>
      <c r="AD38" s="30" t="e">
        <f>+IF(#REF!=1,1,(AE38+SUMPRODUCT((MOD(COLUMN(N38:AC38),2)=0)*N38:AC38))/$H38)</f>
        <v>#REF!</v>
      </c>
      <c r="AE38" s="32"/>
      <c r="AF38" s="77" t="e">
        <f>+IF(AD38=1,1,(AG38+SUMPRODUCT((MOD(COLUMN(P38:AE38),2)=0)*P38:AE38))/$H38)</f>
        <v>#REF!</v>
      </c>
      <c r="AG38" s="32"/>
      <c r="AH38" s="77" t="e">
        <f>+IF(AF38=1,1,(AI38+SUMPRODUCT((MOD(COLUMN(R38:AG38),2)=0)*R38:AG38))/$H38)</f>
        <v>#REF!</v>
      </c>
      <c r="AI38" s="32"/>
      <c r="AJ38" s="77" t="e">
        <f>+IF(AH38=1,1,(#REF!+SUMPRODUCT((MOD(COLUMN(T38:AI38),2)=0)*T38:AI38))/$H38)</f>
        <v>#REF!</v>
      </c>
    </row>
    <row r="39" spans="1:36" x14ac:dyDescent="0.25">
      <c r="A39" s="34" t="str">
        <f>+'Sprint Backlog'!B34</f>
        <v>US054</v>
      </c>
      <c r="B39" s="92" t="str">
        <f>+'Sprint Backlog'!C34</f>
        <v>Implementar Capa de Entidad</v>
      </c>
      <c r="C39" s="92"/>
      <c r="D39" s="92"/>
      <c r="E39" s="28" t="s">
        <v>23</v>
      </c>
      <c r="F39" s="28" t="s">
        <v>52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1</v>
      </c>
      <c r="X39" s="31">
        <v>0.5</v>
      </c>
      <c r="Y39" s="30">
        <f>+IF(W39=1,1,(Z39+SUMPRODUCT((MOD(COLUMN(J39:X39),2)=0)*J39:X39))/$H39)</f>
        <v>1</v>
      </c>
      <c r="Z39" s="32"/>
      <c r="AA39" s="30">
        <f>+IF(Y39=1,1,(AB39+SUMPRODUCT((MOD(COLUMN(J39:Z39),2)=0)*J39:Z39))/$H39)</f>
        <v>1</v>
      </c>
      <c r="AB39" s="32"/>
      <c r="AC39" s="30">
        <f>+IF(AA39=1,1,(#REF!+SUMPRODUCT((MOD(COLUMN(J39:AB39),2)=0)*J39:AB39))/$H39)</f>
        <v>1</v>
      </c>
      <c r="AD39" s="30" t="e">
        <f>+IF(#REF!=1,1,(AE39+SUMPRODUCT((MOD(COLUMN(N39:AC39),2)=0)*N39:AC39))/$H39)</f>
        <v>#REF!</v>
      </c>
      <c r="AE39" s="32"/>
      <c r="AF39" s="77" t="e">
        <f>+IF(AD39=1,1,(AG39+SUMPRODUCT((MOD(COLUMN(P39:AE39),2)=0)*P39:AE39))/$H39)</f>
        <v>#REF!</v>
      </c>
      <c r="AG39" s="32"/>
      <c r="AH39" s="77" t="e">
        <f>+IF(AF39=1,1,(AI39+SUMPRODUCT((MOD(COLUMN(R39:AG39),2)=0)*R39:AG39))/$H39)</f>
        <v>#REF!</v>
      </c>
      <c r="AI39" s="32"/>
      <c r="AJ39" s="77" t="e">
        <f>+IF(AH39=1,1,(#REF!+SUMPRODUCT((MOD(COLUMN(T39:AI39),2)=0)*T39:AI39))/$H39)</f>
        <v>#REF!</v>
      </c>
    </row>
    <row r="40" spans="1:36" x14ac:dyDescent="0.25">
      <c r="A40" s="34" t="str">
        <f>+'Sprint Backlog'!B35</f>
        <v>US054</v>
      </c>
      <c r="B40" s="92" t="str">
        <f>+'Sprint Backlog'!C35</f>
        <v>Implementar Capa de Acceso de Datos</v>
      </c>
      <c r="C40" s="92"/>
      <c r="D40" s="92"/>
      <c r="E40" s="27" t="s">
        <v>23</v>
      </c>
      <c r="F40" s="28" t="s">
        <v>52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1</v>
      </c>
      <c r="X40" s="31">
        <v>0.5</v>
      </c>
      <c r="Y40" s="30">
        <f>+IF(W40=1,1,(Z40+SUMPRODUCT((MOD(COLUMN(J40:X40),2)=0)*J40:X40))/$H40)</f>
        <v>1</v>
      </c>
      <c r="Z40" s="32"/>
      <c r="AA40" s="30">
        <f>+IF(Y40=1,1,(AB40+SUMPRODUCT((MOD(COLUMN(J40:Z40),2)=0)*J40:Z40))/$H40)</f>
        <v>1</v>
      </c>
      <c r="AB40" s="32"/>
      <c r="AC40" s="30">
        <f>+IF(AA40=1,1,(#REF!+SUMPRODUCT((MOD(COLUMN(J40:AB40),2)=0)*J40:AB40))/$H40)</f>
        <v>1</v>
      </c>
      <c r="AD40" s="30" t="e">
        <f>+IF(#REF!=1,1,(AE40+SUMPRODUCT((MOD(COLUMN(N40:AC40),2)=0)*N40:AC40))/$H40)</f>
        <v>#REF!</v>
      </c>
      <c r="AE40" s="32"/>
      <c r="AF40" s="77" t="e">
        <f>+IF(AD40=1,1,(AG40+SUMPRODUCT((MOD(COLUMN(P40:AE40),2)=0)*P40:AE40))/$H40)</f>
        <v>#REF!</v>
      </c>
      <c r="AG40" s="32"/>
      <c r="AH40" s="77" t="e">
        <f>+IF(AF40=1,1,(AI40+SUMPRODUCT((MOD(COLUMN(R40:AG40),2)=0)*R40:AG40))/$H40)</f>
        <v>#REF!</v>
      </c>
      <c r="AI40" s="32"/>
      <c r="AJ40" s="77" t="e">
        <f>+IF(AH40=1,1,(#REF!+SUMPRODUCT((MOD(COLUMN(T40:AI40),2)=0)*T40:AI40))/$H40)</f>
        <v>#REF!</v>
      </c>
    </row>
    <row r="41" spans="1:36" x14ac:dyDescent="0.25">
      <c r="A41" s="34" t="str">
        <f>+'Sprint Backlog'!B36</f>
        <v>US054</v>
      </c>
      <c r="B41" s="92" t="str">
        <f>+'Sprint Backlog'!C36</f>
        <v>Implementar Capa de Componente de Negocio</v>
      </c>
      <c r="C41" s="92"/>
      <c r="D41" s="92"/>
      <c r="E41" s="27" t="s">
        <v>23</v>
      </c>
      <c r="F41" s="28" t="s">
        <v>52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1</v>
      </c>
      <c r="X41" s="31">
        <v>0.3</v>
      </c>
      <c r="Y41" s="30">
        <f>+IF(W41=1,1,(Z41+SUMPRODUCT((MOD(COLUMN(J41:X41),2)=0)*J41:X41))/$H41)</f>
        <v>1</v>
      </c>
      <c r="Z41" s="32"/>
      <c r="AA41" s="30">
        <f>+IF(Y41=1,1,(AB41+SUMPRODUCT((MOD(COLUMN(J41:Z41),2)=0)*J41:Z41))/$H41)</f>
        <v>1</v>
      </c>
      <c r="AB41" s="32"/>
      <c r="AC41" s="30">
        <f>+IF(AA41=1,1,(#REF!+SUMPRODUCT((MOD(COLUMN(J41:AB41),2)=0)*J41:AB41))/$H41)</f>
        <v>1</v>
      </c>
      <c r="AD41" s="30" t="e">
        <f>+IF(#REF!=1,1,(AE41+SUMPRODUCT((MOD(COLUMN(N41:AC41),2)=0)*N41:AC41))/$H41)</f>
        <v>#REF!</v>
      </c>
      <c r="AE41" s="32"/>
      <c r="AF41" s="77" t="e">
        <f>+IF(AD41=1,1,(AG41+SUMPRODUCT((MOD(COLUMN(P41:AE41),2)=0)*P41:AE41))/$H41)</f>
        <v>#REF!</v>
      </c>
      <c r="AG41" s="32"/>
      <c r="AH41" s="77" t="e">
        <f>+IF(AF41=1,1,(AI41+SUMPRODUCT((MOD(COLUMN(R41:AG41),2)=0)*R41:AG41))/$H41)</f>
        <v>#REF!</v>
      </c>
      <c r="AI41" s="32"/>
      <c r="AJ41" s="77" t="e">
        <f>+IF(AH41=1,1,(#REF!+SUMPRODUCT((MOD(COLUMN(T41:AI41),2)=0)*T41:AI41))/$H41)</f>
        <v>#REF!</v>
      </c>
    </row>
    <row r="42" spans="1:36" x14ac:dyDescent="0.25">
      <c r="A42" s="34" t="str">
        <f>+'Sprint Backlog'!B37</f>
        <v>US054</v>
      </c>
      <c r="B42" s="92" t="str">
        <f>+'Sprint Backlog'!C37</f>
        <v>Implementar Capa de Presentación</v>
      </c>
      <c r="C42" s="92"/>
      <c r="D42" s="92"/>
      <c r="E42" s="27" t="s">
        <v>23</v>
      </c>
      <c r="F42" s="28" t="s">
        <v>52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0.10526315789473685</v>
      </c>
      <c r="X42" s="31">
        <v>0.4</v>
      </c>
      <c r="Y42" s="30">
        <f>+IF(W42=1,1,(Z42+SUMPRODUCT((MOD(COLUMN(J42:X42),2)=0)*J42:X42))/$H42)</f>
        <v>1</v>
      </c>
      <c r="Z42" s="32">
        <v>3.4</v>
      </c>
      <c r="AA42" s="30">
        <f>+IF(Y42=1,1,(AB42+SUMPRODUCT((MOD(COLUMN(J42:Z42),2)=0)*J42:Z42))/$H42)</f>
        <v>1</v>
      </c>
      <c r="AB42" s="32"/>
      <c r="AC42" s="30">
        <f>+IF(AA42=1,1,(#REF!+SUMPRODUCT((MOD(COLUMN(J42:AB42),2)=0)*J42:AB42))/$H42)</f>
        <v>1</v>
      </c>
      <c r="AD42" s="30" t="e">
        <f>+IF(#REF!=1,1,(AE42+SUMPRODUCT((MOD(COLUMN(N42:AC42),2)=0)*N42:AC42))/$H42)</f>
        <v>#REF!</v>
      </c>
      <c r="AE42" s="32"/>
      <c r="AF42" s="77" t="e">
        <f>+IF(AD42=1,1,(AG42+SUMPRODUCT((MOD(COLUMN(P42:AE42),2)=0)*P42:AE42))/$H42)</f>
        <v>#REF!</v>
      </c>
      <c r="AG42" s="32"/>
      <c r="AH42" s="77" t="e">
        <f>+IF(AF42=1,1,(AI42+SUMPRODUCT((MOD(COLUMN(R42:AG42),2)=0)*R42:AG42))/$H42)</f>
        <v>#REF!</v>
      </c>
      <c r="AI42" s="32"/>
      <c r="AJ42" s="77" t="e">
        <f>+IF(AH42=1,1,(#REF!+SUMPRODUCT((MOD(COLUMN(T42:AI42),2)=0)*T42:AI42))/$H42)</f>
        <v>#REF!</v>
      </c>
    </row>
    <row r="43" spans="1:36" x14ac:dyDescent="0.25">
      <c r="A43" s="34" t="str">
        <f>+'Sprint Backlog'!B38</f>
        <v>US054</v>
      </c>
      <c r="B43" s="92" t="str">
        <f>+'Sprint Backlog'!C38</f>
        <v>Pruebas unitarias</v>
      </c>
      <c r="C43" s="92"/>
      <c r="D43" s="92"/>
      <c r="E43" s="28" t="s">
        <v>24</v>
      </c>
      <c r="F43" s="28" t="s">
        <v>52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0.16666666666666669</v>
      </c>
      <c r="X43" s="31">
        <v>0.1</v>
      </c>
      <c r="Y43" s="30">
        <f>+IF(W43=1,1,(Z43+SUMPRODUCT((MOD(COLUMN(J43:X43),2)=0)*J43:X43))/$H43)</f>
        <v>1</v>
      </c>
      <c r="Z43" s="32">
        <v>0.5</v>
      </c>
      <c r="AA43" s="30">
        <f>+IF(Y43=1,1,(AB43+SUMPRODUCT((MOD(COLUMN(J43:Z43),2)=0)*J43:Z43))/$H43)</f>
        <v>1</v>
      </c>
      <c r="AB43" s="32"/>
      <c r="AC43" s="30">
        <f>+IF(AA43=1,1,(#REF!+SUMPRODUCT((MOD(COLUMN(J43:AB43),2)=0)*J43:AB43))/$H43)</f>
        <v>1</v>
      </c>
      <c r="AD43" s="30" t="e">
        <f>+IF(#REF!=1,1,(AE43+SUMPRODUCT((MOD(COLUMN(N43:AC43),2)=0)*N43:AC43))/$H43)</f>
        <v>#REF!</v>
      </c>
      <c r="AE43" s="32"/>
      <c r="AF43" s="77" t="e">
        <f>+IF(AD43=1,1,(AG43+SUMPRODUCT((MOD(COLUMN(P43:AE43),2)=0)*P43:AE43))/$H43)</f>
        <v>#REF!</v>
      </c>
      <c r="AG43" s="32"/>
      <c r="AH43" s="77" t="e">
        <f>+IF(AF43=1,1,(AI43+SUMPRODUCT((MOD(COLUMN(R43:AG43),2)=0)*R43:AG43))/$H43)</f>
        <v>#REF!</v>
      </c>
      <c r="AI43" s="32"/>
      <c r="AJ43" s="77" t="e">
        <f>+IF(AH43=1,1,(#REF!+SUMPRODUCT((MOD(COLUMN(T43:AI43),2)=0)*T43:AI43))/$H43)</f>
        <v>#REF!</v>
      </c>
    </row>
    <row r="44" spans="1:36" x14ac:dyDescent="0.25">
      <c r="A44" s="34">
        <f>+'Sprint Backlog'!B39</f>
        <v>0</v>
      </c>
      <c r="B44" s="92">
        <f>+'Sprint Backlog'!C39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>+IF(AA44=1,1,(#REF!+SUMPRODUCT((MOD(COLUMN(J44:AB44),2)=0)*J44:AB44))/$H44)</f>
        <v>#DIV/0!</v>
      </c>
      <c r="AD44" s="30" t="e">
        <f>+IF(#REF!=1,1,(AE44+SUMPRODUCT((MOD(COLUMN(N44:AC44),2)=0)*N44:AC44))/$H44)</f>
        <v>#REF!</v>
      </c>
      <c r="AE44" s="32"/>
      <c r="AF44" s="77" t="e">
        <f>+IF(AD44=1,1,(AG44+SUMPRODUCT((MOD(COLUMN(P44:AE44),2)=0)*P44:AE44))/$H44)</f>
        <v>#REF!</v>
      </c>
      <c r="AG44" s="32"/>
      <c r="AH44" s="77" t="e">
        <f>+IF(AF44=1,1,(AI44+SUMPRODUCT((MOD(COLUMN(R44:AG44),2)=0)*R44:AG44))/$H44)</f>
        <v>#REF!</v>
      </c>
      <c r="AI44" s="32"/>
      <c r="AJ44" s="77" t="e">
        <f>+IF(AH44=1,1,(#REF!+SUMPRODUCT((MOD(COLUMN(T44:AI44),2)=0)*T44:AI44))/$H44)</f>
        <v>#REF!</v>
      </c>
    </row>
    <row r="45" spans="1:36" x14ac:dyDescent="0.25">
      <c r="A45" s="34">
        <f>+'Sprint Backlog'!B40</f>
        <v>0</v>
      </c>
      <c r="B45" s="92">
        <f>+'Sprint Backlog'!C40</f>
        <v>0</v>
      </c>
      <c r="C45" s="92"/>
      <c r="D45" s="92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>+IF(AA45=1,1,(#REF!+SUMPRODUCT((MOD(COLUMN(J45:AB45),2)=0)*J45:AB45))/$H45)</f>
        <v>#DIV/0!</v>
      </c>
      <c r="AD45" s="30" t="e">
        <f>+IF(#REF!=1,1,(AE45+SUMPRODUCT((MOD(COLUMN(N45:AC45),2)=0)*N45:AC45))/$H45)</f>
        <v>#REF!</v>
      </c>
      <c r="AE45" s="32"/>
      <c r="AF45" s="77" t="e">
        <f>+IF(AD45=1,1,(AG45+SUMPRODUCT((MOD(COLUMN(P45:AE45),2)=0)*P45:AE45))/$H45)</f>
        <v>#REF!</v>
      </c>
      <c r="AG45" s="32"/>
      <c r="AH45" s="77" t="e">
        <f>+IF(AF45=1,1,(AI45+SUMPRODUCT((MOD(COLUMN(R45:AG45),2)=0)*R45:AG45))/$H45)</f>
        <v>#REF!</v>
      </c>
      <c r="AI45" s="32"/>
      <c r="AJ45" s="77" t="e">
        <f>+IF(AH45=1,1,(#REF!+SUMPRODUCT((MOD(COLUMN(T45:AI45),2)=0)*T45:AI45))/$H45)</f>
        <v>#REF!</v>
      </c>
    </row>
    <row r="46" spans="1:36" x14ac:dyDescent="0.25">
      <c r="A46" s="34">
        <f>+'Sprint Backlog'!B41</f>
        <v>0</v>
      </c>
      <c r="B46" s="92">
        <f>+'Sprint Backlog'!C41</f>
        <v>0</v>
      </c>
      <c r="C46" s="92"/>
      <c r="D46" s="92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>+IF(AA46=1,1,(#REF!+SUMPRODUCT((MOD(COLUMN(J46:AB46),2)=0)*J46:AB46))/$H46)</f>
        <v>#DIV/0!</v>
      </c>
      <c r="AD46" s="30" t="e">
        <f>+IF(#REF!=1,1,(AE46+SUMPRODUCT((MOD(COLUMN(N46:AC46),2)=0)*N46:AC46))/$H46)</f>
        <v>#REF!</v>
      </c>
      <c r="AE46" s="32"/>
      <c r="AF46" s="77" t="e">
        <f>+IF(AD46=1,1,(AG46+SUMPRODUCT((MOD(COLUMN(P46:AE46),2)=0)*P46:AE46))/$H46)</f>
        <v>#REF!</v>
      </c>
      <c r="AG46" s="32"/>
      <c r="AH46" s="77" t="e">
        <f>+IF(AF46=1,1,(AI46+SUMPRODUCT((MOD(COLUMN(R46:AG46),2)=0)*R46:AG46))/$H46)</f>
        <v>#REF!</v>
      </c>
      <c r="AI46" s="32"/>
      <c r="AJ46" s="77" t="e">
        <f>+IF(AH46=1,1,(#REF!+SUMPRODUCT((MOD(COLUMN(T46:AI46),2)=0)*T46:AI46))/$H46)</f>
        <v>#REF!</v>
      </c>
    </row>
    <row r="47" spans="1:36" x14ac:dyDescent="0.25">
      <c r="A47" s="34">
        <f>+'Sprint Backlog'!B42</f>
        <v>0</v>
      </c>
      <c r="B47" s="92">
        <f>+'Sprint Backlog'!C42</f>
        <v>0</v>
      </c>
      <c r="C47" s="92"/>
      <c r="D47" s="92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>+IF(AA47=1,1,(#REF!+SUMPRODUCT((MOD(COLUMN(J47:AB47),2)=0)*J47:AB47))/$H47)</f>
        <v>#DIV/0!</v>
      </c>
      <c r="AD47" s="30" t="e">
        <f>+IF(#REF!=1,1,(AE47+SUMPRODUCT((MOD(COLUMN(N47:AC47),2)=0)*N47:AC47))/$H47)</f>
        <v>#REF!</v>
      </c>
      <c r="AE47" s="32"/>
      <c r="AF47" s="77" t="e">
        <f>+IF(AD47=1,1,(AG47+SUMPRODUCT((MOD(COLUMN(P47:AE47),2)=0)*P47:AE47))/$H47)</f>
        <v>#REF!</v>
      </c>
      <c r="AG47" s="32"/>
      <c r="AH47" s="77" t="e">
        <f>+IF(AF47=1,1,(AI47+SUMPRODUCT((MOD(COLUMN(R47:AG47),2)=0)*R47:AG47))/$H47)</f>
        <v>#REF!</v>
      </c>
      <c r="AI47" s="32"/>
      <c r="AJ47" s="77" t="e">
        <f>+IF(AH47=1,1,(#REF!+SUMPRODUCT((MOD(COLUMN(T47:AI47),2)=0)*T47:AI47))/$H47)</f>
        <v>#REF!</v>
      </c>
    </row>
    <row r="48" spans="1:36" x14ac:dyDescent="0.25">
      <c r="A48" s="34">
        <f>+'Sprint Backlog'!B43</f>
        <v>0</v>
      </c>
      <c r="B48" s="92">
        <f>+'Sprint Backlog'!C43</f>
        <v>0</v>
      </c>
      <c r="C48" s="92"/>
      <c r="D48" s="92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>+IF(AA48=1,1,(#REF!+SUMPRODUCT((MOD(COLUMN(J48:AB48),2)=0)*J48:AB48))/$H48)</f>
        <v>#DIV/0!</v>
      </c>
      <c r="AD48" s="30" t="e">
        <f>+IF(#REF!=1,1,(AE48+SUMPRODUCT((MOD(COLUMN(N48:AC48),2)=0)*N48:AC48))/$H48)</f>
        <v>#REF!</v>
      </c>
      <c r="AE48" s="32"/>
      <c r="AF48" s="77" t="e">
        <f>+IF(AD48=1,1,(AG48+SUMPRODUCT((MOD(COLUMN(P48:AE48),2)=0)*P48:AE48))/$H48)</f>
        <v>#REF!</v>
      </c>
      <c r="AG48" s="32"/>
      <c r="AH48" s="77" t="e">
        <f>+IF(AF48=1,1,(AI48+SUMPRODUCT((MOD(COLUMN(R48:AG48),2)=0)*R48:AG48))/$H48)</f>
        <v>#REF!</v>
      </c>
      <c r="AI48" s="32"/>
      <c r="AJ48" s="77" t="e">
        <f>+IF(AH48=1,1,(#REF!+SUMPRODUCT((MOD(COLUMN(T48:AI48),2)=0)*T48:AI48))/$H48)</f>
        <v>#REF!</v>
      </c>
    </row>
    <row r="49" spans="1:36" x14ac:dyDescent="0.25">
      <c r="A49" s="34">
        <f>+'Sprint Backlog'!B44</f>
        <v>0</v>
      </c>
      <c r="B49" s="92">
        <f>+'Sprint Backlog'!C44</f>
        <v>0</v>
      </c>
      <c r="C49" s="92"/>
      <c r="D49" s="92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>+IF(AA49=1,1,(#REF!+SUMPRODUCT((MOD(COLUMN(J49:AB49),2)=0)*J49:AB49))/$H49)</f>
        <v>#DIV/0!</v>
      </c>
      <c r="AD49" s="30" t="e">
        <f>+IF(#REF!=1,1,(AE49+SUMPRODUCT((MOD(COLUMN(N49:AC49),2)=0)*N49:AC49))/$H49)</f>
        <v>#REF!</v>
      </c>
      <c r="AE49" s="32"/>
      <c r="AF49" s="77" t="e">
        <f>+IF(AD49=1,1,(AG49+SUMPRODUCT((MOD(COLUMN(P49:AE49),2)=0)*P49:AE49))/$H49)</f>
        <v>#REF!</v>
      </c>
      <c r="AG49" s="32"/>
      <c r="AH49" s="77" t="e">
        <f>+IF(AF49=1,1,(AI49+SUMPRODUCT((MOD(COLUMN(R49:AG49),2)=0)*R49:AG49))/$H49)</f>
        <v>#REF!</v>
      </c>
      <c r="AI49" s="32"/>
      <c r="AJ49" s="77" t="e">
        <f>+IF(AH49=1,1,(#REF!+SUMPRODUCT((MOD(COLUMN(T49:AI49),2)=0)*T49:AI49))/$H49)</f>
        <v>#REF!</v>
      </c>
    </row>
    <row r="50" spans="1:36" x14ac:dyDescent="0.25">
      <c r="A50" s="34">
        <f>+'Sprint Backlog'!B45</f>
        <v>0</v>
      </c>
      <c r="B50" s="92">
        <f>+'Sprint Backlog'!C45</f>
        <v>0</v>
      </c>
      <c r="C50" s="92"/>
      <c r="D50" s="92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>+IF(AA50=1,1,(#REF!+SUMPRODUCT((MOD(COLUMN(J50:AB50),2)=0)*J50:AB50))/$H50)</f>
        <v>#DIV/0!</v>
      </c>
      <c r="AD50" s="30" t="e">
        <f>+IF(#REF!=1,1,(AE50+SUMPRODUCT((MOD(COLUMN(N50:AC50),2)=0)*N50:AC50))/$H50)</f>
        <v>#REF!</v>
      </c>
      <c r="AE50" s="32"/>
      <c r="AF50" s="77" t="e">
        <f>+IF(AD50=1,1,(AG50+SUMPRODUCT((MOD(COLUMN(P50:AE50),2)=0)*P50:AE50))/$H50)</f>
        <v>#REF!</v>
      </c>
      <c r="AG50" s="32"/>
      <c r="AH50" s="77" t="e">
        <f>+IF(AF50=1,1,(AI50+SUMPRODUCT((MOD(COLUMN(R50:AG50),2)=0)*R50:AG50))/$H50)</f>
        <v>#REF!</v>
      </c>
      <c r="AI50" s="32"/>
      <c r="AJ50" s="77" t="e">
        <f>+IF(AH50=1,1,(#REF!+SUMPRODUCT((MOD(COLUMN(T50:AI50),2)=0)*T50:AI50))/$H50)</f>
        <v>#REF!</v>
      </c>
    </row>
    <row r="51" spans="1:36" x14ac:dyDescent="0.25">
      <c r="A51" s="34">
        <f>+'Sprint Backlog'!B46</f>
        <v>0</v>
      </c>
      <c r="B51" s="92">
        <f>+'Sprint Backlog'!C46</f>
        <v>0</v>
      </c>
      <c r="C51" s="92"/>
      <c r="D51" s="92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>+IF(AA51=1,1,(#REF!+SUMPRODUCT((MOD(COLUMN(J51:AB51),2)=0)*J51:AB51))/$H51)</f>
        <v>#DIV/0!</v>
      </c>
      <c r="AD51" s="30" t="e">
        <f>+IF(#REF!=1,1,(AE51+SUMPRODUCT((MOD(COLUMN(N51:AC51),2)=0)*N51:AC51))/$H51)</f>
        <v>#REF!</v>
      </c>
      <c r="AE51" s="32"/>
      <c r="AF51" s="77" t="e">
        <f>+IF(AD51=1,1,(AG51+SUMPRODUCT((MOD(COLUMN(P51:AE51),2)=0)*P51:AE51))/$H51)</f>
        <v>#REF!</v>
      </c>
      <c r="AG51" s="32"/>
      <c r="AH51" s="77" t="e">
        <f>+IF(AF51=1,1,(AI51+SUMPRODUCT((MOD(COLUMN(R51:AG51),2)=0)*R51:AG51))/$H51)</f>
        <v>#REF!</v>
      </c>
      <c r="AI51" s="32"/>
      <c r="AJ51" s="77" t="e">
        <f>+IF(AH51=1,1,(#REF!+SUMPRODUCT((MOD(COLUMN(T51:AI51),2)=0)*T51:AI51))/$H51)</f>
        <v>#REF!</v>
      </c>
    </row>
    <row r="52" spans="1:36" x14ac:dyDescent="0.25">
      <c r="A52" s="34">
        <f>+'Sprint Backlog'!B47</f>
        <v>0</v>
      </c>
      <c r="B52" s="92">
        <f>+'Sprint Backlog'!C47</f>
        <v>0</v>
      </c>
      <c r="C52" s="92"/>
      <c r="D52" s="92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>+IF(AA52=1,1,(#REF!+SUMPRODUCT((MOD(COLUMN(J52:AB52),2)=0)*J52:AB52))/$H52)</f>
        <v>#DIV/0!</v>
      </c>
      <c r="AD52" s="30" t="e">
        <f>+IF(#REF!=1,1,(AE52+SUMPRODUCT((MOD(COLUMN(N52:AC52),2)=0)*N52:AC52))/$H52)</f>
        <v>#REF!</v>
      </c>
      <c r="AE52" s="32"/>
      <c r="AF52" s="77" t="e">
        <f>+IF(AD52=1,1,(AG52+SUMPRODUCT((MOD(COLUMN(P52:AE52),2)=0)*P52:AE52))/$H52)</f>
        <v>#REF!</v>
      </c>
      <c r="AG52" s="32"/>
      <c r="AH52" s="77" t="e">
        <f>+IF(AF52=1,1,(AI52+SUMPRODUCT((MOD(COLUMN(R52:AG52),2)=0)*R52:AG52))/$H52)</f>
        <v>#REF!</v>
      </c>
      <c r="AI52" s="32"/>
      <c r="AJ52" s="77" t="e">
        <f>+IF(AH52=1,1,(#REF!+SUMPRODUCT((MOD(COLUMN(T52:AI52),2)=0)*T52:AI52))/$H52)</f>
        <v>#REF!</v>
      </c>
    </row>
    <row r="53" spans="1:36" x14ac:dyDescent="0.25">
      <c r="A53" s="34">
        <f>+'Sprint Backlog'!B48</f>
        <v>0</v>
      </c>
      <c r="B53" s="92">
        <f>+'Sprint Backlog'!C48</f>
        <v>0</v>
      </c>
      <c r="C53" s="92"/>
      <c r="D53" s="92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>+IF(AA53=1,1,(#REF!+SUMPRODUCT((MOD(COLUMN(J53:AB53),2)=0)*J53:AB53))/$H53)</f>
        <v>#DIV/0!</v>
      </c>
      <c r="AD53" s="30" t="e">
        <f>+IF(#REF!=1,1,(AE53+SUMPRODUCT((MOD(COLUMN(N53:AC53),2)=0)*N53:AC53))/$H53)</f>
        <v>#REF!</v>
      </c>
      <c r="AE53" s="32"/>
      <c r="AF53" s="77" t="e">
        <f>+IF(AD53=1,1,(AG53+SUMPRODUCT((MOD(COLUMN(P53:AE53),2)=0)*P53:AE53))/$H53)</f>
        <v>#REF!</v>
      </c>
      <c r="AG53" s="32"/>
      <c r="AH53" s="77" t="e">
        <f>+IF(AF53=1,1,(AI53+SUMPRODUCT((MOD(COLUMN(R53:AG53),2)=0)*R53:AG53))/$H53)</f>
        <v>#REF!</v>
      </c>
      <c r="AI53" s="32"/>
      <c r="AJ53" s="77" t="e">
        <f>+IF(AH53=1,1,(#REF!+SUMPRODUCT((MOD(COLUMN(T53:AI53),2)=0)*T53:AI53))/$H53)</f>
        <v>#REF!</v>
      </c>
    </row>
    <row r="54" spans="1:36" x14ac:dyDescent="0.25">
      <c r="A54" s="34">
        <f>+'Sprint Backlog'!B49</f>
        <v>0</v>
      </c>
      <c r="B54" s="92">
        <f>+'Sprint Backlog'!C49</f>
        <v>0</v>
      </c>
      <c r="C54" s="92"/>
      <c r="D54" s="92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>+IF(AA54=1,1,(#REF!+SUMPRODUCT((MOD(COLUMN(J54:AB54),2)=0)*J54:AB54))/$H54)</f>
        <v>#DIV/0!</v>
      </c>
      <c r="AD54" s="30" t="e">
        <f>+IF(#REF!=1,1,(AE54+SUMPRODUCT((MOD(COLUMN(N54:AC54),2)=0)*N54:AC54))/$H54)</f>
        <v>#REF!</v>
      </c>
      <c r="AE54" s="32"/>
      <c r="AF54" s="77" t="e">
        <f>+IF(AD54=1,1,(AG54+SUMPRODUCT((MOD(COLUMN(P54:AE54),2)=0)*P54:AE54))/$H54)</f>
        <v>#REF!</v>
      </c>
      <c r="AG54" s="32"/>
      <c r="AH54" s="77" t="e">
        <f>+IF(AF54=1,1,(AI54+SUMPRODUCT((MOD(COLUMN(R54:AG54),2)=0)*R54:AG54))/$H54)</f>
        <v>#REF!</v>
      </c>
      <c r="AI54" s="32"/>
      <c r="AJ54" s="77" t="e">
        <f>+IF(AH54=1,1,(#REF!+SUMPRODUCT((MOD(COLUMN(T54:AI54),2)=0)*T54:AI54))/$H54)</f>
        <v>#REF!</v>
      </c>
    </row>
    <row r="55" spans="1:36" x14ac:dyDescent="0.25">
      <c r="A55" s="34">
        <f>+'Sprint Backlog'!B50</f>
        <v>0</v>
      </c>
      <c r="B55" s="92">
        <f>+'Sprint Backlog'!C50</f>
        <v>0</v>
      </c>
      <c r="C55" s="92"/>
      <c r="D55" s="92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>+IF(AA55=1,1,(#REF!+SUMPRODUCT((MOD(COLUMN(J55:AB55),2)=0)*J55:AB55))/$H55)</f>
        <v>#DIV/0!</v>
      </c>
      <c r="AD55" s="30" t="e">
        <f>+IF(#REF!=1,1,(AE55+SUMPRODUCT((MOD(COLUMN(N55:AC55),2)=0)*N55:AC55))/$H55)</f>
        <v>#REF!</v>
      </c>
      <c r="AE55" s="32"/>
      <c r="AF55" s="77" t="e">
        <f>+IF(AD55=1,1,(AG55+SUMPRODUCT((MOD(COLUMN(P55:AE55),2)=0)*P55:AE55))/$H55)</f>
        <v>#REF!</v>
      </c>
      <c r="AG55" s="32"/>
      <c r="AH55" s="77" t="e">
        <f>+IF(AF55=1,1,(AI55+SUMPRODUCT((MOD(COLUMN(R55:AG55),2)=0)*R55:AG55))/$H55)</f>
        <v>#REF!</v>
      </c>
      <c r="AI55" s="32"/>
      <c r="AJ55" s="77" t="e">
        <f>+IF(AH55=1,1,(#REF!+SUMPRODUCT((MOD(COLUMN(T55:AI55),2)=0)*T55:AI55))/$H55)</f>
        <v>#REF!</v>
      </c>
    </row>
    <row r="56" spans="1:36" x14ac:dyDescent="0.25">
      <c r="A56" s="34">
        <f>+'Sprint Backlog'!B51</f>
        <v>0</v>
      </c>
      <c r="B56" s="92">
        <f>+'Sprint Backlog'!C51</f>
        <v>0</v>
      </c>
      <c r="C56" s="92"/>
      <c r="D56" s="92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>+IF(AA56=1,1,(#REF!+SUMPRODUCT((MOD(COLUMN(J56:AB56),2)=0)*J56:AB56))/$H56)</f>
        <v>#DIV/0!</v>
      </c>
      <c r="AD56" s="30" t="e">
        <f>+IF(#REF!=1,1,(AE56+SUMPRODUCT((MOD(COLUMN(N56:AC56),2)=0)*N56:AC56))/$H56)</f>
        <v>#REF!</v>
      </c>
      <c r="AE56" s="32"/>
      <c r="AF56" s="77" t="e">
        <f>+IF(AD56=1,1,(AG56+SUMPRODUCT((MOD(COLUMN(P56:AE56),2)=0)*P56:AE56))/$H56)</f>
        <v>#REF!</v>
      </c>
      <c r="AG56" s="32"/>
      <c r="AH56" s="77" t="e">
        <f>+IF(AF56=1,1,(AI56+SUMPRODUCT((MOD(COLUMN(R56:AG56),2)=0)*R56:AG56))/$H56)</f>
        <v>#REF!</v>
      </c>
      <c r="AI56" s="32"/>
      <c r="AJ56" s="77" t="e">
        <f>+IF(AH56=1,1,(#REF!+SUMPRODUCT((MOD(COLUMN(T56:AI56),2)=0)*T56:AI56))/$H56)</f>
        <v>#REF!</v>
      </c>
    </row>
    <row r="57" spans="1:36" x14ac:dyDescent="0.25">
      <c r="A57" s="34">
        <f>+'Sprint Backlog'!B52</f>
        <v>0</v>
      </c>
      <c r="B57" s="92">
        <f>+'Sprint Backlog'!C52</f>
        <v>0</v>
      </c>
      <c r="C57" s="92"/>
      <c r="D57" s="92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>+IF(AA57=1,1,(#REF!+SUMPRODUCT((MOD(COLUMN(J57:AB57),2)=0)*J57:AB57))/$H57)</f>
        <v>#DIV/0!</v>
      </c>
      <c r="AD57" s="30" t="e">
        <f>+IF(#REF!=1,1,(AE57+SUMPRODUCT((MOD(COLUMN(N57:AC57),2)=0)*N57:AC57))/$H57)</f>
        <v>#REF!</v>
      </c>
      <c r="AE57" s="32"/>
      <c r="AF57" s="77" t="e">
        <f>+IF(AD57=1,1,(AG57+SUMPRODUCT((MOD(COLUMN(P57:AE57),2)=0)*P57:AE57))/$H57)</f>
        <v>#REF!</v>
      </c>
      <c r="AG57" s="32"/>
      <c r="AH57" s="77" t="e">
        <f>+IF(AF57=1,1,(AI57+SUMPRODUCT((MOD(COLUMN(R57:AG57),2)=0)*R57:AG57))/$H57)</f>
        <v>#REF!</v>
      </c>
      <c r="AI57" s="32"/>
      <c r="AJ57" s="77" t="e">
        <f>+IF(AH57=1,1,(#REF!+SUMPRODUCT((MOD(COLUMN(T57:AI57),2)=0)*T57:AI57))/$H57)</f>
        <v>#REF!</v>
      </c>
    </row>
    <row r="58" spans="1:36" x14ac:dyDescent="0.25">
      <c r="A58" s="34">
        <f>+'Sprint Backlog'!B53</f>
        <v>0</v>
      </c>
      <c r="B58" s="92">
        <f>+'Sprint Backlog'!C53</f>
        <v>0</v>
      </c>
      <c r="C58" s="92"/>
      <c r="D58" s="92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>+IF(AA58=1,1,(#REF!+SUMPRODUCT((MOD(COLUMN(J58:AB58),2)=0)*J58:AB58))/$H58)</f>
        <v>#DIV/0!</v>
      </c>
      <c r="AD58" s="30" t="e">
        <f>+IF(#REF!=1,1,(AE58+SUMPRODUCT((MOD(COLUMN(N58:AC58),2)=0)*N58:AC58))/$H58)</f>
        <v>#REF!</v>
      </c>
      <c r="AE58" s="32"/>
      <c r="AF58" s="77" t="e">
        <f>+IF(AD58=1,1,(AG58+SUMPRODUCT((MOD(COLUMN(P58:AE58),2)=0)*P58:AE58))/$H58)</f>
        <v>#REF!</v>
      </c>
      <c r="AG58" s="32"/>
      <c r="AH58" s="77" t="e">
        <f>+IF(AF58=1,1,(AI58+SUMPRODUCT((MOD(COLUMN(R58:AG58),2)=0)*R58:AG58))/$H58)</f>
        <v>#REF!</v>
      </c>
      <c r="AI58" s="32"/>
      <c r="AJ58" s="77" t="e">
        <f>+IF(AH58=1,1,(#REF!+SUMPRODUCT((MOD(COLUMN(T58:AI58),2)=0)*T58:AI58))/$H58)</f>
        <v>#REF!</v>
      </c>
    </row>
    <row r="59" spans="1:36" outlineLevel="1" x14ac:dyDescent="0.25">
      <c r="A59" s="34">
        <f>+'Sprint Backlog'!B54</f>
        <v>0</v>
      </c>
      <c r="B59" s="92">
        <f>+'Sprint Backlog'!C54</f>
        <v>0</v>
      </c>
      <c r="C59" s="92"/>
      <c r="D59" s="92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>+IF(AA59=1,1,(#REF!+SUMPRODUCT((MOD(COLUMN(J59:AB59),2)=0)*J59:AB59))/$H59)</f>
        <v>#DIV/0!</v>
      </c>
      <c r="AD59" s="30" t="e">
        <f>+IF(#REF!=1,1,(AE59+SUMPRODUCT((MOD(COLUMN(N59:AC59),2)=0)*N59:AC59))/$H59)</f>
        <v>#REF!</v>
      </c>
      <c r="AE59" s="32"/>
      <c r="AF59" s="77" t="e">
        <f>+IF(AD59=1,1,(AG59+SUMPRODUCT((MOD(COLUMN(P59:AE59),2)=0)*P59:AE59))/$H59)</f>
        <v>#REF!</v>
      </c>
      <c r="AG59" s="32"/>
      <c r="AH59" s="77" t="e">
        <f>+IF(AF59=1,1,(AI59+SUMPRODUCT((MOD(COLUMN(R59:AG59),2)=0)*R59:AG59))/$H59)</f>
        <v>#REF!</v>
      </c>
      <c r="AI59" s="32"/>
      <c r="AJ59" s="77" t="e">
        <f>+IF(AH59=1,1,(#REF!+SUMPRODUCT((MOD(COLUMN(T59:AI59),2)=0)*T59:AI59))/$H59)</f>
        <v>#REF!</v>
      </c>
    </row>
    <row r="60" spans="1:36" outlineLevel="1" x14ac:dyDescent="0.25">
      <c r="A60" s="34">
        <f>+'Sprint Backlog'!B55</f>
        <v>0</v>
      </c>
      <c r="B60" s="92">
        <f>+'Sprint Backlog'!C55</f>
        <v>0</v>
      </c>
      <c r="C60" s="92"/>
      <c r="D60" s="92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>+IF(AA60=1,1,(#REF!+SUMPRODUCT((MOD(COLUMN(J60:AB60),2)=0)*J60:AB60))/$H60)</f>
        <v>#DIV/0!</v>
      </c>
      <c r="AD60" s="30" t="e">
        <f>+IF(#REF!=1,1,(AE60+SUMPRODUCT((MOD(COLUMN(N60:AC60),2)=0)*N60:AC60))/$H60)</f>
        <v>#REF!</v>
      </c>
      <c r="AE60" s="32"/>
      <c r="AF60" s="77" t="e">
        <f>+IF(AD60=1,1,(AG60+SUMPRODUCT((MOD(COLUMN(P60:AE60),2)=0)*P60:AE60))/$H60)</f>
        <v>#REF!</v>
      </c>
      <c r="AG60" s="32"/>
      <c r="AH60" s="77" t="e">
        <f>+IF(AF60=1,1,(AI60+SUMPRODUCT((MOD(COLUMN(R60:AG60),2)=0)*R60:AG60))/$H60)</f>
        <v>#REF!</v>
      </c>
      <c r="AI60" s="32"/>
      <c r="AJ60" s="77" t="e">
        <f>+IF(AH60=1,1,(#REF!+SUMPRODUCT((MOD(COLUMN(T60:AI60),2)=0)*T60:AI60))/$H60)</f>
        <v>#REF!</v>
      </c>
    </row>
    <row r="61" spans="1:36" outlineLevel="1" x14ac:dyDescent="0.25">
      <c r="A61" s="34">
        <f>+'Sprint Backlog'!B56</f>
        <v>0</v>
      </c>
      <c r="B61" s="92">
        <f>+'Sprint Backlog'!C56</f>
        <v>0</v>
      </c>
      <c r="C61" s="92"/>
      <c r="D61" s="92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>+IF(AA61=1,1,(#REF!+SUMPRODUCT((MOD(COLUMN(J61:AB61),2)=0)*J61:AB61))/$H61)</f>
        <v>#DIV/0!</v>
      </c>
      <c r="AD61" s="30" t="e">
        <f>+IF(#REF!=1,1,(AE61+SUMPRODUCT((MOD(COLUMN(N61:AC61),2)=0)*N61:AC61))/$H61)</f>
        <v>#REF!</v>
      </c>
      <c r="AE61" s="32"/>
      <c r="AF61" s="77" t="e">
        <f>+IF(AD61=1,1,(AG61+SUMPRODUCT((MOD(COLUMN(P61:AE61),2)=0)*P61:AE61))/$H61)</f>
        <v>#REF!</v>
      </c>
      <c r="AG61" s="32"/>
      <c r="AH61" s="77" t="e">
        <f>+IF(AF61=1,1,(AI61+SUMPRODUCT((MOD(COLUMN(R61:AG61),2)=0)*R61:AG61))/$H61)</f>
        <v>#REF!</v>
      </c>
      <c r="AI61" s="32"/>
      <c r="AJ61" s="77" t="e">
        <f>+IF(AH61=1,1,(#REF!+SUMPRODUCT((MOD(COLUMN(T61:AI61),2)=0)*T61:AI61))/$H61)</f>
        <v>#REF!</v>
      </c>
    </row>
    <row r="62" spans="1:36" outlineLevel="1" x14ac:dyDescent="0.25">
      <c r="A62" s="34">
        <f>+'Sprint Backlog'!B57</f>
        <v>0</v>
      </c>
      <c r="B62" s="92">
        <f>+'Sprint Backlog'!C57</f>
        <v>0</v>
      </c>
      <c r="C62" s="92"/>
      <c r="D62" s="92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>+IF(AA62=1,1,(#REF!+SUMPRODUCT((MOD(COLUMN(J62:AB62),2)=0)*J62:AB62))/$H62)</f>
        <v>#DIV/0!</v>
      </c>
      <c r="AD62" s="30" t="e">
        <f>+IF(#REF!=1,1,(AE62+SUMPRODUCT((MOD(COLUMN(N62:AC62),2)=0)*N62:AC62))/$H62)</f>
        <v>#REF!</v>
      </c>
      <c r="AE62" s="32"/>
      <c r="AF62" s="77" t="e">
        <f>+IF(AD62=1,1,(AG62+SUMPRODUCT((MOD(COLUMN(P62:AE62),2)=0)*P62:AE62))/$H62)</f>
        <v>#REF!</v>
      </c>
      <c r="AG62" s="32"/>
      <c r="AH62" s="77" t="e">
        <f>+IF(AF62=1,1,(AI62+SUMPRODUCT((MOD(COLUMN(R62:AG62),2)=0)*R62:AG62))/$H62)</f>
        <v>#REF!</v>
      </c>
      <c r="AI62" s="32"/>
      <c r="AJ62" s="77" t="e">
        <f>+IF(AH62=1,1,(#REF!+SUMPRODUCT((MOD(COLUMN(T62:AI62),2)=0)*T62:AI62))/$H62)</f>
        <v>#REF!</v>
      </c>
    </row>
    <row r="63" spans="1:36" outlineLevel="1" x14ac:dyDescent="0.25">
      <c r="A63" s="34">
        <f>+'Sprint Backlog'!B58</f>
        <v>0</v>
      </c>
      <c r="B63" s="92">
        <f>+'Sprint Backlog'!C58</f>
        <v>0</v>
      </c>
      <c r="C63" s="92"/>
      <c r="D63" s="92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>+IF(AA63=1,1,(#REF!+SUMPRODUCT((MOD(COLUMN(J63:AB63),2)=0)*J63:AB63))/$H63)</f>
        <v>#DIV/0!</v>
      </c>
      <c r="AD63" s="30" t="e">
        <f>+IF(#REF!=1,1,(AE63+SUMPRODUCT((MOD(COLUMN(N63:AC63),2)=0)*N63:AC63))/$H63)</f>
        <v>#REF!</v>
      </c>
      <c r="AE63" s="32"/>
      <c r="AF63" s="77" t="e">
        <f>+IF(AD63=1,1,(AG63+SUMPRODUCT((MOD(COLUMN(P63:AE63),2)=0)*P63:AE63))/$H63)</f>
        <v>#REF!</v>
      </c>
      <c r="AG63" s="32"/>
      <c r="AH63" s="77" t="e">
        <f>+IF(AF63=1,1,(AI63+SUMPRODUCT((MOD(COLUMN(R63:AG63),2)=0)*R63:AG63))/$H63)</f>
        <v>#REF!</v>
      </c>
      <c r="AI63" s="32"/>
      <c r="AJ63" s="77" t="e">
        <f>+IF(AH63=1,1,(#REF!+SUMPRODUCT((MOD(COLUMN(T63:AI63),2)=0)*T63:AI63))/$H63)</f>
        <v>#REF!</v>
      </c>
    </row>
    <row r="64" spans="1:36" outlineLevel="1" x14ac:dyDescent="0.25">
      <c r="A64" s="34">
        <f>+'Sprint Backlog'!B59</f>
        <v>0</v>
      </c>
      <c r="B64" s="92">
        <f>+'Sprint Backlog'!C59</f>
        <v>0</v>
      </c>
      <c r="C64" s="92"/>
      <c r="D64" s="92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>+IF(AA64=1,1,(#REF!+SUMPRODUCT((MOD(COLUMN(J64:AB64),2)=0)*J64:AB64))/$H64)</f>
        <v>#DIV/0!</v>
      </c>
      <c r="AD64" s="30" t="e">
        <f>+IF(#REF!=1,1,(AE64+SUMPRODUCT((MOD(COLUMN(N64:AC64),2)=0)*N64:AC64))/$H64)</f>
        <v>#REF!</v>
      </c>
      <c r="AE64" s="32"/>
      <c r="AF64" s="77" t="e">
        <f>+IF(AD64=1,1,(AG64+SUMPRODUCT((MOD(COLUMN(P64:AE64),2)=0)*P64:AE64))/$H64)</f>
        <v>#REF!</v>
      </c>
      <c r="AG64" s="32"/>
      <c r="AH64" s="77" t="e">
        <f>+IF(AF64=1,1,(AI64+SUMPRODUCT((MOD(COLUMN(R64:AG64),2)=0)*R64:AG64))/$H64)</f>
        <v>#REF!</v>
      </c>
      <c r="AI64" s="32"/>
      <c r="AJ64" s="77" t="e">
        <f>+IF(AH64=1,1,(#REF!+SUMPRODUCT((MOD(COLUMN(T64:AI64),2)=0)*T64:AI64))/$H64)</f>
        <v>#REF!</v>
      </c>
    </row>
    <row r="65" spans="1:36" outlineLevel="1" x14ac:dyDescent="0.25">
      <c r="A65" s="34">
        <f>+'Sprint Backlog'!B60</f>
        <v>0</v>
      </c>
      <c r="B65" s="92">
        <f>+'Sprint Backlog'!C60</f>
        <v>0</v>
      </c>
      <c r="C65" s="92"/>
      <c r="D65" s="92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>+IF(AA65=1,1,(#REF!+SUMPRODUCT((MOD(COLUMN(J65:AB65),2)=0)*J65:AB65))/$H65)</f>
        <v>#DIV/0!</v>
      </c>
      <c r="AD65" s="30" t="e">
        <f>+IF(#REF!=1,1,(AE65+SUMPRODUCT((MOD(COLUMN(N65:AC65),2)=0)*N65:AC65))/$H65)</f>
        <v>#REF!</v>
      </c>
      <c r="AE65" s="32"/>
      <c r="AF65" s="77" t="e">
        <f>+IF(AD65=1,1,(AG65+SUMPRODUCT((MOD(COLUMN(P65:AE65),2)=0)*P65:AE65))/$H65)</f>
        <v>#REF!</v>
      </c>
      <c r="AG65" s="32"/>
      <c r="AH65" s="77" t="e">
        <f>+IF(AF65=1,1,(AI65+SUMPRODUCT((MOD(COLUMN(R65:AG65),2)=0)*R65:AG65))/$H65)</f>
        <v>#REF!</v>
      </c>
      <c r="AI65" s="32"/>
      <c r="AJ65" s="77" t="e">
        <f>+IF(AH65=1,1,(#REF!+SUMPRODUCT((MOD(COLUMN(T65:AI65),2)=0)*T65:AI65))/$H65)</f>
        <v>#REF!</v>
      </c>
    </row>
    <row r="66" spans="1:36" outlineLevel="1" x14ac:dyDescent="0.25">
      <c r="A66" s="34">
        <f>+'Sprint Backlog'!B61</f>
        <v>0</v>
      </c>
      <c r="B66" s="92">
        <f>+'Sprint Backlog'!C61</f>
        <v>0</v>
      </c>
      <c r="C66" s="92"/>
      <c r="D66" s="92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>+IF(AA66=1,1,(#REF!+SUMPRODUCT((MOD(COLUMN(J66:AB66),2)=0)*J66:AB66))/$H66)</f>
        <v>#DIV/0!</v>
      </c>
      <c r="AD66" s="30" t="e">
        <f>+IF(#REF!=1,1,(AE66+SUMPRODUCT((MOD(COLUMN(N66:AC66),2)=0)*N66:AC66))/$H66)</f>
        <v>#REF!</v>
      </c>
      <c r="AE66" s="32"/>
      <c r="AF66" s="77" t="e">
        <f>+IF(AD66=1,1,(AG66+SUMPRODUCT((MOD(COLUMN(P66:AE66),2)=0)*P66:AE66))/$H66)</f>
        <v>#REF!</v>
      </c>
      <c r="AG66" s="32"/>
      <c r="AH66" s="77" t="e">
        <f>+IF(AF66=1,1,(AI66+SUMPRODUCT((MOD(COLUMN(R66:AG66),2)=0)*R66:AG66))/$H66)</f>
        <v>#REF!</v>
      </c>
      <c r="AI66" s="32"/>
      <c r="AJ66" s="77" t="e">
        <f>+IF(AH66=1,1,(#REF!+SUMPRODUCT((MOD(COLUMN(T66:AI66),2)=0)*T66:AI66))/$H66)</f>
        <v>#REF!</v>
      </c>
    </row>
    <row r="67" spans="1:36" outlineLevel="1" x14ac:dyDescent="0.25">
      <c r="A67" s="34">
        <f>+'Sprint Backlog'!B62</f>
        <v>0</v>
      </c>
      <c r="B67" s="92">
        <f>+'Sprint Backlog'!C62</f>
        <v>0</v>
      </c>
      <c r="C67" s="92"/>
      <c r="D67" s="92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>+IF(AA67=1,1,(#REF!+SUMPRODUCT((MOD(COLUMN(J67:AB67),2)=0)*J67:AB67))/$H67)</f>
        <v>#DIV/0!</v>
      </c>
      <c r="AD67" s="30" t="e">
        <f>+IF(#REF!=1,1,(AE67+SUMPRODUCT((MOD(COLUMN(N67:AC67),2)=0)*N67:AC67))/$H67)</f>
        <v>#REF!</v>
      </c>
      <c r="AE67" s="32"/>
      <c r="AF67" s="77" t="e">
        <f>+IF(AD67=1,1,(AG67+SUMPRODUCT((MOD(COLUMN(P67:AE67),2)=0)*P67:AE67))/$H67)</f>
        <v>#REF!</v>
      </c>
      <c r="AG67" s="32"/>
      <c r="AH67" s="77" t="e">
        <f>+IF(AF67=1,1,(AI67+SUMPRODUCT((MOD(COLUMN(R67:AG67),2)=0)*R67:AG67))/$H67)</f>
        <v>#REF!</v>
      </c>
      <c r="AI67" s="32"/>
      <c r="AJ67" s="77" t="e">
        <f>+IF(AH67=1,1,(#REF!+SUMPRODUCT((MOD(COLUMN(T67:AI67),2)=0)*T67:AI67))/$H67)</f>
        <v>#REF!</v>
      </c>
    </row>
    <row r="68" spans="1:36" outlineLevel="1" x14ac:dyDescent="0.25">
      <c r="A68" s="34">
        <f>+'Sprint Backlog'!B63</f>
        <v>0</v>
      </c>
      <c r="B68" s="92">
        <f>+'Sprint Backlog'!C63</f>
        <v>0</v>
      </c>
      <c r="C68" s="92"/>
      <c r="D68" s="92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>+IF(AA68=1,1,(#REF!+SUMPRODUCT((MOD(COLUMN(J68:AB68),2)=0)*J68:AB68))/$H68)</f>
        <v>#DIV/0!</v>
      </c>
      <c r="AD68" s="30" t="e">
        <f>+IF(#REF!=1,1,(AE68+SUMPRODUCT((MOD(COLUMN(N68:AC68),2)=0)*N68:AC68))/$H68)</f>
        <v>#REF!</v>
      </c>
      <c r="AE68" s="32"/>
      <c r="AF68" s="77" t="e">
        <f>+IF(AD68=1,1,(AG68+SUMPRODUCT((MOD(COLUMN(P68:AE68),2)=0)*P68:AE68))/$H68)</f>
        <v>#REF!</v>
      </c>
      <c r="AG68" s="32"/>
      <c r="AH68" s="77" t="e">
        <f>+IF(AF68=1,1,(AI68+SUMPRODUCT((MOD(COLUMN(R68:AG68),2)=0)*R68:AG68))/$H68)</f>
        <v>#REF!</v>
      </c>
      <c r="AI68" s="32"/>
      <c r="AJ68" s="77" t="e">
        <f>+IF(AH68=1,1,(#REF!+SUMPRODUCT((MOD(COLUMN(T68:AI68),2)=0)*T68:AI68))/$H68)</f>
        <v>#REF!</v>
      </c>
    </row>
    <row r="69" spans="1:36" outlineLevel="1" x14ac:dyDescent="0.25">
      <c r="A69" s="34">
        <f>+'Sprint Backlog'!B64</f>
        <v>0</v>
      </c>
      <c r="B69" s="92">
        <f>+'Sprint Backlog'!C64</f>
        <v>0</v>
      </c>
      <c r="C69" s="92"/>
      <c r="D69" s="92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>+IF(AA69=1,1,(#REF!+SUMPRODUCT((MOD(COLUMN(J69:AB69),2)=0)*J69:AB69))/$H69)</f>
        <v>#DIV/0!</v>
      </c>
      <c r="AD69" s="30" t="e">
        <f>+IF(#REF!=1,1,(AE69+SUMPRODUCT((MOD(COLUMN(N69:AC69),2)=0)*N69:AC69))/$H69)</f>
        <v>#REF!</v>
      </c>
      <c r="AE69" s="32"/>
      <c r="AF69" s="77" t="e">
        <f>+IF(AD69=1,1,(AG69+SUMPRODUCT((MOD(COLUMN(P69:AE69),2)=0)*P69:AE69))/$H69)</f>
        <v>#REF!</v>
      </c>
      <c r="AG69" s="32"/>
      <c r="AH69" s="77" t="e">
        <f>+IF(AF69=1,1,(AI69+SUMPRODUCT((MOD(COLUMN(R69:AG69),2)=0)*R69:AG69))/$H69)</f>
        <v>#REF!</v>
      </c>
      <c r="AI69" s="32"/>
      <c r="AJ69" s="77" t="e">
        <f>+IF(AH69=1,1,(#REF!+SUMPRODUCT((MOD(COLUMN(T69:AI69),2)=0)*T69:AI69))/$H69)</f>
        <v>#REF!</v>
      </c>
    </row>
    <row r="70" spans="1:36" outlineLevel="1" x14ac:dyDescent="0.25">
      <c r="A70" s="34">
        <f>+'Sprint Backlog'!B65</f>
        <v>0</v>
      </c>
      <c r="B70" s="92">
        <f>+'Sprint Backlog'!C65</f>
        <v>0</v>
      </c>
      <c r="C70" s="92"/>
      <c r="D70" s="92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>+IF(AA70=1,1,(#REF!+SUMPRODUCT((MOD(COLUMN(J70:AB70),2)=0)*J70:AB70))/$H70)</f>
        <v>#DIV/0!</v>
      </c>
      <c r="AD70" s="30" t="e">
        <f>+IF(#REF!=1,1,(AE70+SUMPRODUCT((MOD(COLUMN(N70:AC70),2)=0)*N70:AC70))/$H70)</f>
        <v>#REF!</v>
      </c>
      <c r="AE70" s="32"/>
      <c r="AF70" s="77" t="e">
        <f>+IF(AD70=1,1,(AG70+SUMPRODUCT((MOD(COLUMN(P70:AE70),2)=0)*P70:AE70))/$H70)</f>
        <v>#REF!</v>
      </c>
      <c r="AG70" s="32"/>
      <c r="AH70" s="77" t="e">
        <f>+IF(AF70=1,1,(AI70+SUMPRODUCT((MOD(COLUMN(R70:AG70),2)=0)*R70:AG70))/$H70)</f>
        <v>#REF!</v>
      </c>
      <c r="AI70" s="32"/>
      <c r="AJ70" s="77" t="e">
        <f>+IF(AH70=1,1,(#REF!+SUMPRODUCT((MOD(COLUMN(T70:AI70),2)=0)*T70:AI70))/$H70)</f>
        <v>#REF!</v>
      </c>
    </row>
    <row r="71" spans="1:36" outlineLevel="1" x14ac:dyDescent="0.25">
      <c r="A71" s="34">
        <f>+'Sprint Backlog'!B66</f>
        <v>0</v>
      </c>
      <c r="B71" s="92">
        <f>+'Sprint Backlog'!C66</f>
        <v>0</v>
      </c>
      <c r="C71" s="92"/>
      <c r="D71" s="92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>+IF(AA71=1,1,(#REF!+SUMPRODUCT((MOD(COLUMN(J71:AB71),2)=0)*J71:AB71))/$H71)</f>
        <v>#DIV/0!</v>
      </c>
      <c r="AD71" s="30" t="e">
        <f>+IF(#REF!=1,1,(AE71+SUMPRODUCT((MOD(COLUMN(N71:AC71),2)=0)*N71:AC71))/$H71)</f>
        <v>#REF!</v>
      </c>
      <c r="AE71" s="32"/>
      <c r="AF71" s="77" t="e">
        <f>+IF(AD71=1,1,(AG71+SUMPRODUCT((MOD(COLUMN(P71:AE71),2)=0)*P71:AE71))/$H71)</f>
        <v>#REF!</v>
      </c>
      <c r="AG71" s="32"/>
      <c r="AH71" s="77" t="e">
        <f>+IF(AF71=1,1,(AI71+SUMPRODUCT((MOD(COLUMN(R71:AG71),2)=0)*R71:AG71))/$H71)</f>
        <v>#REF!</v>
      </c>
      <c r="AI71" s="32"/>
      <c r="AJ71" s="77" t="e">
        <f>+IF(AH71=1,1,(#REF!+SUMPRODUCT((MOD(COLUMN(T71:AI71),2)=0)*T71:AI71))/$H71)</f>
        <v>#REF!</v>
      </c>
    </row>
    <row r="72" spans="1:36" outlineLevel="1" x14ac:dyDescent="0.25">
      <c r="A72" s="34">
        <f>+'Sprint Backlog'!B67</f>
        <v>0</v>
      </c>
      <c r="B72" s="92">
        <f>+'Sprint Backlog'!C67</f>
        <v>0</v>
      </c>
      <c r="C72" s="92"/>
      <c r="D72" s="92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>+IF(AA72=1,1,(#REF!+SUMPRODUCT((MOD(COLUMN(J72:AB72),2)=0)*J72:AB72))/$H72)</f>
        <v>#DIV/0!</v>
      </c>
      <c r="AD72" s="30" t="e">
        <f>+IF(#REF!=1,1,(AE72+SUMPRODUCT((MOD(COLUMN(N72:AC72),2)=0)*N72:AC72))/$H72)</f>
        <v>#REF!</v>
      </c>
      <c r="AE72" s="32"/>
      <c r="AF72" s="77" t="e">
        <f>+IF(AD72=1,1,(AG72+SUMPRODUCT((MOD(COLUMN(P72:AE72),2)=0)*P72:AE72))/$H72)</f>
        <v>#REF!</v>
      </c>
      <c r="AG72" s="32"/>
      <c r="AH72" s="77" t="e">
        <f>+IF(AF72=1,1,(AI72+SUMPRODUCT((MOD(COLUMN(R72:AG72),2)=0)*R72:AG72))/$H72)</f>
        <v>#REF!</v>
      </c>
      <c r="AI72" s="32"/>
      <c r="AJ72" s="77" t="e">
        <f>+IF(AH72=1,1,(#REF!+SUMPRODUCT((MOD(COLUMN(T72:AI72),2)=0)*T72:AI72))/$H72)</f>
        <v>#REF!</v>
      </c>
    </row>
    <row r="73" spans="1:36" outlineLevel="1" x14ac:dyDescent="0.25">
      <c r="A73" s="34">
        <f>+'Sprint Backlog'!B68</f>
        <v>0</v>
      </c>
      <c r="B73" s="92">
        <f>+'Sprint Backlog'!C68</f>
        <v>0</v>
      </c>
      <c r="C73" s="92"/>
      <c r="D73" s="92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>+IF(AA73=1,1,(#REF!+SUMPRODUCT((MOD(COLUMN(J73:AB73),2)=0)*J73:AB73))/$H73)</f>
        <v>#DIV/0!</v>
      </c>
      <c r="AD73" s="30" t="e">
        <f>+IF(#REF!=1,1,(AE73+SUMPRODUCT((MOD(COLUMN(N73:AC73),2)=0)*N73:AC73))/$H73)</f>
        <v>#REF!</v>
      </c>
      <c r="AE73" s="32"/>
      <c r="AF73" s="77" t="e">
        <f>+IF(AD73=1,1,(AG73+SUMPRODUCT((MOD(COLUMN(P73:AE73),2)=0)*P73:AE73))/$H73)</f>
        <v>#REF!</v>
      </c>
      <c r="AG73" s="32"/>
      <c r="AH73" s="77" t="e">
        <f>+IF(AF73=1,1,(AI73+SUMPRODUCT((MOD(COLUMN(R73:AG73),2)=0)*R73:AG73))/$H73)</f>
        <v>#REF!</v>
      </c>
      <c r="AI73" s="32"/>
      <c r="AJ73" s="77" t="e">
        <f>+IF(AH73=1,1,(#REF!+SUMPRODUCT((MOD(COLUMN(T73:AI73),2)=0)*T73:AI73))/$H73)</f>
        <v>#REF!</v>
      </c>
    </row>
    <row r="74" spans="1:36" outlineLevel="1" x14ac:dyDescent="0.25">
      <c r="A74" s="34">
        <f>+'Sprint Backlog'!B69</f>
        <v>0</v>
      </c>
      <c r="B74" s="92">
        <f>+'Sprint Backlog'!C69</f>
        <v>0</v>
      </c>
      <c r="C74" s="92"/>
      <c r="D74" s="92"/>
      <c r="E74" s="28"/>
      <c r="F74" s="28"/>
      <c r="G74" s="28"/>
      <c r="I74" s="30" t="e">
        <f t="shared" ref="I74:I106" si="10">+SUMIF(J74,"&gt;0")/H74</f>
        <v>#DIV/0!</v>
      </c>
      <c r="J74" s="31"/>
      <c r="K74" s="30" t="e">
        <f t="shared" ref="K74:K106" si="11">+IF(I74=1,1,SUM(J74,L74)/$H74)</f>
        <v>#DIV/0!</v>
      </c>
      <c r="L74" s="31"/>
      <c r="M74" s="30" t="e">
        <f t="shared" ref="M74:M106" si="12">+IF(K74=1,1,SUM(J74,L74,N74)/$H74)</f>
        <v>#DIV/0!</v>
      </c>
      <c r="N74" s="31"/>
      <c r="O74" s="30" t="e">
        <f t="shared" ref="O74:O106" si="13">+IF(M74=1,1,SUM(J74,L74,N74,P74)/$H74)</f>
        <v>#DIV/0!</v>
      </c>
      <c r="P74" s="31"/>
      <c r="Q74" s="30" t="e">
        <f t="shared" ref="Q74:Q106" si="14">+IF(O74=1,1,SUM(J74,L74,N74,P74,R74)/$H74)</f>
        <v>#DIV/0!</v>
      </c>
      <c r="R74" s="31"/>
      <c r="S74" s="30" t="e">
        <f t="shared" ref="S74:S106" si="15">+IF(Q74=1,1,SUM(J74,L74,N74,P74,R74,T74)/$H74)</f>
        <v>#DIV/0!</v>
      </c>
      <c r="T74" s="31"/>
      <c r="U74" s="30" t="e">
        <f t="shared" ref="U74:U106" si="16">+IF(S74=1,1,SUM(J74,L74,N74,P74,R74,T74,V74)/$H74)</f>
        <v>#DIV/0!</v>
      </c>
      <c r="V74" s="31"/>
      <c r="W74" s="30" t="e">
        <f t="shared" ref="W74:W106" si="17">+IF(U74=1,1,(X74+SUMPRODUCT((MOD(COLUMN(J74:V74),2)=0)*J74:V74))/$H74)</f>
        <v>#DIV/0!</v>
      </c>
      <c r="X74" s="31"/>
      <c r="Y74" s="30" t="e">
        <f t="shared" ref="Y74:Y106" si="18">+IF(W74=1,1,(Z74+SUMPRODUCT((MOD(COLUMN(J74:X74),2)=0)*J74:X74))/$H74)</f>
        <v>#DIV/0!</v>
      </c>
      <c r="Z74" s="32"/>
      <c r="AA74" s="30" t="e">
        <f t="shared" ref="AA74:AA106" si="19">+IF(Y74=1,1,(AB74+SUMPRODUCT((MOD(COLUMN(J74:Z74),2)=0)*J74:Z74))/$H74)</f>
        <v>#DIV/0!</v>
      </c>
      <c r="AB74" s="32"/>
      <c r="AC74" s="30" t="e">
        <f>+IF(AA74=1,1,(#REF!+SUMPRODUCT((MOD(COLUMN(J74:AB74),2)=0)*J74:AB74))/$H74)</f>
        <v>#DIV/0!</v>
      </c>
      <c r="AD74" s="30" t="e">
        <f>+IF(#REF!=1,1,(AE74+SUMPRODUCT((MOD(COLUMN(N74:AC74),2)=0)*N74:AC74))/$H74)</f>
        <v>#REF!</v>
      </c>
      <c r="AE74" s="32"/>
      <c r="AF74" s="77" t="e">
        <f>+IF(AD74=1,1,(AG74+SUMPRODUCT((MOD(COLUMN(P74:AE74),2)=0)*P74:AE74))/$H74)</f>
        <v>#REF!</v>
      </c>
      <c r="AG74" s="32"/>
      <c r="AH74" s="77" t="e">
        <f>+IF(AF74=1,1,(AI74+SUMPRODUCT((MOD(COLUMN(R74:AG74),2)=0)*R74:AG74))/$H74)</f>
        <v>#REF!</v>
      </c>
      <c r="AI74" s="32"/>
      <c r="AJ74" s="77" t="e">
        <f>+IF(AH74=1,1,(#REF!+SUMPRODUCT((MOD(COLUMN(T74:AI74),2)=0)*T74:AI74))/$H74)</f>
        <v>#REF!</v>
      </c>
    </row>
    <row r="75" spans="1:36" outlineLevel="1" x14ac:dyDescent="0.25">
      <c r="A75" s="34">
        <f>+'Sprint Backlog'!B70</f>
        <v>0</v>
      </c>
      <c r="B75" s="92">
        <f>+'Sprint Backlog'!C70</f>
        <v>0</v>
      </c>
      <c r="C75" s="92"/>
      <c r="D75" s="92"/>
      <c r="E75" s="27"/>
      <c r="F75" s="28"/>
      <c r="G75" s="28"/>
      <c r="I75" s="30" t="e">
        <f t="shared" si="10"/>
        <v>#DIV/0!</v>
      </c>
      <c r="J75" s="31"/>
      <c r="K75" s="30" t="e">
        <f t="shared" si="11"/>
        <v>#DIV/0!</v>
      </c>
      <c r="L75" s="31"/>
      <c r="M75" s="30" t="e">
        <f t="shared" si="12"/>
        <v>#DIV/0!</v>
      </c>
      <c r="N75" s="31"/>
      <c r="O75" s="30" t="e">
        <f t="shared" si="13"/>
        <v>#DIV/0!</v>
      </c>
      <c r="P75" s="31"/>
      <c r="Q75" s="30" t="e">
        <f t="shared" si="14"/>
        <v>#DIV/0!</v>
      </c>
      <c r="R75" s="31"/>
      <c r="S75" s="30" t="e">
        <f t="shared" si="15"/>
        <v>#DIV/0!</v>
      </c>
      <c r="T75" s="31"/>
      <c r="U75" s="30" t="e">
        <f t="shared" si="16"/>
        <v>#DIV/0!</v>
      </c>
      <c r="V75" s="31"/>
      <c r="W75" s="30" t="e">
        <f t="shared" si="17"/>
        <v>#DIV/0!</v>
      </c>
      <c r="X75" s="31"/>
      <c r="Y75" s="30" t="e">
        <f t="shared" si="18"/>
        <v>#DIV/0!</v>
      </c>
      <c r="Z75" s="32"/>
      <c r="AA75" s="30" t="e">
        <f t="shared" si="19"/>
        <v>#DIV/0!</v>
      </c>
      <c r="AB75" s="32"/>
      <c r="AC75" s="30" t="e">
        <f>+IF(AA75=1,1,(#REF!+SUMPRODUCT((MOD(COLUMN(J75:AB75),2)=0)*J75:AB75))/$H75)</f>
        <v>#DIV/0!</v>
      </c>
      <c r="AD75" s="30" t="e">
        <f>+IF(#REF!=1,1,(AE75+SUMPRODUCT((MOD(COLUMN(N75:AC75),2)=0)*N75:AC75))/$H75)</f>
        <v>#REF!</v>
      </c>
      <c r="AE75" s="32"/>
      <c r="AF75" s="77" t="e">
        <f>+IF(AD75=1,1,(AG75+SUMPRODUCT((MOD(COLUMN(P75:AE75),2)=0)*P75:AE75))/$H75)</f>
        <v>#REF!</v>
      </c>
      <c r="AG75" s="32"/>
      <c r="AH75" s="77" t="e">
        <f>+IF(AF75=1,1,(AI75+SUMPRODUCT((MOD(COLUMN(R75:AG75),2)=0)*R75:AG75))/$H75)</f>
        <v>#REF!</v>
      </c>
      <c r="AI75" s="32"/>
      <c r="AJ75" s="77" t="e">
        <f>+IF(AH75=1,1,(#REF!+SUMPRODUCT((MOD(COLUMN(T75:AI75),2)=0)*T75:AI75))/$H75)</f>
        <v>#REF!</v>
      </c>
    </row>
    <row r="76" spans="1:36" outlineLevel="1" x14ac:dyDescent="0.25">
      <c r="A76" s="34">
        <f>+'Sprint Backlog'!B71</f>
        <v>0</v>
      </c>
      <c r="B76" s="92">
        <f>+'Sprint Backlog'!C71</f>
        <v>0</v>
      </c>
      <c r="C76" s="92"/>
      <c r="D76" s="92"/>
      <c r="E76" s="27"/>
      <c r="F76" s="28"/>
      <c r="G76" s="28"/>
      <c r="I76" s="30" t="e">
        <f t="shared" si="10"/>
        <v>#DIV/0!</v>
      </c>
      <c r="J76" s="31"/>
      <c r="K76" s="30" t="e">
        <f t="shared" si="11"/>
        <v>#DIV/0!</v>
      </c>
      <c r="L76" s="31"/>
      <c r="M76" s="30" t="e">
        <f t="shared" si="12"/>
        <v>#DIV/0!</v>
      </c>
      <c r="N76" s="31"/>
      <c r="O76" s="30" t="e">
        <f t="shared" si="13"/>
        <v>#DIV/0!</v>
      </c>
      <c r="P76" s="31"/>
      <c r="Q76" s="30" t="e">
        <f t="shared" si="14"/>
        <v>#DIV/0!</v>
      </c>
      <c r="R76" s="31"/>
      <c r="S76" s="30" t="e">
        <f t="shared" si="15"/>
        <v>#DIV/0!</v>
      </c>
      <c r="T76" s="31"/>
      <c r="U76" s="30" t="e">
        <f t="shared" si="16"/>
        <v>#DIV/0!</v>
      </c>
      <c r="V76" s="31"/>
      <c r="W76" s="30" t="e">
        <f t="shared" si="17"/>
        <v>#DIV/0!</v>
      </c>
      <c r="X76" s="31"/>
      <c r="Y76" s="30" t="e">
        <f t="shared" si="18"/>
        <v>#DIV/0!</v>
      </c>
      <c r="Z76" s="32"/>
      <c r="AA76" s="30" t="e">
        <f t="shared" si="19"/>
        <v>#DIV/0!</v>
      </c>
      <c r="AB76" s="32"/>
      <c r="AC76" s="30" t="e">
        <f>+IF(AA76=1,1,(#REF!+SUMPRODUCT((MOD(COLUMN(J76:AB76),2)=0)*J76:AB76))/$H76)</f>
        <v>#DIV/0!</v>
      </c>
      <c r="AD76" s="30" t="e">
        <f>+IF(#REF!=1,1,(AE76+SUMPRODUCT((MOD(COLUMN(N76:AC76),2)=0)*N76:AC76))/$H76)</f>
        <v>#REF!</v>
      </c>
      <c r="AE76" s="32"/>
      <c r="AF76" s="77" t="e">
        <f>+IF(AD76=1,1,(AG76+SUMPRODUCT((MOD(COLUMN(P76:AE76),2)=0)*P76:AE76))/$H76)</f>
        <v>#REF!</v>
      </c>
      <c r="AG76" s="32"/>
      <c r="AH76" s="77" t="e">
        <f>+IF(AF76=1,1,(AI76+SUMPRODUCT((MOD(COLUMN(R76:AG76),2)=0)*R76:AG76))/$H76)</f>
        <v>#REF!</v>
      </c>
      <c r="AI76" s="32"/>
      <c r="AJ76" s="77" t="e">
        <f>+IF(AH76=1,1,(#REF!+SUMPRODUCT((MOD(COLUMN(T76:AI76),2)=0)*T76:AI76))/$H76)</f>
        <v>#REF!</v>
      </c>
    </row>
    <row r="77" spans="1:36" outlineLevel="1" x14ac:dyDescent="0.25">
      <c r="A77" s="34">
        <f>+'Sprint Backlog'!B72</f>
        <v>0</v>
      </c>
      <c r="B77" s="92">
        <f>+'Sprint Backlog'!C72</f>
        <v>0</v>
      </c>
      <c r="C77" s="92"/>
      <c r="D77" s="92"/>
      <c r="E77" s="27"/>
      <c r="F77" s="28"/>
      <c r="G77" s="28"/>
      <c r="I77" s="30" t="e">
        <f t="shared" si="10"/>
        <v>#DIV/0!</v>
      </c>
      <c r="J77" s="31"/>
      <c r="K77" s="30" t="e">
        <f t="shared" si="11"/>
        <v>#DIV/0!</v>
      </c>
      <c r="L77" s="31"/>
      <c r="M77" s="30" t="e">
        <f t="shared" si="12"/>
        <v>#DIV/0!</v>
      </c>
      <c r="N77" s="31"/>
      <c r="O77" s="30" t="e">
        <f t="shared" si="13"/>
        <v>#DIV/0!</v>
      </c>
      <c r="P77" s="31"/>
      <c r="Q77" s="30" t="e">
        <f t="shared" si="14"/>
        <v>#DIV/0!</v>
      </c>
      <c r="R77" s="31"/>
      <c r="S77" s="30" t="e">
        <f t="shared" si="15"/>
        <v>#DIV/0!</v>
      </c>
      <c r="T77" s="31"/>
      <c r="U77" s="30" t="e">
        <f t="shared" si="16"/>
        <v>#DIV/0!</v>
      </c>
      <c r="V77" s="31"/>
      <c r="W77" s="30" t="e">
        <f t="shared" si="17"/>
        <v>#DIV/0!</v>
      </c>
      <c r="X77" s="31"/>
      <c r="Y77" s="30" t="e">
        <f t="shared" si="18"/>
        <v>#DIV/0!</v>
      </c>
      <c r="Z77" s="32"/>
      <c r="AA77" s="30" t="e">
        <f t="shared" si="19"/>
        <v>#DIV/0!</v>
      </c>
      <c r="AB77" s="32"/>
      <c r="AC77" s="30" t="e">
        <f>+IF(AA77=1,1,(#REF!+SUMPRODUCT((MOD(COLUMN(J77:AB77),2)=0)*J77:AB77))/$H77)</f>
        <v>#DIV/0!</v>
      </c>
      <c r="AD77" s="30" t="e">
        <f>+IF(#REF!=1,1,(AE77+SUMPRODUCT((MOD(COLUMN(N77:AC77),2)=0)*N77:AC77))/$H77)</f>
        <v>#REF!</v>
      </c>
      <c r="AE77" s="32"/>
      <c r="AF77" s="77" t="e">
        <f>+IF(AD77=1,1,(AG77+SUMPRODUCT((MOD(COLUMN(P77:AE77),2)=0)*P77:AE77))/$H77)</f>
        <v>#REF!</v>
      </c>
      <c r="AG77" s="32"/>
      <c r="AH77" s="77" t="e">
        <f>+IF(AF77=1,1,(AI77+SUMPRODUCT((MOD(COLUMN(R77:AG77),2)=0)*R77:AG77))/$H77)</f>
        <v>#REF!</v>
      </c>
      <c r="AI77" s="32"/>
      <c r="AJ77" s="77" t="e">
        <f>+IF(AH77=1,1,(#REF!+SUMPRODUCT((MOD(COLUMN(T77:AI77),2)=0)*T77:AI77))/$H77)</f>
        <v>#REF!</v>
      </c>
    </row>
    <row r="78" spans="1:36" outlineLevel="1" x14ac:dyDescent="0.25">
      <c r="A78" s="34">
        <f>+'Sprint Backlog'!B73</f>
        <v>0</v>
      </c>
      <c r="B78" s="92">
        <f>+'Sprint Backlog'!C73</f>
        <v>0</v>
      </c>
      <c r="C78" s="92"/>
      <c r="D78" s="92"/>
      <c r="E78" s="28"/>
      <c r="F78" s="28"/>
      <c r="G78" s="28"/>
      <c r="I78" s="30" t="e">
        <f t="shared" si="10"/>
        <v>#DIV/0!</v>
      </c>
      <c r="J78" s="31"/>
      <c r="K78" s="30" t="e">
        <f t="shared" si="11"/>
        <v>#DIV/0!</v>
      </c>
      <c r="L78" s="31"/>
      <c r="M78" s="30" t="e">
        <f t="shared" si="12"/>
        <v>#DIV/0!</v>
      </c>
      <c r="N78" s="31"/>
      <c r="O78" s="30" t="e">
        <f t="shared" si="13"/>
        <v>#DIV/0!</v>
      </c>
      <c r="P78" s="31"/>
      <c r="Q78" s="30" t="e">
        <f t="shared" si="14"/>
        <v>#DIV/0!</v>
      </c>
      <c r="R78" s="31"/>
      <c r="S78" s="30" t="e">
        <f t="shared" si="15"/>
        <v>#DIV/0!</v>
      </c>
      <c r="T78" s="31"/>
      <c r="U78" s="30" t="e">
        <f t="shared" si="16"/>
        <v>#DIV/0!</v>
      </c>
      <c r="V78" s="31"/>
      <c r="W78" s="30" t="e">
        <f t="shared" si="17"/>
        <v>#DIV/0!</v>
      </c>
      <c r="X78" s="31"/>
      <c r="Y78" s="30" t="e">
        <f t="shared" si="18"/>
        <v>#DIV/0!</v>
      </c>
      <c r="Z78" s="32"/>
      <c r="AA78" s="30" t="e">
        <f t="shared" si="19"/>
        <v>#DIV/0!</v>
      </c>
      <c r="AB78" s="32"/>
      <c r="AC78" s="30" t="e">
        <f>+IF(AA78=1,1,(#REF!+SUMPRODUCT((MOD(COLUMN(J78:AB78),2)=0)*J78:AB78))/$H78)</f>
        <v>#DIV/0!</v>
      </c>
      <c r="AD78" s="30" t="e">
        <f>+IF(#REF!=1,1,(AE78+SUMPRODUCT((MOD(COLUMN(N78:AC78),2)=0)*N78:AC78))/$H78)</f>
        <v>#REF!</v>
      </c>
      <c r="AE78" s="32"/>
      <c r="AF78" s="77" t="e">
        <f>+IF(AD78=1,1,(AG78+SUMPRODUCT((MOD(COLUMN(P78:AE78),2)=0)*P78:AE78))/$H78)</f>
        <v>#REF!</v>
      </c>
      <c r="AG78" s="32"/>
      <c r="AH78" s="77" t="e">
        <f>+IF(AF78=1,1,(AI78+SUMPRODUCT((MOD(COLUMN(R78:AG78),2)=0)*R78:AG78))/$H78)</f>
        <v>#REF!</v>
      </c>
      <c r="AI78" s="32"/>
      <c r="AJ78" s="77" t="e">
        <f>+IF(AH78=1,1,(#REF!+SUMPRODUCT((MOD(COLUMN(T78:AI78),2)=0)*T78:AI78))/$H78)</f>
        <v>#REF!</v>
      </c>
    </row>
    <row r="79" spans="1:36" outlineLevel="1" x14ac:dyDescent="0.25">
      <c r="A79" s="34">
        <f>+'Sprint Backlog'!B74</f>
        <v>0</v>
      </c>
      <c r="B79" s="92">
        <f>+'Sprint Backlog'!C74</f>
        <v>0</v>
      </c>
      <c r="C79" s="92"/>
      <c r="D79" s="92"/>
      <c r="E79" s="28"/>
      <c r="F79" s="28"/>
      <c r="G79" s="28"/>
      <c r="H79" s="29"/>
      <c r="I79" s="30" t="e">
        <f t="shared" si="10"/>
        <v>#DIV/0!</v>
      </c>
      <c r="J79" s="31"/>
      <c r="K79" s="30" t="e">
        <f t="shared" si="11"/>
        <v>#DIV/0!</v>
      </c>
      <c r="L79" s="31"/>
      <c r="M79" s="30" t="e">
        <f t="shared" si="12"/>
        <v>#DIV/0!</v>
      </c>
      <c r="N79" s="31"/>
      <c r="O79" s="30" t="e">
        <f t="shared" si="13"/>
        <v>#DIV/0!</v>
      </c>
      <c r="P79" s="31"/>
      <c r="Q79" s="30" t="e">
        <f t="shared" si="14"/>
        <v>#DIV/0!</v>
      </c>
      <c r="R79" s="31"/>
      <c r="S79" s="30" t="e">
        <f t="shared" si="15"/>
        <v>#DIV/0!</v>
      </c>
      <c r="T79" s="31"/>
      <c r="U79" s="30" t="e">
        <f t="shared" si="16"/>
        <v>#DIV/0!</v>
      </c>
      <c r="V79" s="31"/>
      <c r="W79" s="30" t="e">
        <f t="shared" si="17"/>
        <v>#DIV/0!</v>
      </c>
      <c r="X79" s="31"/>
      <c r="Y79" s="30" t="e">
        <f t="shared" si="18"/>
        <v>#DIV/0!</v>
      </c>
      <c r="Z79" s="32"/>
      <c r="AA79" s="30" t="e">
        <f t="shared" si="19"/>
        <v>#DIV/0!</v>
      </c>
      <c r="AB79" s="32"/>
      <c r="AC79" s="30" t="e">
        <f>+IF(AA79=1,1,(#REF!+SUMPRODUCT((MOD(COLUMN(J79:AB79),2)=0)*J79:AB79))/$H79)</f>
        <v>#DIV/0!</v>
      </c>
      <c r="AD79" s="30" t="e">
        <f>+IF(#REF!=1,1,(AE79+SUMPRODUCT((MOD(COLUMN(N79:AC79),2)=0)*N79:AC79))/$H79)</f>
        <v>#REF!</v>
      </c>
      <c r="AE79" s="32"/>
      <c r="AF79" s="77" t="e">
        <f>+IF(AD79=1,1,(AG79+SUMPRODUCT((MOD(COLUMN(P79:AE79),2)=0)*P79:AE79))/$H79)</f>
        <v>#REF!</v>
      </c>
      <c r="AG79" s="32"/>
      <c r="AH79" s="77" t="e">
        <f>+IF(AF79=1,1,(AI79+SUMPRODUCT((MOD(COLUMN(R79:AG79),2)=0)*R79:AG79))/$H79)</f>
        <v>#REF!</v>
      </c>
      <c r="AI79" s="32"/>
      <c r="AJ79" s="77" t="e">
        <f>+IF(AH79=1,1,(#REF!+SUMPRODUCT((MOD(COLUMN(T79:AI79),2)=0)*T79:AI79))/$H79)</f>
        <v>#REF!</v>
      </c>
    </row>
    <row r="80" spans="1:36" outlineLevel="1" x14ac:dyDescent="0.25">
      <c r="A80" s="34">
        <f>+'Sprint Backlog'!B75</f>
        <v>0</v>
      </c>
      <c r="B80" s="92">
        <f>+'Sprint Backlog'!C75</f>
        <v>0</v>
      </c>
      <c r="C80" s="92"/>
      <c r="D80" s="92"/>
      <c r="E80" s="28"/>
      <c r="F80" s="28"/>
      <c r="G80" s="28"/>
      <c r="H80" s="33"/>
      <c r="I80" s="30" t="e">
        <f t="shared" si="10"/>
        <v>#DIV/0!</v>
      </c>
      <c r="J80" s="31"/>
      <c r="K80" s="30" t="e">
        <f t="shared" si="11"/>
        <v>#DIV/0!</v>
      </c>
      <c r="L80" s="31"/>
      <c r="M80" s="30" t="e">
        <f t="shared" si="12"/>
        <v>#DIV/0!</v>
      </c>
      <c r="N80" s="31"/>
      <c r="O80" s="30" t="e">
        <f t="shared" si="13"/>
        <v>#DIV/0!</v>
      </c>
      <c r="P80" s="31"/>
      <c r="Q80" s="30" t="e">
        <f t="shared" si="14"/>
        <v>#DIV/0!</v>
      </c>
      <c r="R80" s="31"/>
      <c r="S80" s="30" t="e">
        <f t="shared" si="15"/>
        <v>#DIV/0!</v>
      </c>
      <c r="T80" s="31"/>
      <c r="U80" s="30" t="e">
        <f t="shared" si="16"/>
        <v>#DIV/0!</v>
      </c>
      <c r="V80" s="31"/>
      <c r="W80" s="30" t="e">
        <f t="shared" si="17"/>
        <v>#DIV/0!</v>
      </c>
      <c r="X80" s="31"/>
      <c r="Y80" s="30" t="e">
        <f t="shared" si="18"/>
        <v>#DIV/0!</v>
      </c>
      <c r="Z80" s="32"/>
      <c r="AA80" s="30" t="e">
        <f t="shared" si="19"/>
        <v>#DIV/0!</v>
      </c>
      <c r="AB80" s="32"/>
      <c r="AC80" s="30" t="e">
        <f>+IF(AA80=1,1,(#REF!+SUMPRODUCT((MOD(COLUMN(J80:AB80),2)=0)*J80:AB80))/$H80)</f>
        <v>#DIV/0!</v>
      </c>
      <c r="AD80" s="30" t="e">
        <f>+IF(#REF!=1,1,(AE80+SUMPRODUCT((MOD(COLUMN(N80:AC80),2)=0)*N80:AC80))/$H80)</f>
        <v>#REF!</v>
      </c>
      <c r="AE80" s="32"/>
      <c r="AF80" s="77" t="e">
        <f>+IF(AD80=1,1,(AG80+SUMPRODUCT((MOD(COLUMN(P80:AE80),2)=0)*P80:AE80))/$H80)</f>
        <v>#REF!</v>
      </c>
      <c r="AG80" s="32"/>
      <c r="AH80" s="77" t="e">
        <f>+IF(AF80=1,1,(AI80+SUMPRODUCT((MOD(COLUMN(R80:AG80),2)=0)*R80:AG80))/$H80)</f>
        <v>#REF!</v>
      </c>
      <c r="AI80" s="32"/>
      <c r="AJ80" s="77" t="e">
        <f>+IF(AH80=1,1,(#REF!+SUMPRODUCT((MOD(COLUMN(T80:AI80),2)=0)*T80:AI80))/$H80)</f>
        <v>#REF!</v>
      </c>
    </row>
    <row r="81" spans="1:36" outlineLevel="1" x14ac:dyDescent="0.25">
      <c r="A81" s="34">
        <f>+'Sprint Backlog'!B76</f>
        <v>0</v>
      </c>
      <c r="B81" s="92">
        <f>+'Sprint Backlog'!C76</f>
        <v>0</v>
      </c>
      <c r="C81" s="92"/>
      <c r="D81" s="92"/>
      <c r="E81" s="28"/>
      <c r="F81" s="28"/>
      <c r="G81" s="28"/>
      <c r="H81" s="33"/>
      <c r="I81" s="30" t="e">
        <f t="shared" si="10"/>
        <v>#DIV/0!</v>
      </c>
      <c r="J81" s="31"/>
      <c r="K81" s="30" t="e">
        <f t="shared" si="11"/>
        <v>#DIV/0!</v>
      </c>
      <c r="L81" s="31"/>
      <c r="M81" s="30" t="e">
        <f t="shared" si="12"/>
        <v>#DIV/0!</v>
      </c>
      <c r="N81" s="31"/>
      <c r="O81" s="30" t="e">
        <f t="shared" si="13"/>
        <v>#DIV/0!</v>
      </c>
      <c r="P81" s="31"/>
      <c r="Q81" s="30" t="e">
        <f t="shared" si="14"/>
        <v>#DIV/0!</v>
      </c>
      <c r="R81" s="31"/>
      <c r="S81" s="30" t="e">
        <f t="shared" si="15"/>
        <v>#DIV/0!</v>
      </c>
      <c r="T81" s="31"/>
      <c r="U81" s="30" t="e">
        <f t="shared" si="16"/>
        <v>#DIV/0!</v>
      </c>
      <c r="V81" s="31"/>
      <c r="W81" s="30" t="e">
        <f t="shared" si="17"/>
        <v>#DIV/0!</v>
      </c>
      <c r="X81" s="31"/>
      <c r="Y81" s="30" t="e">
        <f t="shared" si="18"/>
        <v>#DIV/0!</v>
      </c>
      <c r="Z81" s="32"/>
      <c r="AA81" s="30" t="e">
        <f t="shared" si="19"/>
        <v>#DIV/0!</v>
      </c>
      <c r="AB81" s="32"/>
      <c r="AC81" s="30" t="e">
        <f>+IF(AA81=1,1,(#REF!+SUMPRODUCT((MOD(COLUMN(J81:AB81),2)=0)*J81:AB81))/$H81)</f>
        <v>#DIV/0!</v>
      </c>
      <c r="AD81" s="30" t="e">
        <f>+IF(#REF!=1,1,(AE81+SUMPRODUCT((MOD(COLUMN(N81:AC81),2)=0)*N81:AC81))/$H81)</f>
        <v>#REF!</v>
      </c>
      <c r="AE81" s="32"/>
      <c r="AF81" s="77" t="e">
        <f>+IF(AD81=1,1,(AG81+SUMPRODUCT((MOD(COLUMN(P81:AE81),2)=0)*P81:AE81))/$H81)</f>
        <v>#REF!</v>
      </c>
      <c r="AG81" s="32"/>
      <c r="AH81" s="77" t="e">
        <f>+IF(AF81=1,1,(AI81+SUMPRODUCT((MOD(COLUMN(R81:AG81),2)=0)*R81:AG81))/$H81)</f>
        <v>#REF!</v>
      </c>
      <c r="AI81" s="32"/>
      <c r="AJ81" s="77" t="e">
        <f>+IF(AH81=1,1,(#REF!+SUMPRODUCT((MOD(COLUMN(T81:AI81),2)=0)*T81:AI81))/$H81)</f>
        <v>#REF!</v>
      </c>
    </row>
    <row r="82" spans="1:36" outlineLevel="1" x14ac:dyDescent="0.25">
      <c r="A82" s="34">
        <f>+'Sprint Backlog'!B77</f>
        <v>0</v>
      </c>
      <c r="B82" s="92">
        <f>+'Sprint Backlog'!C77</f>
        <v>0</v>
      </c>
      <c r="C82" s="92"/>
      <c r="D82" s="92"/>
      <c r="E82" s="27"/>
      <c r="F82" s="28"/>
      <c r="G82" s="28"/>
      <c r="H82" s="33"/>
      <c r="I82" s="30" t="e">
        <f t="shared" si="10"/>
        <v>#DIV/0!</v>
      </c>
      <c r="J82" s="31"/>
      <c r="K82" s="30" t="e">
        <f t="shared" si="11"/>
        <v>#DIV/0!</v>
      </c>
      <c r="L82" s="31"/>
      <c r="M82" s="30" t="e">
        <f t="shared" si="12"/>
        <v>#DIV/0!</v>
      </c>
      <c r="N82" s="31"/>
      <c r="O82" s="30" t="e">
        <f t="shared" si="13"/>
        <v>#DIV/0!</v>
      </c>
      <c r="P82" s="31"/>
      <c r="Q82" s="30" t="e">
        <f t="shared" si="14"/>
        <v>#DIV/0!</v>
      </c>
      <c r="R82" s="31"/>
      <c r="S82" s="30" t="e">
        <f t="shared" si="15"/>
        <v>#DIV/0!</v>
      </c>
      <c r="T82" s="31"/>
      <c r="U82" s="30" t="e">
        <f t="shared" si="16"/>
        <v>#DIV/0!</v>
      </c>
      <c r="V82" s="31"/>
      <c r="W82" s="30" t="e">
        <f t="shared" si="17"/>
        <v>#DIV/0!</v>
      </c>
      <c r="X82" s="31"/>
      <c r="Y82" s="30" t="e">
        <f t="shared" si="18"/>
        <v>#DIV/0!</v>
      </c>
      <c r="Z82" s="32"/>
      <c r="AA82" s="30" t="e">
        <f t="shared" si="19"/>
        <v>#DIV/0!</v>
      </c>
      <c r="AB82" s="32"/>
      <c r="AC82" s="30" t="e">
        <f>+IF(AA82=1,1,(#REF!+SUMPRODUCT((MOD(COLUMN(J82:AB82),2)=0)*J82:AB82))/$H82)</f>
        <v>#DIV/0!</v>
      </c>
      <c r="AD82" s="30" t="e">
        <f>+IF(#REF!=1,1,(AE82+SUMPRODUCT((MOD(COLUMN(N82:AC82),2)=0)*N82:AC82))/$H82)</f>
        <v>#REF!</v>
      </c>
      <c r="AE82" s="32"/>
      <c r="AF82" s="77" t="e">
        <f>+IF(AD82=1,1,(AG82+SUMPRODUCT((MOD(COLUMN(P82:AE82),2)=0)*P82:AE82))/$H82)</f>
        <v>#REF!</v>
      </c>
      <c r="AG82" s="32"/>
      <c r="AH82" s="77" t="e">
        <f>+IF(AF82=1,1,(AI82+SUMPRODUCT((MOD(COLUMN(R82:AG82),2)=0)*R82:AG82))/$H82)</f>
        <v>#REF!</v>
      </c>
      <c r="AI82" s="32"/>
      <c r="AJ82" s="77" t="e">
        <f>+IF(AH82=1,1,(#REF!+SUMPRODUCT((MOD(COLUMN(T82:AI82),2)=0)*T82:AI82))/$H82)</f>
        <v>#REF!</v>
      </c>
    </row>
    <row r="83" spans="1:36" outlineLevel="1" x14ac:dyDescent="0.25">
      <c r="A83" s="34">
        <f>+'Sprint Backlog'!B78</f>
        <v>0</v>
      </c>
      <c r="B83" s="92">
        <f>+'Sprint Backlog'!C78</f>
        <v>0</v>
      </c>
      <c r="C83" s="92"/>
      <c r="D83" s="92"/>
      <c r="E83" s="27"/>
      <c r="F83" s="28"/>
      <c r="G83" s="28"/>
      <c r="H83" s="33"/>
      <c r="I83" s="30" t="e">
        <f t="shared" si="10"/>
        <v>#DIV/0!</v>
      </c>
      <c r="J83" s="31"/>
      <c r="K83" s="30" t="e">
        <f t="shared" si="11"/>
        <v>#DIV/0!</v>
      </c>
      <c r="L83" s="31"/>
      <c r="M83" s="30" t="e">
        <f t="shared" si="12"/>
        <v>#DIV/0!</v>
      </c>
      <c r="N83" s="31"/>
      <c r="O83" s="30" t="e">
        <f t="shared" si="13"/>
        <v>#DIV/0!</v>
      </c>
      <c r="P83" s="31"/>
      <c r="Q83" s="30" t="e">
        <f t="shared" si="14"/>
        <v>#DIV/0!</v>
      </c>
      <c r="R83" s="31"/>
      <c r="S83" s="30" t="e">
        <f t="shared" si="15"/>
        <v>#DIV/0!</v>
      </c>
      <c r="T83" s="31"/>
      <c r="U83" s="30" t="e">
        <f t="shared" si="16"/>
        <v>#DIV/0!</v>
      </c>
      <c r="V83" s="31"/>
      <c r="W83" s="30" t="e">
        <f t="shared" si="17"/>
        <v>#DIV/0!</v>
      </c>
      <c r="X83" s="31"/>
      <c r="Y83" s="30" t="e">
        <f t="shared" si="18"/>
        <v>#DIV/0!</v>
      </c>
      <c r="Z83" s="32"/>
      <c r="AA83" s="30" t="e">
        <f t="shared" si="19"/>
        <v>#DIV/0!</v>
      </c>
      <c r="AB83" s="32"/>
      <c r="AC83" s="30" t="e">
        <f>+IF(AA83=1,1,(#REF!+SUMPRODUCT((MOD(COLUMN(J83:AB83),2)=0)*J83:AB83))/$H83)</f>
        <v>#DIV/0!</v>
      </c>
      <c r="AD83" s="30" t="e">
        <f>+IF(#REF!=1,1,(AE83+SUMPRODUCT((MOD(COLUMN(N83:AC83),2)=0)*N83:AC83))/$H83)</f>
        <v>#REF!</v>
      </c>
      <c r="AE83" s="32"/>
      <c r="AF83" s="77" t="e">
        <f>+IF(AD83=1,1,(AG83+SUMPRODUCT((MOD(COLUMN(P83:AE83),2)=0)*P83:AE83))/$H83)</f>
        <v>#REF!</v>
      </c>
      <c r="AG83" s="32"/>
      <c r="AH83" s="77" t="e">
        <f>+IF(AF83=1,1,(AI83+SUMPRODUCT((MOD(COLUMN(R83:AG83),2)=0)*R83:AG83))/$H83)</f>
        <v>#REF!</v>
      </c>
      <c r="AI83" s="32"/>
      <c r="AJ83" s="77" t="e">
        <f>+IF(AH83=1,1,(#REF!+SUMPRODUCT((MOD(COLUMN(T83:AI83),2)=0)*T83:AI83))/$H83)</f>
        <v>#REF!</v>
      </c>
    </row>
    <row r="84" spans="1:36" outlineLevel="1" x14ac:dyDescent="0.25">
      <c r="A84" s="34">
        <f>+'Sprint Backlog'!B79</f>
        <v>0</v>
      </c>
      <c r="B84" s="92">
        <f>+'Sprint Backlog'!C79</f>
        <v>0</v>
      </c>
      <c r="C84" s="92"/>
      <c r="D84" s="92"/>
      <c r="E84" s="27"/>
      <c r="F84" s="28"/>
      <c r="G84" s="28"/>
      <c r="H84" s="33"/>
      <c r="I84" s="30" t="e">
        <f t="shared" si="10"/>
        <v>#DIV/0!</v>
      </c>
      <c r="J84" s="31"/>
      <c r="K84" s="30" t="e">
        <f t="shared" si="11"/>
        <v>#DIV/0!</v>
      </c>
      <c r="L84" s="31"/>
      <c r="M84" s="30" t="e">
        <f t="shared" si="12"/>
        <v>#DIV/0!</v>
      </c>
      <c r="N84" s="31"/>
      <c r="O84" s="30" t="e">
        <f t="shared" si="13"/>
        <v>#DIV/0!</v>
      </c>
      <c r="P84" s="31"/>
      <c r="Q84" s="30" t="e">
        <f t="shared" si="14"/>
        <v>#DIV/0!</v>
      </c>
      <c r="R84" s="31"/>
      <c r="S84" s="30" t="e">
        <f t="shared" si="15"/>
        <v>#DIV/0!</v>
      </c>
      <c r="T84" s="31"/>
      <c r="U84" s="30" t="e">
        <f t="shared" si="16"/>
        <v>#DIV/0!</v>
      </c>
      <c r="V84" s="31"/>
      <c r="W84" s="30" t="e">
        <f t="shared" si="17"/>
        <v>#DIV/0!</v>
      </c>
      <c r="X84" s="31"/>
      <c r="Y84" s="30" t="e">
        <f t="shared" si="18"/>
        <v>#DIV/0!</v>
      </c>
      <c r="Z84" s="32"/>
      <c r="AA84" s="30" t="e">
        <f t="shared" si="19"/>
        <v>#DIV/0!</v>
      </c>
      <c r="AB84" s="32"/>
      <c r="AC84" s="30" t="e">
        <f>+IF(AA84=1,1,(#REF!+SUMPRODUCT((MOD(COLUMN(J84:AB84),2)=0)*J84:AB84))/$H84)</f>
        <v>#DIV/0!</v>
      </c>
      <c r="AD84" s="30" t="e">
        <f>+IF(#REF!=1,1,(AE84+SUMPRODUCT((MOD(COLUMN(N84:AC84),2)=0)*N84:AC84))/$H84)</f>
        <v>#REF!</v>
      </c>
      <c r="AE84" s="32"/>
      <c r="AF84" s="77" t="e">
        <f>+IF(AD84=1,1,(AG84+SUMPRODUCT((MOD(COLUMN(P84:AE84),2)=0)*P84:AE84))/$H84)</f>
        <v>#REF!</v>
      </c>
      <c r="AG84" s="32"/>
      <c r="AH84" s="77" t="e">
        <f>+IF(AF84=1,1,(AI84+SUMPRODUCT((MOD(COLUMN(R84:AG84),2)=0)*R84:AG84))/$H84)</f>
        <v>#REF!</v>
      </c>
      <c r="AI84" s="32"/>
      <c r="AJ84" s="77" t="e">
        <f>+IF(AH84=1,1,(#REF!+SUMPRODUCT((MOD(COLUMN(T84:AI84),2)=0)*T84:AI84))/$H84)</f>
        <v>#REF!</v>
      </c>
    </row>
    <row r="85" spans="1:36" outlineLevel="1" x14ac:dyDescent="0.25">
      <c r="A85" s="34">
        <f>+'Sprint Backlog'!B80</f>
        <v>0</v>
      </c>
      <c r="B85" s="92">
        <f>+'Sprint Backlog'!C80</f>
        <v>0</v>
      </c>
      <c r="C85" s="92"/>
      <c r="D85" s="92"/>
      <c r="E85" s="28"/>
      <c r="F85" s="28"/>
      <c r="G85" s="28"/>
      <c r="H85" s="29"/>
      <c r="I85" s="30" t="e">
        <f t="shared" si="10"/>
        <v>#DIV/0!</v>
      </c>
      <c r="J85" s="31"/>
      <c r="K85" s="30" t="e">
        <f t="shared" si="11"/>
        <v>#DIV/0!</v>
      </c>
      <c r="L85" s="31"/>
      <c r="M85" s="30" t="e">
        <f t="shared" si="12"/>
        <v>#DIV/0!</v>
      </c>
      <c r="N85" s="31"/>
      <c r="O85" s="30" t="e">
        <f t="shared" si="13"/>
        <v>#DIV/0!</v>
      </c>
      <c r="P85" s="31"/>
      <c r="Q85" s="30" t="e">
        <f t="shared" si="14"/>
        <v>#DIV/0!</v>
      </c>
      <c r="R85" s="31"/>
      <c r="S85" s="30" t="e">
        <f t="shared" si="15"/>
        <v>#DIV/0!</v>
      </c>
      <c r="T85" s="31"/>
      <c r="U85" s="30" t="e">
        <f t="shared" si="16"/>
        <v>#DIV/0!</v>
      </c>
      <c r="V85" s="31"/>
      <c r="W85" s="30" t="e">
        <f t="shared" si="17"/>
        <v>#DIV/0!</v>
      </c>
      <c r="X85" s="31"/>
      <c r="Y85" s="30" t="e">
        <f t="shared" si="18"/>
        <v>#DIV/0!</v>
      </c>
      <c r="Z85" s="32"/>
      <c r="AA85" s="30" t="e">
        <f t="shared" si="19"/>
        <v>#DIV/0!</v>
      </c>
      <c r="AB85" s="32"/>
      <c r="AC85" s="30" t="e">
        <f>+IF(AA85=1,1,(#REF!+SUMPRODUCT((MOD(COLUMN(J85:AB85),2)=0)*J85:AB85))/$H85)</f>
        <v>#DIV/0!</v>
      </c>
      <c r="AD85" s="30" t="e">
        <f>+IF(#REF!=1,1,(AE85+SUMPRODUCT((MOD(COLUMN(N85:AC85),2)=0)*N85:AC85))/$H85)</f>
        <v>#REF!</v>
      </c>
      <c r="AE85" s="32"/>
      <c r="AF85" s="77" t="e">
        <f>+IF(AD85=1,1,(AG85+SUMPRODUCT((MOD(COLUMN(P85:AE85),2)=0)*P85:AE85))/$H85)</f>
        <v>#REF!</v>
      </c>
      <c r="AG85" s="32"/>
      <c r="AH85" s="77" t="e">
        <f>+IF(AF85=1,1,(AI85+SUMPRODUCT((MOD(COLUMN(R85:AG85),2)=0)*R85:AG85))/$H85)</f>
        <v>#REF!</v>
      </c>
      <c r="AI85" s="32"/>
      <c r="AJ85" s="77" t="e">
        <f>+IF(AH85=1,1,(#REF!+SUMPRODUCT((MOD(COLUMN(T85:AI85),2)=0)*T85:AI85))/$H85)</f>
        <v>#REF!</v>
      </c>
    </row>
    <row r="86" spans="1:36" outlineLevel="1" x14ac:dyDescent="0.25">
      <c r="A86" s="34">
        <f>+'Sprint Backlog'!B81</f>
        <v>0</v>
      </c>
      <c r="B86" s="92">
        <f>+'Sprint Backlog'!C81</f>
        <v>0</v>
      </c>
      <c r="C86" s="92"/>
      <c r="D86" s="92"/>
      <c r="E86" s="28"/>
      <c r="F86" s="28"/>
      <c r="G86" s="28"/>
      <c r="H86" s="29"/>
      <c r="I86" s="30" t="e">
        <f t="shared" si="10"/>
        <v>#DIV/0!</v>
      </c>
      <c r="J86" s="31"/>
      <c r="K86" s="30" t="e">
        <f t="shared" si="11"/>
        <v>#DIV/0!</v>
      </c>
      <c r="L86" s="31"/>
      <c r="M86" s="30" t="e">
        <f t="shared" si="12"/>
        <v>#DIV/0!</v>
      </c>
      <c r="N86" s="31"/>
      <c r="O86" s="30" t="e">
        <f t="shared" si="13"/>
        <v>#DIV/0!</v>
      </c>
      <c r="P86" s="31"/>
      <c r="Q86" s="30" t="e">
        <f t="shared" si="14"/>
        <v>#DIV/0!</v>
      </c>
      <c r="R86" s="31"/>
      <c r="S86" s="30" t="e">
        <f t="shared" si="15"/>
        <v>#DIV/0!</v>
      </c>
      <c r="T86" s="31"/>
      <c r="U86" s="30" t="e">
        <f t="shared" si="16"/>
        <v>#DIV/0!</v>
      </c>
      <c r="V86" s="31"/>
      <c r="W86" s="30" t="e">
        <f t="shared" si="17"/>
        <v>#DIV/0!</v>
      </c>
      <c r="X86" s="31"/>
      <c r="Y86" s="30" t="e">
        <f t="shared" si="18"/>
        <v>#DIV/0!</v>
      </c>
      <c r="Z86" s="32"/>
      <c r="AA86" s="30" t="e">
        <f t="shared" si="19"/>
        <v>#DIV/0!</v>
      </c>
      <c r="AB86" s="32"/>
      <c r="AC86" s="30" t="e">
        <f>+IF(AA86=1,1,(#REF!+SUMPRODUCT((MOD(COLUMN(J86:AB86),2)=0)*J86:AB86))/$H86)</f>
        <v>#DIV/0!</v>
      </c>
      <c r="AD86" s="30" t="e">
        <f>+IF(#REF!=1,1,(AE86+SUMPRODUCT((MOD(COLUMN(N86:AC86),2)=0)*N86:AC86))/$H86)</f>
        <v>#REF!</v>
      </c>
      <c r="AE86" s="32"/>
      <c r="AF86" s="77" t="e">
        <f>+IF(AD86=1,1,(AG86+SUMPRODUCT((MOD(COLUMN(P86:AE86),2)=0)*P86:AE86))/$H86)</f>
        <v>#REF!</v>
      </c>
      <c r="AG86" s="32"/>
      <c r="AH86" s="77" t="e">
        <f>+IF(AF86=1,1,(AI86+SUMPRODUCT((MOD(COLUMN(R86:AG86),2)=0)*R86:AG86))/$H86)</f>
        <v>#REF!</v>
      </c>
      <c r="AI86" s="32"/>
      <c r="AJ86" s="77" t="e">
        <f>+IF(AH86=1,1,(#REF!+SUMPRODUCT((MOD(COLUMN(T86:AI86),2)=0)*T86:AI86))/$H86)</f>
        <v>#REF!</v>
      </c>
    </row>
    <row r="87" spans="1:36" outlineLevel="1" x14ac:dyDescent="0.25">
      <c r="A87" s="34">
        <f>+'Sprint Backlog'!B82</f>
        <v>0</v>
      </c>
      <c r="B87" s="92">
        <f>+'Sprint Backlog'!C82</f>
        <v>0</v>
      </c>
      <c r="C87" s="92"/>
      <c r="D87" s="92"/>
      <c r="E87" s="28"/>
      <c r="F87" s="28"/>
      <c r="G87" s="28"/>
      <c r="H87" s="33"/>
      <c r="I87" s="30" t="e">
        <f t="shared" si="10"/>
        <v>#DIV/0!</v>
      </c>
      <c r="J87" s="31"/>
      <c r="K87" s="30" t="e">
        <f t="shared" si="11"/>
        <v>#DIV/0!</v>
      </c>
      <c r="L87" s="31"/>
      <c r="M87" s="30" t="e">
        <f t="shared" si="12"/>
        <v>#DIV/0!</v>
      </c>
      <c r="N87" s="31"/>
      <c r="O87" s="30" t="e">
        <f t="shared" si="13"/>
        <v>#DIV/0!</v>
      </c>
      <c r="P87" s="31"/>
      <c r="Q87" s="30" t="e">
        <f t="shared" si="14"/>
        <v>#DIV/0!</v>
      </c>
      <c r="R87" s="31"/>
      <c r="S87" s="30" t="e">
        <f t="shared" si="15"/>
        <v>#DIV/0!</v>
      </c>
      <c r="T87" s="31"/>
      <c r="U87" s="30" t="e">
        <f t="shared" si="16"/>
        <v>#DIV/0!</v>
      </c>
      <c r="V87" s="31"/>
      <c r="W87" s="30" t="e">
        <f t="shared" si="17"/>
        <v>#DIV/0!</v>
      </c>
      <c r="X87" s="31"/>
      <c r="Y87" s="30" t="e">
        <f t="shared" si="18"/>
        <v>#DIV/0!</v>
      </c>
      <c r="Z87" s="32"/>
      <c r="AA87" s="30" t="e">
        <f t="shared" si="19"/>
        <v>#DIV/0!</v>
      </c>
      <c r="AB87" s="32"/>
      <c r="AC87" s="30" t="e">
        <f>+IF(AA87=1,1,(#REF!+SUMPRODUCT((MOD(COLUMN(J87:AB87),2)=0)*J87:AB87))/$H87)</f>
        <v>#DIV/0!</v>
      </c>
      <c r="AD87" s="30" t="e">
        <f>+IF(#REF!=1,1,(AE87+SUMPRODUCT((MOD(COLUMN(N87:AC87),2)=0)*N87:AC87))/$H87)</f>
        <v>#REF!</v>
      </c>
      <c r="AE87" s="32"/>
      <c r="AF87" s="77" t="e">
        <f>+IF(AD87=1,1,(AG87+SUMPRODUCT((MOD(COLUMN(P87:AE87),2)=0)*P87:AE87))/$H87)</f>
        <v>#REF!</v>
      </c>
      <c r="AG87" s="32"/>
      <c r="AH87" s="77" t="e">
        <f>+IF(AF87=1,1,(AI87+SUMPRODUCT((MOD(COLUMN(R87:AG87),2)=0)*R87:AG87))/$H87)</f>
        <v>#REF!</v>
      </c>
      <c r="AI87" s="32"/>
      <c r="AJ87" s="77" t="e">
        <f>+IF(AH87=1,1,(#REF!+SUMPRODUCT((MOD(COLUMN(T87:AI87),2)=0)*T87:AI87))/$H87)</f>
        <v>#REF!</v>
      </c>
    </row>
    <row r="88" spans="1:36" outlineLevel="1" x14ac:dyDescent="0.25">
      <c r="A88" s="34">
        <f>+'Sprint Backlog'!B83</f>
        <v>0</v>
      </c>
      <c r="B88" s="92">
        <f>+'Sprint Backlog'!C83</f>
        <v>0</v>
      </c>
      <c r="C88" s="92"/>
      <c r="D88" s="92"/>
      <c r="E88" s="28"/>
      <c r="F88" s="28"/>
      <c r="G88" s="28"/>
      <c r="H88" s="33"/>
      <c r="I88" s="30" t="e">
        <f t="shared" si="10"/>
        <v>#DIV/0!</v>
      </c>
      <c r="J88" s="31"/>
      <c r="K88" s="30" t="e">
        <f t="shared" si="11"/>
        <v>#DIV/0!</v>
      </c>
      <c r="L88" s="31"/>
      <c r="M88" s="30" t="e">
        <f t="shared" si="12"/>
        <v>#DIV/0!</v>
      </c>
      <c r="N88" s="31"/>
      <c r="O88" s="30" t="e">
        <f t="shared" si="13"/>
        <v>#DIV/0!</v>
      </c>
      <c r="P88" s="31"/>
      <c r="Q88" s="30" t="e">
        <f t="shared" si="14"/>
        <v>#DIV/0!</v>
      </c>
      <c r="R88" s="31"/>
      <c r="S88" s="30" t="e">
        <f t="shared" si="15"/>
        <v>#DIV/0!</v>
      </c>
      <c r="T88" s="31"/>
      <c r="U88" s="30" t="e">
        <f t="shared" si="16"/>
        <v>#DIV/0!</v>
      </c>
      <c r="V88" s="31"/>
      <c r="W88" s="30" t="e">
        <f t="shared" si="17"/>
        <v>#DIV/0!</v>
      </c>
      <c r="X88" s="31"/>
      <c r="Y88" s="30" t="e">
        <f t="shared" si="18"/>
        <v>#DIV/0!</v>
      </c>
      <c r="Z88" s="32"/>
      <c r="AA88" s="30" t="e">
        <f t="shared" si="19"/>
        <v>#DIV/0!</v>
      </c>
      <c r="AB88" s="32"/>
      <c r="AC88" s="30" t="e">
        <f>+IF(AA88=1,1,(#REF!+SUMPRODUCT((MOD(COLUMN(J88:AB88),2)=0)*J88:AB88))/$H88)</f>
        <v>#DIV/0!</v>
      </c>
      <c r="AD88" s="30" t="e">
        <f>+IF(#REF!=1,1,(AE88+SUMPRODUCT((MOD(COLUMN(N88:AC88),2)=0)*N88:AC88))/$H88)</f>
        <v>#REF!</v>
      </c>
      <c r="AE88" s="32"/>
      <c r="AF88" s="77" t="e">
        <f>+IF(AD88=1,1,(AG88+SUMPRODUCT((MOD(COLUMN(P88:AE88),2)=0)*P88:AE88))/$H88)</f>
        <v>#REF!</v>
      </c>
      <c r="AG88" s="32"/>
      <c r="AH88" s="77" t="e">
        <f>+IF(AF88=1,1,(AI88+SUMPRODUCT((MOD(COLUMN(R88:AG88),2)=0)*R88:AG88))/$H88)</f>
        <v>#REF!</v>
      </c>
      <c r="AI88" s="32"/>
      <c r="AJ88" s="77" t="e">
        <f>+IF(AH88=1,1,(#REF!+SUMPRODUCT((MOD(COLUMN(T88:AI88),2)=0)*T88:AI88))/$H88)</f>
        <v>#REF!</v>
      </c>
    </row>
    <row r="89" spans="1:36" outlineLevel="1" x14ac:dyDescent="0.25">
      <c r="A89" s="34">
        <f>+'Sprint Backlog'!B84</f>
        <v>0</v>
      </c>
      <c r="B89" s="92">
        <f>+'Sprint Backlog'!C84</f>
        <v>0</v>
      </c>
      <c r="C89" s="92"/>
      <c r="D89" s="92"/>
      <c r="E89" s="27"/>
      <c r="F89" s="28"/>
      <c r="G89" s="28"/>
      <c r="H89" s="33"/>
      <c r="I89" s="30" t="e">
        <f t="shared" si="10"/>
        <v>#DIV/0!</v>
      </c>
      <c r="J89" s="31"/>
      <c r="K89" s="30" t="e">
        <f t="shared" si="11"/>
        <v>#DIV/0!</v>
      </c>
      <c r="L89" s="31"/>
      <c r="M89" s="30" t="e">
        <f t="shared" si="12"/>
        <v>#DIV/0!</v>
      </c>
      <c r="N89" s="31"/>
      <c r="O89" s="30" t="e">
        <f t="shared" si="13"/>
        <v>#DIV/0!</v>
      </c>
      <c r="P89" s="31"/>
      <c r="Q89" s="30" t="e">
        <f t="shared" si="14"/>
        <v>#DIV/0!</v>
      </c>
      <c r="R89" s="31"/>
      <c r="S89" s="30" t="e">
        <f t="shared" si="15"/>
        <v>#DIV/0!</v>
      </c>
      <c r="T89" s="31"/>
      <c r="U89" s="30" t="e">
        <f t="shared" si="16"/>
        <v>#DIV/0!</v>
      </c>
      <c r="V89" s="31"/>
      <c r="W89" s="30" t="e">
        <f t="shared" si="17"/>
        <v>#DIV/0!</v>
      </c>
      <c r="X89" s="31"/>
      <c r="Y89" s="30" t="e">
        <f t="shared" si="18"/>
        <v>#DIV/0!</v>
      </c>
      <c r="Z89" s="32"/>
      <c r="AA89" s="30" t="e">
        <f t="shared" si="19"/>
        <v>#DIV/0!</v>
      </c>
      <c r="AB89" s="32"/>
      <c r="AC89" s="30" t="e">
        <f>+IF(AA89=1,1,(#REF!+SUMPRODUCT((MOD(COLUMN(J89:AB89),2)=0)*J89:AB89))/$H89)</f>
        <v>#DIV/0!</v>
      </c>
      <c r="AD89" s="30" t="e">
        <f>+IF(#REF!=1,1,(AE89+SUMPRODUCT((MOD(COLUMN(N89:AC89),2)=0)*N89:AC89))/$H89)</f>
        <v>#REF!</v>
      </c>
      <c r="AE89" s="32"/>
      <c r="AF89" s="77" t="e">
        <f>+IF(AD89=1,1,(AG89+SUMPRODUCT((MOD(COLUMN(P89:AE89),2)=0)*P89:AE89))/$H89)</f>
        <v>#REF!</v>
      </c>
      <c r="AG89" s="32"/>
      <c r="AH89" s="77" t="e">
        <f>+IF(AF89=1,1,(AI89+SUMPRODUCT((MOD(COLUMN(R89:AG89),2)=0)*R89:AG89))/$H89)</f>
        <v>#REF!</v>
      </c>
      <c r="AI89" s="32"/>
      <c r="AJ89" s="77" t="e">
        <f>+IF(AH89=1,1,(#REF!+SUMPRODUCT((MOD(COLUMN(T89:AI89),2)=0)*T89:AI89))/$H89)</f>
        <v>#REF!</v>
      </c>
    </row>
    <row r="90" spans="1:36" outlineLevel="1" x14ac:dyDescent="0.25">
      <c r="A90" s="34">
        <f>+'Sprint Backlog'!B85</f>
        <v>0</v>
      </c>
      <c r="B90" s="92">
        <f>+'Sprint Backlog'!C85</f>
        <v>0</v>
      </c>
      <c r="C90" s="92"/>
      <c r="D90" s="92"/>
      <c r="E90" s="27"/>
      <c r="F90" s="28"/>
      <c r="G90" s="28"/>
      <c r="H90" s="33"/>
      <c r="I90" s="30" t="e">
        <f t="shared" si="10"/>
        <v>#DIV/0!</v>
      </c>
      <c r="J90" s="31"/>
      <c r="K90" s="30" t="e">
        <f t="shared" si="11"/>
        <v>#DIV/0!</v>
      </c>
      <c r="L90" s="31"/>
      <c r="M90" s="30" t="e">
        <f t="shared" si="12"/>
        <v>#DIV/0!</v>
      </c>
      <c r="N90" s="31"/>
      <c r="O90" s="30" t="e">
        <f t="shared" si="13"/>
        <v>#DIV/0!</v>
      </c>
      <c r="P90" s="31"/>
      <c r="Q90" s="30" t="e">
        <f t="shared" si="14"/>
        <v>#DIV/0!</v>
      </c>
      <c r="R90" s="31"/>
      <c r="S90" s="30" t="e">
        <f t="shared" si="15"/>
        <v>#DIV/0!</v>
      </c>
      <c r="T90" s="31"/>
      <c r="U90" s="30" t="e">
        <f t="shared" si="16"/>
        <v>#DIV/0!</v>
      </c>
      <c r="V90" s="31"/>
      <c r="W90" s="30" t="e">
        <f t="shared" si="17"/>
        <v>#DIV/0!</v>
      </c>
      <c r="X90" s="31"/>
      <c r="Y90" s="30" t="e">
        <f t="shared" si="18"/>
        <v>#DIV/0!</v>
      </c>
      <c r="Z90" s="32"/>
      <c r="AA90" s="30" t="e">
        <f t="shared" si="19"/>
        <v>#DIV/0!</v>
      </c>
      <c r="AB90" s="32"/>
      <c r="AC90" s="30" t="e">
        <f>+IF(AA90=1,1,(#REF!+SUMPRODUCT((MOD(COLUMN(J90:AB90),2)=0)*J90:AB90))/$H90)</f>
        <v>#DIV/0!</v>
      </c>
      <c r="AD90" s="30" t="e">
        <f>+IF(#REF!=1,1,(AE90+SUMPRODUCT((MOD(COLUMN(N90:AC90),2)=0)*N90:AC90))/$H90)</f>
        <v>#REF!</v>
      </c>
      <c r="AE90" s="32"/>
      <c r="AF90" s="77" t="e">
        <f>+IF(AD90=1,1,(AG90+SUMPRODUCT((MOD(COLUMN(P90:AE90),2)=0)*P90:AE90))/$H90)</f>
        <v>#REF!</v>
      </c>
      <c r="AG90" s="32"/>
      <c r="AH90" s="77" t="e">
        <f>+IF(AF90=1,1,(AI90+SUMPRODUCT((MOD(COLUMN(R90:AG90),2)=0)*R90:AG90))/$H90)</f>
        <v>#REF!</v>
      </c>
      <c r="AI90" s="32"/>
      <c r="AJ90" s="77" t="e">
        <f>+IF(AH90=1,1,(#REF!+SUMPRODUCT((MOD(COLUMN(T90:AI90),2)=0)*T90:AI90))/$H90)</f>
        <v>#REF!</v>
      </c>
    </row>
    <row r="91" spans="1:36" outlineLevel="1" x14ac:dyDescent="0.25">
      <c r="A91" s="34">
        <f>+'Sprint Backlog'!B86</f>
        <v>0</v>
      </c>
      <c r="B91" s="92">
        <f>+'Sprint Backlog'!C86</f>
        <v>0</v>
      </c>
      <c r="C91" s="92"/>
      <c r="D91" s="92"/>
      <c r="E91" s="27"/>
      <c r="F91" s="28"/>
      <c r="G91" s="28"/>
      <c r="H91" s="33"/>
      <c r="I91" s="30" t="e">
        <f t="shared" si="10"/>
        <v>#DIV/0!</v>
      </c>
      <c r="J91" s="31"/>
      <c r="K91" s="30" t="e">
        <f t="shared" si="11"/>
        <v>#DIV/0!</v>
      </c>
      <c r="L91" s="31"/>
      <c r="M91" s="30" t="e">
        <f t="shared" si="12"/>
        <v>#DIV/0!</v>
      </c>
      <c r="N91" s="31"/>
      <c r="O91" s="30" t="e">
        <f t="shared" si="13"/>
        <v>#DIV/0!</v>
      </c>
      <c r="P91" s="31"/>
      <c r="Q91" s="30" t="e">
        <f t="shared" si="14"/>
        <v>#DIV/0!</v>
      </c>
      <c r="R91" s="31"/>
      <c r="S91" s="30" t="e">
        <f t="shared" si="15"/>
        <v>#DIV/0!</v>
      </c>
      <c r="T91" s="31"/>
      <c r="U91" s="30" t="e">
        <f t="shared" si="16"/>
        <v>#DIV/0!</v>
      </c>
      <c r="V91" s="31"/>
      <c r="W91" s="30" t="e">
        <f t="shared" si="17"/>
        <v>#DIV/0!</v>
      </c>
      <c r="X91" s="31"/>
      <c r="Y91" s="30" t="e">
        <f t="shared" si="18"/>
        <v>#DIV/0!</v>
      </c>
      <c r="Z91" s="32"/>
      <c r="AA91" s="30" t="e">
        <f t="shared" si="19"/>
        <v>#DIV/0!</v>
      </c>
      <c r="AB91" s="32"/>
      <c r="AC91" s="30" t="e">
        <f>+IF(AA91=1,1,(#REF!+SUMPRODUCT((MOD(COLUMN(J91:AB91),2)=0)*J91:AB91))/$H91)</f>
        <v>#DIV/0!</v>
      </c>
      <c r="AD91" s="30" t="e">
        <f>+IF(#REF!=1,1,(AE91+SUMPRODUCT((MOD(COLUMN(N91:AC91),2)=0)*N91:AC91))/$H91)</f>
        <v>#REF!</v>
      </c>
      <c r="AE91" s="32"/>
      <c r="AF91" s="77" t="e">
        <f>+IF(AD91=1,1,(AG91+SUMPRODUCT((MOD(COLUMN(P91:AE91),2)=0)*P91:AE91))/$H91)</f>
        <v>#REF!</v>
      </c>
      <c r="AG91" s="32"/>
      <c r="AH91" s="77" t="e">
        <f>+IF(AF91=1,1,(AI91+SUMPRODUCT((MOD(COLUMN(R91:AG91),2)=0)*R91:AG91))/$H91)</f>
        <v>#REF!</v>
      </c>
      <c r="AI91" s="32"/>
      <c r="AJ91" s="77" t="e">
        <f>+IF(AH91=1,1,(#REF!+SUMPRODUCT((MOD(COLUMN(T91:AI91),2)=0)*T91:AI91))/$H91)</f>
        <v>#REF!</v>
      </c>
    </row>
    <row r="92" spans="1:36" outlineLevel="1" x14ac:dyDescent="0.25">
      <c r="A92" s="34">
        <f>+'Sprint Backlog'!B87</f>
        <v>0</v>
      </c>
      <c r="B92" s="92">
        <f>+'Sprint Backlog'!C87</f>
        <v>0</v>
      </c>
      <c r="C92" s="92"/>
      <c r="D92" s="92"/>
      <c r="E92" s="28"/>
      <c r="F92" s="28"/>
      <c r="G92" s="28"/>
      <c r="H92" s="29"/>
      <c r="I92" s="30" t="e">
        <f t="shared" si="10"/>
        <v>#DIV/0!</v>
      </c>
      <c r="J92" s="31"/>
      <c r="K92" s="30" t="e">
        <f t="shared" si="11"/>
        <v>#DIV/0!</v>
      </c>
      <c r="L92" s="31"/>
      <c r="M92" s="30" t="e">
        <f t="shared" si="12"/>
        <v>#DIV/0!</v>
      </c>
      <c r="N92" s="31"/>
      <c r="O92" s="30" t="e">
        <f t="shared" si="13"/>
        <v>#DIV/0!</v>
      </c>
      <c r="P92" s="31"/>
      <c r="Q92" s="30" t="e">
        <f t="shared" si="14"/>
        <v>#DIV/0!</v>
      </c>
      <c r="R92" s="31"/>
      <c r="S92" s="30" t="e">
        <f t="shared" si="15"/>
        <v>#DIV/0!</v>
      </c>
      <c r="T92" s="31"/>
      <c r="U92" s="30" t="e">
        <f t="shared" si="16"/>
        <v>#DIV/0!</v>
      </c>
      <c r="V92" s="31"/>
      <c r="W92" s="30" t="e">
        <f t="shared" si="17"/>
        <v>#DIV/0!</v>
      </c>
      <c r="X92" s="31"/>
      <c r="Y92" s="30" t="e">
        <f t="shared" si="18"/>
        <v>#DIV/0!</v>
      </c>
      <c r="Z92" s="32"/>
      <c r="AA92" s="30" t="e">
        <f t="shared" si="19"/>
        <v>#DIV/0!</v>
      </c>
      <c r="AB92" s="32"/>
      <c r="AC92" s="30" t="e">
        <f>+IF(AA92=1,1,(#REF!+SUMPRODUCT((MOD(COLUMN(J92:AB92),2)=0)*J92:AB92))/$H92)</f>
        <v>#DIV/0!</v>
      </c>
      <c r="AD92" s="30" t="e">
        <f>+IF(#REF!=1,1,(AE92+SUMPRODUCT((MOD(COLUMN(N92:AC92),2)=0)*N92:AC92))/$H92)</f>
        <v>#REF!</v>
      </c>
      <c r="AE92" s="32"/>
      <c r="AF92" s="77" t="e">
        <f>+IF(AD92=1,1,(AG92+SUMPRODUCT((MOD(COLUMN(P92:AE92),2)=0)*P92:AE92))/$H92)</f>
        <v>#REF!</v>
      </c>
      <c r="AG92" s="32"/>
      <c r="AH92" s="77" t="e">
        <f>+IF(AF92=1,1,(AI92+SUMPRODUCT((MOD(COLUMN(R92:AG92),2)=0)*R92:AG92))/$H92)</f>
        <v>#REF!</v>
      </c>
      <c r="AI92" s="32"/>
      <c r="AJ92" s="77" t="e">
        <f>+IF(AH92=1,1,(#REF!+SUMPRODUCT((MOD(COLUMN(T92:AI92),2)=0)*T92:AI92))/$H92)</f>
        <v>#REF!</v>
      </c>
    </row>
    <row r="93" spans="1:36" outlineLevel="1" x14ac:dyDescent="0.25">
      <c r="A93" s="34">
        <f>+'Sprint Backlog'!B88</f>
        <v>0</v>
      </c>
      <c r="B93" s="92">
        <f>+'Sprint Backlog'!C88</f>
        <v>0</v>
      </c>
      <c r="C93" s="92"/>
      <c r="D93" s="92"/>
      <c r="E93" s="28"/>
      <c r="F93" s="28"/>
      <c r="G93" s="28"/>
      <c r="H93" s="29"/>
      <c r="I93" s="30" t="e">
        <f t="shared" si="10"/>
        <v>#DIV/0!</v>
      </c>
      <c r="J93" s="31"/>
      <c r="K93" s="30" t="e">
        <f t="shared" si="11"/>
        <v>#DIV/0!</v>
      </c>
      <c r="L93" s="31"/>
      <c r="M93" s="30" t="e">
        <f t="shared" si="12"/>
        <v>#DIV/0!</v>
      </c>
      <c r="N93" s="31"/>
      <c r="O93" s="30" t="e">
        <f t="shared" si="13"/>
        <v>#DIV/0!</v>
      </c>
      <c r="P93" s="31"/>
      <c r="Q93" s="30" t="e">
        <f t="shared" si="14"/>
        <v>#DIV/0!</v>
      </c>
      <c r="R93" s="31"/>
      <c r="S93" s="30" t="e">
        <f t="shared" si="15"/>
        <v>#DIV/0!</v>
      </c>
      <c r="T93" s="31"/>
      <c r="U93" s="30" t="e">
        <f t="shared" si="16"/>
        <v>#DIV/0!</v>
      </c>
      <c r="V93" s="31"/>
      <c r="W93" s="30" t="e">
        <f t="shared" si="17"/>
        <v>#DIV/0!</v>
      </c>
      <c r="X93" s="31"/>
      <c r="Y93" s="30" t="e">
        <f t="shared" si="18"/>
        <v>#DIV/0!</v>
      </c>
      <c r="Z93" s="32"/>
      <c r="AA93" s="30" t="e">
        <f t="shared" si="19"/>
        <v>#DIV/0!</v>
      </c>
      <c r="AB93" s="32"/>
      <c r="AC93" s="30" t="e">
        <f>+IF(AA93=1,1,(#REF!+SUMPRODUCT((MOD(COLUMN(J93:AB93),2)=0)*J93:AB93))/$H93)</f>
        <v>#DIV/0!</v>
      </c>
      <c r="AD93" s="30" t="e">
        <f>+IF(#REF!=1,1,(AE93+SUMPRODUCT((MOD(COLUMN(N93:AC93),2)=0)*N93:AC93))/$H93)</f>
        <v>#REF!</v>
      </c>
      <c r="AE93" s="32"/>
      <c r="AF93" s="77" t="e">
        <f>+IF(AD93=1,1,(AG93+SUMPRODUCT((MOD(COLUMN(P93:AE93),2)=0)*P93:AE93))/$H93)</f>
        <v>#REF!</v>
      </c>
      <c r="AG93" s="32"/>
      <c r="AH93" s="77" t="e">
        <f>+IF(AF93=1,1,(AI93+SUMPRODUCT((MOD(COLUMN(R93:AG93),2)=0)*R93:AG93))/$H93)</f>
        <v>#REF!</v>
      </c>
      <c r="AI93" s="32"/>
      <c r="AJ93" s="77" t="e">
        <f>+IF(AH93=1,1,(#REF!+SUMPRODUCT((MOD(COLUMN(T93:AI93),2)=0)*T93:AI93))/$H93)</f>
        <v>#REF!</v>
      </c>
    </row>
    <row r="94" spans="1:36" outlineLevel="1" x14ac:dyDescent="0.25">
      <c r="A94" s="34">
        <f>+'Sprint Backlog'!B89</f>
        <v>0</v>
      </c>
      <c r="B94" s="92">
        <f>+'Sprint Backlog'!C89</f>
        <v>0</v>
      </c>
      <c r="C94" s="92"/>
      <c r="D94" s="92"/>
      <c r="E94" s="28"/>
      <c r="F94" s="28"/>
      <c r="G94" s="28"/>
      <c r="H94" s="33"/>
      <c r="I94" s="30" t="e">
        <f t="shared" si="10"/>
        <v>#DIV/0!</v>
      </c>
      <c r="J94" s="31"/>
      <c r="K94" s="30" t="e">
        <f t="shared" si="11"/>
        <v>#DIV/0!</v>
      </c>
      <c r="L94" s="31"/>
      <c r="M94" s="30" t="e">
        <f t="shared" si="12"/>
        <v>#DIV/0!</v>
      </c>
      <c r="N94" s="31"/>
      <c r="O94" s="30" t="e">
        <f t="shared" si="13"/>
        <v>#DIV/0!</v>
      </c>
      <c r="P94" s="31"/>
      <c r="Q94" s="30" t="e">
        <f t="shared" si="14"/>
        <v>#DIV/0!</v>
      </c>
      <c r="R94" s="31"/>
      <c r="S94" s="30" t="e">
        <f t="shared" si="15"/>
        <v>#DIV/0!</v>
      </c>
      <c r="T94" s="31"/>
      <c r="U94" s="30" t="e">
        <f t="shared" si="16"/>
        <v>#DIV/0!</v>
      </c>
      <c r="V94" s="31"/>
      <c r="W94" s="30" t="e">
        <f t="shared" si="17"/>
        <v>#DIV/0!</v>
      </c>
      <c r="X94" s="31"/>
      <c r="Y94" s="30" t="e">
        <f t="shared" si="18"/>
        <v>#DIV/0!</v>
      </c>
      <c r="Z94" s="32"/>
      <c r="AA94" s="30" t="e">
        <f t="shared" si="19"/>
        <v>#DIV/0!</v>
      </c>
      <c r="AB94" s="32"/>
      <c r="AC94" s="30" t="e">
        <f>+IF(AA94=1,1,(#REF!+SUMPRODUCT((MOD(COLUMN(J94:AB94),2)=0)*J94:AB94))/$H94)</f>
        <v>#DIV/0!</v>
      </c>
      <c r="AD94" s="30" t="e">
        <f>+IF(#REF!=1,1,(AE94+SUMPRODUCT((MOD(COLUMN(N94:AC94),2)=0)*N94:AC94))/$H94)</f>
        <v>#REF!</v>
      </c>
      <c r="AE94" s="32"/>
      <c r="AF94" s="77" t="e">
        <f>+IF(AD94=1,1,(AG94+SUMPRODUCT((MOD(COLUMN(P94:AE94),2)=0)*P94:AE94))/$H94)</f>
        <v>#REF!</v>
      </c>
      <c r="AG94" s="32"/>
      <c r="AH94" s="77" t="e">
        <f>+IF(AF94=1,1,(AI94+SUMPRODUCT((MOD(COLUMN(R94:AG94),2)=0)*R94:AG94))/$H94)</f>
        <v>#REF!</v>
      </c>
      <c r="AI94" s="32"/>
      <c r="AJ94" s="77" t="e">
        <f>+IF(AH94=1,1,(#REF!+SUMPRODUCT((MOD(COLUMN(T94:AI94),2)=0)*T94:AI94))/$H94)</f>
        <v>#REF!</v>
      </c>
    </row>
    <row r="95" spans="1:36" outlineLevel="1" x14ac:dyDescent="0.25">
      <c r="A95" s="34">
        <f>+'Sprint Backlog'!B90</f>
        <v>0</v>
      </c>
      <c r="B95" s="92">
        <f>+'Sprint Backlog'!C90</f>
        <v>0</v>
      </c>
      <c r="C95" s="92"/>
      <c r="D95" s="92"/>
      <c r="E95" s="28"/>
      <c r="F95" s="28"/>
      <c r="G95" s="28"/>
      <c r="H95" s="33"/>
      <c r="I95" s="30" t="e">
        <f t="shared" si="10"/>
        <v>#DIV/0!</v>
      </c>
      <c r="J95" s="31"/>
      <c r="K95" s="30" t="e">
        <f t="shared" si="11"/>
        <v>#DIV/0!</v>
      </c>
      <c r="L95" s="31"/>
      <c r="M95" s="30" t="e">
        <f t="shared" si="12"/>
        <v>#DIV/0!</v>
      </c>
      <c r="N95" s="31"/>
      <c r="O95" s="30" t="e">
        <f t="shared" si="13"/>
        <v>#DIV/0!</v>
      </c>
      <c r="P95" s="31"/>
      <c r="Q95" s="30" t="e">
        <f t="shared" si="14"/>
        <v>#DIV/0!</v>
      </c>
      <c r="R95" s="31"/>
      <c r="S95" s="30" t="e">
        <f t="shared" si="15"/>
        <v>#DIV/0!</v>
      </c>
      <c r="T95" s="31"/>
      <c r="U95" s="30" t="e">
        <f t="shared" si="16"/>
        <v>#DIV/0!</v>
      </c>
      <c r="V95" s="31"/>
      <c r="W95" s="30" t="e">
        <f t="shared" si="17"/>
        <v>#DIV/0!</v>
      </c>
      <c r="X95" s="31"/>
      <c r="Y95" s="30" t="e">
        <f t="shared" si="18"/>
        <v>#DIV/0!</v>
      </c>
      <c r="Z95" s="32"/>
      <c r="AA95" s="30" t="e">
        <f t="shared" si="19"/>
        <v>#DIV/0!</v>
      </c>
      <c r="AB95" s="32"/>
      <c r="AC95" s="30" t="e">
        <f>+IF(AA95=1,1,(#REF!+SUMPRODUCT((MOD(COLUMN(J95:AB95),2)=0)*J95:AB95))/$H95)</f>
        <v>#DIV/0!</v>
      </c>
      <c r="AD95" s="30" t="e">
        <f>+IF(#REF!=1,1,(AE95+SUMPRODUCT((MOD(COLUMN(N95:AC95),2)=0)*N95:AC95))/$H95)</f>
        <v>#REF!</v>
      </c>
      <c r="AE95" s="32"/>
      <c r="AF95" s="77" t="e">
        <f>+IF(AD95=1,1,(AG95+SUMPRODUCT((MOD(COLUMN(P95:AE95),2)=0)*P95:AE95))/$H95)</f>
        <v>#REF!</v>
      </c>
      <c r="AG95" s="32"/>
      <c r="AH95" s="77" t="e">
        <f>+IF(AF95=1,1,(AI95+SUMPRODUCT((MOD(COLUMN(R95:AG95),2)=0)*R95:AG95))/$H95)</f>
        <v>#REF!</v>
      </c>
      <c r="AI95" s="32"/>
      <c r="AJ95" s="77" t="e">
        <f>+IF(AH95=1,1,(#REF!+SUMPRODUCT((MOD(COLUMN(T95:AI95),2)=0)*T95:AI95))/$H95)</f>
        <v>#REF!</v>
      </c>
    </row>
    <row r="96" spans="1:36" outlineLevel="1" x14ac:dyDescent="0.25">
      <c r="A96" s="34">
        <f>+'Sprint Backlog'!B91</f>
        <v>0</v>
      </c>
      <c r="B96" s="92">
        <f>+'Sprint Backlog'!C91</f>
        <v>0</v>
      </c>
      <c r="C96" s="92"/>
      <c r="D96" s="92"/>
      <c r="E96" s="27"/>
      <c r="F96" s="28"/>
      <c r="G96" s="28"/>
      <c r="H96" s="33"/>
      <c r="I96" s="30" t="e">
        <f t="shared" si="10"/>
        <v>#DIV/0!</v>
      </c>
      <c r="J96" s="31"/>
      <c r="K96" s="30" t="e">
        <f t="shared" si="11"/>
        <v>#DIV/0!</v>
      </c>
      <c r="L96" s="31"/>
      <c r="M96" s="30" t="e">
        <f t="shared" si="12"/>
        <v>#DIV/0!</v>
      </c>
      <c r="N96" s="31"/>
      <c r="O96" s="30" t="e">
        <f t="shared" si="13"/>
        <v>#DIV/0!</v>
      </c>
      <c r="P96" s="31"/>
      <c r="Q96" s="30" t="e">
        <f t="shared" si="14"/>
        <v>#DIV/0!</v>
      </c>
      <c r="R96" s="31"/>
      <c r="S96" s="30" t="e">
        <f t="shared" si="15"/>
        <v>#DIV/0!</v>
      </c>
      <c r="T96" s="31"/>
      <c r="U96" s="30" t="e">
        <f t="shared" si="16"/>
        <v>#DIV/0!</v>
      </c>
      <c r="V96" s="31"/>
      <c r="W96" s="30" t="e">
        <f t="shared" si="17"/>
        <v>#DIV/0!</v>
      </c>
      <c r="X96" s="31"/>
      <c r="Y96" s="30" t="e">
        <f t="shared" si="18"/>
        <v>#DIV/0!</v>
      </c>
      <c r="Z96" s="32"/>
      <c r="AA96" s="30" t="e">
        <f t="shared" si="19"/>
        <v>#DIV/0!</v>
      </c>
      <c r="AB96" s="32"/>
      <c r="AC96" s="30" t="e">
        <f>+IF(AA96=1,1,(#REF!+SUMPRODUCT((MOD(COLUMN(J96:AB96),2)=0)*J96:AB96))/$H96)</f>
        <v>#DIV/0!</v>
      </c>
      <c r="AD96" s="30" t="e">
        <f>+IF(#REF!=1,1,(AE96+SUMPRODUCT((MOD(COLUMN(N96:AC96),2)=0)*N96:AC96))/$H96)</f>
        <v>#REF!</v>
      </c>
      <c r="AE96" s="32"/>
      <c r="AF96" s="77" t="e">
        <f>+IF(AD96=1,1,(AG96+SUMPRODUCT((MOD(COLUMN(P96:AE96),2)=0)*P96:AE96))/$H96)</f>
        <v>#REF!</v>
      </c>
      <c r="AG96" s="32"/>
      <c r="AH96" s="77" t="e">
        <f>+IF(AF96=1,1,(AI96+SUMPRODUCT((MOD(COLUMN(R96:AG96),2)=0)*R96:AG96))/$H96)</f>
        <v>#REF!</v>
      </c>
      <c r="AI96" s="32"/>
      <c r="AJ96" s="77" t="e">
        <f>+IF(AH96=1,1,(#REF!+SUMPRODUCT((MOD(COLUMN(T96:AI96),2)=0)*T96:AI96))/$H96)</f>
        <v>#REF!</v>
      </c>
    </row>
    <row r="97" spans="1:36" outlineLevel="1" x14ac:dyDescent="0.25">
      <c r="A97" s="34">
        <f>+'Sprint Backlog'!B92</f>
        <v>0</v>
      </c>
      <c r="B97" s="92">
        <f>+'Sprint Backlog'!C92</f>
        <v>0</v>
      </c>
      <c r="C97" s="92"/>
      <c r="D97" s="92"/>
      <c r="E97" s="27"/>
      <c r="F97" s="28"/>
      <c r="G97" s="28"/>
      <c r="H97" s="33"/>
      <c r="I97" s="30" t="e">
        <f t="shared" si="10"/>
        <v>#DIV/0!</v>
      </c>
      <c r="J97" s="31"/>
      <c r="K97" s="30" t="e">
        <f t="shared" si="11"/>
        <v>#DIV/0!</v>
      </c>
      <c r="L97" s="31"/>
      <c r="M97" s="30" t="e">
        <f t="shared" si="12"/>
        <v>#DIV/0!</v>
      </c>
      <c r="N97" s="31"/>
      <c r="O97" s="30" t="e">
        <f t="shared" si="13"/>
        <v>#DIV/0!</v>
      </c>
      <c r="P97" s="31"/>
      <c r="Q97" s="30" t="e">
        <f t="shared" si="14"/>
        <v>#DIV/0!</v>
      </c>
      <c r="R97" s="31"/>
      <c r="S97" s="30" t="e">
        <f t="shared" si="15"/>
        <v>#DIV/0!</v>
      </c>
      <c r="T97" s="31"/>
      <c r="U97" s="30" t="e">
        <f t="shared" si="16"/>
        <v>#DIV/0!</v>
      </c>
      <c r="V97" s="31"/>
      <c r="W97" s="30" t="e">
        <f t="shared" si="17"/>
        <v>#DIV/0!</v>
      </c>
      <c r="X97" s="31"/>
      <c r="Y97" s="30" t="e">
        <f t="shared" si="18"/>
        <v>#DIV/0!</v>
      </c>
      <c r="Z97" s="32"/>
      <c r="AA97" s="30" t="e">
        <f t="shared" si="19"/>
        <v>#DIV/0!</v>
      </c>
      <c r="AB97" s="32"/>
      <c r="AC97" s="30" t="e">
        <f>+IF(AA97=1,1,(#REF!+SUMPRODUCT((MOD(COLUMN(J97:AB97),2)=0)*J97:AB97))/$H97)</f>
        <v>#DIV/0!</v>
      </c>
      <c r="AD97" s="30" t="e">
        <f>+IF(#REF!=1,1,(AE97+SUMPRODUCT((MOD(COLUMN(N97:AC97),2)=0)*N97:AC97))/$H97)</f>
        <v>#REF!</v>
      </c>
      <c r="AE97" s="32"/>
      <c r="AF97" s="77" t="e">
        <f>+IF(AD97=1,1,(AG97+SUMPRODUCT((MOD(COLUMN(P97:AE97),2)=0)*P97:AE97))/$H97)</f>
        <v>#REF!</v>
      </c>
      <c r="AG97" s="32"/>
      <c r="AH97" s="77" t="e">
        <f>+IF(AF97=1,1,(AI97+SUMPRODUCT((MOD(COLUMN(R97:AG97),2)=0)*R97:AG97))/$H97)</f>
        <v>#REF!</v>
      </c>
      <c r="AI97" s="32"/>
      <c r="AJ97" s="77" t="e">
        <f>+IF(AH97=1,1,(#REF!+SUMPRODUCT((MOD(COLUMN(T97:AI97),2)=0)*T97:AI97))/$H97)</f>
        <v>#REF!</v>
      </c>
    </row>
    <row r="98" spans="1:36" outlineLevel="1" x14ac:dyDescent="0.25">
      <c r="A98" s="34">
        <f>+'Sprint Backlog'!B93</f>
        <v>0</v>
      </c>
      <c r="B98" s="92">
        <f>+'Sprint Backlog'!C93</f>
        <v>0</v>
      </c>
      <c r="C98" s="92"/>
      <c r="D98" s="92"/>
      <c r="E98" s="27"/>
      <c r="F98" s="28"/>
      <c r="G98" s="28"/>
      <c r="H98" s="33"/>
      <c r="I98" s="30" t="e">
        <f t="shared" si="10"/>
        <v>#DIV/0!</v>
      </c>
      <c r="J98" s="31"/>
      <c r="K98" s="30" t="e">
        <f t="shared" si="11"/>
        <v>#DIV/0!</v>
      </c>
      <c r="L98" s="31"/>
      <c r="M98" s="30" t="e">
        <f t="shared" si="12"/>
        <v>#DIV/0!</v>
      </c>
      <c r="N98" s="31"/>
      <c r="O98" s="30" t="e">
        <f t="shared" si="13"/>
        <v>#DIV/0!</v>
      </c>
      <c r="P98" s="31"/>
      <c r="Q98" s="30" t="e">
        <f t="shared" si="14"/>
        <v>#DIV/0!</v>
      </c>
      <c r="R98" s="31"/>
      <c r="S98" s="30" t="e">
        <f t="shared" si="15"/>
        <v>#DIV/0!</v>
      </c>
      <c r="T98" s="31"/>
      <c r="U98" s="30" t="e">
        <f t="shared" si="16"/>
        <v>#DIV/0!</v>
      </c>
      <c r="V98" s="31"/>
      <c r="W98" s="30" t="e">
        <f t="shared" si="17"/>
        <v>#DIV/0!</v>
      </c>
      <c r="X98" s="31"/>
      <c r="Y98" s="30" t="e">
        <f t="shared" si="18"/>
        <v>#DIV/0!</v>
      </c>
      <c r="Z98" s="32"/>
      <c r="AA98" s="30" t="e">
        <f t="shared" si="19"/>
        <v>#DIV/0!</v>
      </c>
      <c r="AB98" s="32"/>
      <c r="AC98" s="30" t="e">
        <f>+IF(AA98=1,1,(#REF!+SUMPRODUCT((MOD(COLUMN(J98:AB98),2)=0)*J98:AB98))/$H98)</f>
        <v>#DIV/0!</v>
      </c>
      <c r="AD98" s="30" t="e">
        <f>+IF(#REF!=1,1,(AE98+SUMPRODUCT((MOD(COLUMN(N98:AC98),2)=0)*N98:AC98))/$H98)</f>
        <v>#REF!</v>
      </c>
      <c r="AE98" s="32"/>
      <c r="AF98" s="77" t="e">
        <f>+IF(AD98=1,1,(AG98+SUMPRODUCT((MOD(COLUMN(P98:AE98),2)=0)*P98:AE98))/$H98)</f>
        <v>#REF!</v>
      </c>
      <c r="AG98" s="32"/>
      <c r="AH98" s="77" t="e">
        <f>+IF(AF98=1,1,(AI98+SUMPRODUCT((MOD(COLUMN(R98:AG98),2)=0)*R98:AG98))/$H98)</f>
        <v>#REF!</v>
      </c>
      <c r="AI98" s="32"/>
      <c r="AJ98" s="77" t="e">
        <f>+IF(AH98=1,1,(#REF!+SUMPRODUCT((MOD(COLUMN(T98:AI98),2)=0)*T98:AI98))/$H98)</f>
        <v>#REF!</v>
      </c>
    </row>
    <row r="99" spans="1:36" outlineLevel="1" x14ac:dyDescent="0.25">
      <c r="A99" s="34">
        <f>+'Sprint Backlog'!B94</f>
        <v>0</v>
      </c>
      <c r="B99" s="92">
        <f>+'Sprint Backlog'!C94</f>
        <v>0</v>
      </c>
      <c r="C99" s="92"/>
      <c r="D99" s="92"/>
      <c r="E99" s="28"/>
      <c r="F99" s="28"/>
      <c r="G99" s="28"/>
      <c r="H99" s="29"/>
      <c r="I99" s="30" t="e">
        <f t="shared" si="10"/>
        <v>#DIV/0!</v>
      </c>
      <c r="J99" s="31"/>
      <c r="K99" s="30" t="e">
        <f t="shared" si="11"/>
        <v>#DIV/0!</v>
      </c>
      <c r="L99" s="31"/>
      <c r="M99" s="30" t="e">
        <f t="shared" si="12"/>
        <v>#DIV/0!</v>
      </c>
      <c r="N99" s="31"/>
      <c r="O99" s="30" t="e">
        <f t="shared" si="13"/>
        <v>#DIV/0!</v>
      </c>
      <c r="P99" s="31"/>
      <c r="Q99" s="30" t="e">
        <f t="shared" si="14"/>
        <v>#DIV/0!</v>
      </c>
      <c r="R99" s="31"/>
      <c r="S99" s="30" t="e">
        <f t="shared" si="15"/>
        <v>#DIV/0!</v>
      </c>
      <c r="T99" s="31"/>
      <c r="U99" s="30" t="e">
        <f t="shared" si="16"/>
        <v>#DIV/0!</v>
      </c>
      <c r="V99" s="31"/>
      <c r="W99" s="30" t="e">
        <f t="shared" si="17"/>
        <v>#DIV/0!</v>
      </c>
      <c r="X99" s="31"/>
      <c r="Y99" s="30" t="e">
        <f t="shared" si="18"/>
        <v>#DIV/0!</v>
      </c>
      <c r="Z99" s="32"/>
      <c r="AA99" s="30" t="e">
        <f t="shared" si="19"/>
        <v>#DIV/0!</v>
      </c>
      <c r="AB99" s="32"/>
      <c r="AC99" s="30" t="e">
        <f>+IF(AA99=1,1,(#REF!+SUMPRODUCT((MOD(COLUMN(J99:AB99),2)=0)*J99:AB99))/$H99)</f>
        <v>#DIV/0!</v>
      </c>
      <c r="AD99" s="30" t="e">
        <f>+IF(#REF!=1,1,(AE99+SUMPRODUCT((MOD(COLUMN(N99:AC99),2)=0)*N99:AC99))/$H99)</f>
        <v>#REF!</v>
      </c>
      <c r="AE99" s="32"/>
      <c r="AF99" s="77" t="e">
        <f>+IF(AD99=1,1,(AG99+SUMPRODUCT((MOD(COLUMN(P99:AE99),2)=0)*P99:AE99))/$H99)</f>
        <v>#REF!</v>
      </c>
      <c r="AG99" s="32"/>
      <c r="AH99" s="77" t="e">
        <f>+IF(AF99=1,1,(AI99+SUMPRODUCT((MOD(COLUMN(R99:AG99),2)=0)*R99:AG99))/$H99)</f>
        <v>#REF!</v>
      </c>
      <c r="AI99" s="32"/>
      <c r="AJ99" s="77" t="e">
        <f>+IF(AH99=1,1,(#REF!+SUMPRODUCT((MOD(COLUMN(T99:AI99),2)=0)*T99:AI99))/$H99)</f>
        <v>#REF!</v>
      </c>
    </row>
    <row r="100" spans="1:36" outlineLevel="1" x14ac:dyDescent="0.25">
      <c r="A100" s="34">
        <f>+'Sprint Backlog'!B95</f>
        <v>0</v>
      </c>
      <c r="B100" s="92">
        <f>+'Sprint Backlog'!C95</f>
        <v>0</v>
      </c>
      <c r="C100" s="92"/>
      <c r="D100" s="92"/>
      <c r="E100" s="28"/>
      <c r="F100" s="28"/>
      <c r="G100" s="28"/>
      <c r="H100" s="29"/>
      <c r="I100" s="30" t="e">
        <f t="shared" si="10"/>
        <v>#DIV/0!</v>
      </c>
      <c r="J100" s="31"/>
      <c r="K100" s="30" t="e">
        <f t="shared" si="11"/>
        <v>#DIV/0!</v>
      </c>
      <c r="L100" s="31"/>
      <c r="M100" s="30" t="e">
        <f t="shared" si="12"/>
        <v>#DIV/0!</v>
      </c>
      <c r="N100" s="31"/>
      <c r="O100" s="30" t="e">
        <f t="shared" si="13"/>
        <v>#DIV/0!</v>
      </c>
      <c r="P100" s="31"/>
      <c r="Q100" s="30" t="e">
        <f t="shared" si="14"/>
        <v>#DIV/0!</v>
      </c>
      <c r="R100" s="31"/>
      <c r="S100" s="30" t="e">
        <f t="shared" si="15"/>
        <v>#DIV/0!</v>
      </c>
      <c r="T100" s="31"/>
      <c r="U100" s="30" t="e">
        <f t="shared" si="16"/>
        <v>#DIV/0!</v>
      </c>
      <c r="V100" s="31"/>
      <c r="W100" s="30" t="e">
        <f t="shared" si="17"/>
        <v>#DIV/0!</v>
      </c>
      <c r="X100" s="31"/>
      <c r="Y100" s="30" t="e">
        <f t="shared" si="18"/>
        <v>#DIV/0!</v>
      </c>
      <c r="Z100" s="32"/>
      <c r="AA100" s="30" t="e">
        <f t="shared" si="19"/>
        <v>#DIV/0!</v>
      </c>
      <c r="AB100" s="32"/>
      <c r="AC100" s="30" t="e">
        <f>+IF(AA100=1,1,(#REF!+SUMPRODUCT((MOD(COLUMN(J100:AB100),2)=0)*J100:AB100))/$H100)</f>
        <v>#DIV/0!</v>
      </c>
      <c r="AD100" s="30" t="e">
        <f>+IF(#REF!=1,1,(AE100+SUMPRODUCT((MOD(COLUMN(N100:AC100),2)=0)*N100:AC100))/$H100)</f>
        <v>#REF!</v>
      </c>
      <c r="AE100" s="32"/>
      <c r="AF100" s="77" t="e">
        <f>+IF(AD100=1,1,(AG100+SUMPRODUCT((MOD(COLUMN(P100:AE100),2)=0)*P100:AE100))/$H100)</f>
        <v>#REF!</v>
      </c>
      <c r="AG100" s="32"/>
      <c r="AH100" s="77" t="e">
        <f>+IF(AF100=1,1,(AI100+SUMPRODUCT((MOD(COLUMN(R100:AG100),2)=0)*R100:AG100))/$H100)</f>
        <v>#REF!</v>
      </c>
      <c r="AI100" s="32"/>
      <c r="AJ100" s="77" t="e">
        <f>+IF(AH100=1,1,(#REF!+SUMPRODUCT((MOD(COLUMN(T100:AI100),2)=0)*T100:AI100))/$H100)</f>
        <v>#REF!</v>
      </c>
    </row>
    <row r="101" spans="1:36" outlineLevel="1" x14ac:dyDescent="0.25">
      <c r="A101" s="34">
        <f>+'Sprint Backlog'!B96</f>
        <v>0</v>
      </c>
      <c r="B101" s="92">
        <f>+'Sprint Backlog'!C96</f>
        <v>0</v>
      </c>
      <c r="C101" s="92"/>
      <c r="D101" s="92"/>
      <c r="E101" s="28"/>
      <c r="F101" s="28"/>
      <c r="G101" s="28"/>
      <c r="H101" s="33"/>
      <c r="I101" s="30" t="e">
        <f t="shared" si="10"/>
        <v>#DIV/0!</v>
      </c>
      <c r="J101" s="31"/>
      <c r="K101" s="30" t="e">
        <f t="shared" si="11"/>
        <v>#DIV/0!</v>
      </c>
      <c r="L101" s="31"/>
      <c r="M101" s="30" t="e">
        <f t="shared" si="12"/>
        <v>#DIV/0!</v>
      </c>
      <c r="N101" s="31"/>
      <c r="O101" s="30" t="e">
        <f t="shared" si="13"/>
        <v>#DIV/0!</v>
      </c>
      <c r="P101" s="31"/>
      <c r="Q101" s="30" t="e">
        <f t="shared" si="14"/>
        <v>#DIV/0!</v>
      </c>
      <c r="R101" s="31"/>
      <c r="S101" s="30" t="e">
        <f t="shared" si="15"/>
        <v>#DIV/0!</v>
      </c>
      <c r="T101" s="31"/>
      <c r="U101" s="30" t="e">
        <f t="shared" si="16"/>
        <v>#DIV/0!</v>
      </c>
      <c r="V101" s="31"/>
      <c r="W101" s="30" t="e">
        <f t="shared" si="17"/>
        <v>#DIV/0!</v>
      </c>
      <c r="X101" s="31"/>
      <c r="Y101" s="30" t="e">
        <f t="shared" si="18"/>
        <v>#DIV/0!</v>
      </c>
      <c r="Z101" s="32"/>
      <c r="AA101" s="30" t="e">
        <f t="shared" si="19"/>
        <v>#DIV/0!</v>
      </c>
      <c r="AB101" s="32"/>
      <c r="AC101" s="30" t="e">
        <f>+IF(AA101=1,1,(#REF!+SUMPRODUCT((MOD(COLUMN(J101:AB101),2)=0)*J101:AB101))/$H101)</f>
        <v>#DIV/0!</v>
      </c>
      <c r="AD101" s="30" t="e">
        <f>+IF(#REF!=1,1,(AE101+SUMPRODUCT((MOD(COLUMN(N101:AC101),2)=0)*N101:AC101))/$H101)</f>
        <v>#REF!</v>
      </c>
      <c r="AE101" s="32"/>
      <c r="AF101" s="77" t="e">
        <f>+IF(AD101=1,1,(AG101+SUMPRODUCT((MOD(COLUMN(P101:AE101),2)=0)*P101:AE101))/$H101)</f>
        <v>#REF!</v>
      </c>
      <c r="AG101" s="32"/>
      <c r="AH101" s="77" t="e">
        <f>+IF(AF101=1,1,(AI101+SUMPRODUCT((MOD(COLUMN(R101:AG101),2)=0)*R101:AG101))/$H101)</f>
        <v>#REF!</v>
      </c>
      <c r="AI101" s="32"/>
      <c r="AJ101" s="77" t="e">
        <f>+IF(AH101=1,1,(#REF!+SUMPRODUCT((MOD(COLUMN(T101:AI101),2)=0)*T101:AI101))/$H101)</f>
        <v>#REF!</v>
      </c>
    </row>
    <row r="102" spans="1:36" outlineLevel="1" x14ac:dyDescent="0.25">
      <c r="A102" s="34">
        <f>+'Sprint Backlog'!B97</f>
        <v>0</v>
      </c>
      <c r="B102" s="92">
        <f>+'Sprint Backlog'!C97</f>
        <v>0</v>
      </c>
      <c r="C102" s="92"/>
      <c r="D102" s="92"/>
      <c r="E102" s="28"/>
      <c r="F102" s="28"/>
      <c r="G102" s="28"/>
      <c r="H102" s="29"/>
      <c r="I102" s="30" t="e">
        <f t="shared" si="10"/>
        <v>#DIV/0!</v>
      </c>
      <c r="J102" s="31"/>
      <c r="K102" s="30" t="e">
        <f t="shared" si="11"/>
        <v>#DIV/0!</v>
      </c>
      <c r="L102" s="31"/>
      <c r="M102" s="30" t="e">
        <f t="shared" si="12"/>
        <v>#DIV/0!</v>
      </c>
      <c r="N102" s="31"/>
      <c r="O102" s="30" t="e">
        <f t="shared" si="13"/>
        <v>#DIV/0!</v>
      </c>
      <c r="P102" s="31"/>
      <c r="Q102" s="30" t="e">
        <f t="shared" si="14"/>
        <v>#DIV/0!</v>
      </c>
      <c r="R102" s="31"/>
      <c r="S102" s="30" t="e">
        <f t="shared" si="15"/>
        <v>#DIV/0!</v>
      </c>
      <c r="T102" s="31"/>
      <c r="U102" s="30" t="e">
        <f t="shared" si="16"/>
        <v>#DIV/0!</v>
      </c>
      <c r="V102" s="31"/>
      <c r="W102" s="30" t="e">
        <f t="shared" si="17"/>
        <v>#DIV/0!</v>
      </c>
      <c r="X102" s="31"/>
      <c r="Y102" s="30" t="e">
        <f t="shared" si="18"/>
        <v>#DIV/0!</v>
      </c>
      <c r="Z102" s="32"/>
      <c r="AA102" s="30" t="e">
        <f t="shared" si="19"/>
        <v>#DIV/0!</v>
      </c>
      <c r="AB102" s="32"/>
      <c r="AC102" s="30" t="e">
        <f>+IF(AA102=1,1,(#REF!+SUMPRODUCT((MOD(COLUMN(J102:AB102),2)=0)*J102:AB102))/$H102)</f>
        <v>#DIV/0!</v>
      </c>
      <c r="AD102" s="30" t="e">
        <f>+IF(#REF!=1,1,(AE102+SUMPRODUCT((MOD(COLUMN(N102:AC102),2)=0)*N102:AC102))/$H102)</f>
        <v>#REF!</v>
      </c>
      <c r="AE102" s="32"/>
      <c r="AF102" s="77" t="e">
        <f>+IF(AD102=1,1,(AG102+SUMPRODUCT((MOD(COLUMN(P102:AE102),2)=0)*P102:AE102))/$H102)</f>
        <v>#REF!</v>
      </c>
      <c r="AG102" s="32"/>
      <c r="AH102" s="77" t="e">
        <f>+IF(AF102=1,1,(AI102+SUMPRODUCT((MOD(COLUMN(R102:AG102),2)=0)*R102:AG102))/$H102)</f>
        <v>#REF!</v>
      </c>
      <c r="AI102" s="32"/>
      <c r="AJ102" s="77" t="e">
        <f>+IF(AH102=1,1,(#REF!+SUMPRODUCT((MOD(COLUMN(T102:AI102),2)=0)*T102:AI102))/$H102)</f>
        <v>#REF!</v>
      </c>
    </row>
    <row r="103" spans="1:36" outlineLevel="1" x14ac:dyDescent="0.25">
      <c r="A103" s="34">
        <f>+'Sprint Backlog'!B98</f>
        <v>0</v>
      </c>
      <c r="B103" s="92">
        <f>+'Sprint Backlog'!C98</f>
        <v>0</v>
      </c>
      <c r="C103" s="92"/>
      <c r="D103" s="92"/>
      <c r="E103" s="27"/>
      <c r="F103" s="28"/>
      <c r="G103" s="28"/>
      <c r="H103" s="33"/>
      <c r="I103" s="30" t="e">
        <f t="shared" si="10"/>
        <v>#DIV/0!</v>
      </c>
      <c r="J103" s="31"/>
      <c r="K103" s="30" t="e">
        <f t="shared" si="11"/>
        <v>#DIV/0!</v>
      </c>
      <c r="L103" s="31"/>
      <c r="M103" s="30" t="e">
        <f t="shared" si="12"/>
        <v>#DIV/0!</v>
      </c>
      <c r="N103" s="31"/>
      <c r="O103" s="30" t="e">
        <f t="shared" si="13"/>
        <v>#DIV/0!</v>
      </c>
      <c r="P103" s="31"/>
      <c r="Q103" s="30" t="e">
        <f t="shared" si="14"/>
        <v>#DIV/0!</v>
      </c>
      <c r="R103" s="31"/>
      <c r="S103" s="30" t="e">
        <f t="shared" si="15"/>
        <v>#DIV/0!</v>
      </c>
      <c r="T103" s="31"/>
      <c r="U103" s="30" t="e">
        <f t="shared" si="16"/>
        <v>#DIV/0!</v>
      </c>
      <c r="V103" s="31"/>
      <c r="W103" s="30" t="e">
        <f t="shared" si="17"/>
        <v>#DIV/0!</v>
      </c>
      <c r="X103" s="31"/>
      <c r="Y103" s="30" t="e">
        <f t="shared" si="18"/>
        <v>#DIV/0!</v>
      </c>
      <c r="Z103" s="32"/>
      <c r="AA103" s="30" t="e">
        <f t="shared" si="19"/>
        <v>#DIV/0!</v>
      </c>
      <c r="AB103" s="32"/>
      <c r="AC103" s="30" t="e">
        <f>+IF(AA103=1,1,(#REF!+SUMPRODUCT((MOD(COLUMN(J103:AB103),2)=0)*J103:AB103))/$H103)</f>
        <v>#DIV/0!</v>
      </c>
      <c r="AD103" s="30" t="e">
        <f>+IF(#REF!=1,1,(AE103+SUMPRODUCT((MOD(COLUMN(N103:AC103),2)=0)*N103:AC103))/$H103)</f>
        <v>#REF!</v>
      </c>
      <c r="AE103" s="32"/>
      <c r="AF103" s="77" t="e">
        <f>+IF(AD103=1,1,(AG103+SUMPRODUCT((MOD(COLUMN(P103:AE103),2)=0)*P103:AE103))/$H103)</f>
        <v>#REF!</v>
      </c>
      <c r="AG103" s="32"/>
      <c r="AH103" s="77" t="e">
        <f>+IF(AF103=1,1,(AI103+SUMPRODUCT((MOD(COLUMN(R103:AG103),2)=0)*R103:AG103))/$H103)</f>
        <v>#REF!</v>
      </c>
      <c r="AI103" s="32"/>
      <c r="AJ103" s="77" t="e">
        <f>+IF(AH103=1,1,(#REF!+SUMPRODUCT((MOD(COLUMN(T103:AI103),2)=0)*T103:AI103))/$H103)</f>
        <v>#REF!</v>
      </c>
    </row>
    <row r="104" spans="1:36" outlineLevel="1" x14ac:dyDescent="0.25">
      <c r="A104" s="34">
        <f>+'Sprint Backlog'!B99</f>
        <v>0</v>
      </c>
      <c r="B104" s="92">
        <f>+'Sprint Backlog'!C99</f>
        <v>0</v>
      </c>
      <c r="C104" s="92"/>
      <c r="D104" s="92"/>
      <c r="E104" s="27"/>
      <c r="F104" s="28"/>
      <c r="G104" s="28"/>
      <c r="H104" s="29"/>
      <c r="I104" s="30" t="e">
        <f t="shared" si="10"/>
        <v>#DIV/0!</v>
      </c>
      <c r="J104" s="31"/>
      <c r="K104" s="30" t="e">
        <f t="shared" si="11"/>
        <v>#DIV/0!</v>
      </c>
      <c r="L104" s="31"/>
      <c r="M104" s="30" t="e">
        <f t="shared" si="12"/>
        <v>#DIV/0!</v>
      </c>
      <c r="N104" s="31"/>
      <c r="O104" s="30" t="e">
        <f t="shared" si="13"/>
        <v>#DIV/0!</v>
      </c>
      <c r="P104" s="31"/>
      <c r="Q104" s="30" t="e">
        <f t="shared" si="14"/>
        <v>#DIV/0!</v>
      </c>
      <c r="R104" s="31"/>
      <c r="S104" s="30" t="e">
        <f t="shared" si="15"/>
        <v>#DIV/0!</v>
      </c>
      <c r="T104" s="31"/>
      <c r="U104" s="30" t="e">
        <f t="shared" si="16"/>
        <v>#DIV/0!</v>
      </c>
      <c r="V104" s="31"/>
      <c r="W104" s="30" t="e">
        <f t="shared" si="17"/>
        <v>#DIV/0!</v>
      </c>
      <c r="X104" s="31"/>
      <c r="Y104" s="30" t="e">
        <f t="shared" si="18"/>
        <v>#DIV/0!</v>
      </c>
      <c r="Z104" s="32"/>
      <c r="AA104" s="30" t="e">
        <f t="shared" si="19"/>
        <v>#DIV/0!</v>
      </c>
      <c r="AB104" s="32"/>
      <c r="AC104" s="30" t="e">
        <f>+IF(AA104=1,1,(#REF!+SUMPRODUCT((MOD(COLUMN(J104:AB104),2)=0)*J104:AB104))/$H104)</f>
        <v>#DIV/0!</v>
      </c>
      <c r="AD104" s="30" t="e">
        <f>+IF(#REF!=1,1,(AE104+SUMPRODUCT((MOD(COLUMN(N104:AC104),2)=0)*N104:AC104))/$H104)</f>
        <v>#REF!</v>
      </c>
      <c r="AE104" s="32"/>
      <c r="AF104" s="77" t="e">
        <f>+IF(AD104=1,1,(AG104+SUMPRODUCT((MOD(COLUMN(P104:AE104),2)=0)*P104:AE104))/$H104)</f>
        <v>#REF!</v>
      </c>
      <c r="AG104" s="32"/>
      <c r="AH104" s="77" t="e">
        <f>+IF(AF104=1,1,(AI104+SUMPRODUCT((MOD(COLUMN(R104:AG104),2)=0)*R104:AG104))/$H104)</f>
        <v>#REF!</v>
      </c>
      <c r="AI104" s="32"/>
      <c r="AJ104" s="77" t="e">
        <f>+IF(AH104=1,1,(#REF!+SUMPRODUCT((MOD(COLUMN(T104:AI104),2)=0)*T104:AI104))/$H104)</f>
        <v>#REF!</v>
      </c>
    </row>
    <row r="105" spans="1:36" outlineLevel="1" x14ac:dyDescent="0.25">
      <c r="A105" s="34">
        <f>+'Sprint Backlog'!B100</f>
        <v>0</v>
      </c>
      <c r="B105" s="92">
        <f>+'Sprint Backlog'!C100</f>
        <v>0</v>
      </c>
      <c r="C105" s="92"/>
      <c r="D105" s="92"/>
      <c r="E105" s="27"/>
      <c r="F105" s="28"/>
      <c r="G105" s="28"/>
      <c r="H105" s="29"/>
      <c r="I105" s="30" t="e">
        <f t="shared" si="10"/>
        <v>#DIV/0!</v>
      </c>
      <c r="J105" s="31"/>
      <c r="K105" s="30" t="e">
        <f t="shared" si="11"/>
        <v>#DIV/0!</v>
      </c>
      <c r="L105" s="31"/>
      <c r="M105" s="30" t="e">
        <f t="shared" si="12"/>
        <v>#DIV/0!</v>
      </c>
      <c r="N105" s="31"/>
      <c r="O105" s="30" t="e">
        <f t="shared" si="13"/>
        <v>#DIV/0!</v>
      </c>
      <c r="P105" s="31"/>
      <c r="Q105" s="30" t="e">
        <f t="shared" si="14"/>
        <v>#DIV/0!</v>
      </c>
      <c r="R105" s="31"/>
      <c r="S105" s="30" t="e">
        <f t="shared" si="15"/>
        <v>#DIV/0!</v>
      </c>
      <c r="T105" s="31"/>
      <c r="U105" s="30" t="e">
        <f t="shared" si="16"/>
        <v>#DIV/0!</v>
      </c>
      <c r="V105" s="31"/>
      <c r="W105" s="30" t="e">
        <f t="shared" si="17"/>
        <v>#DIV/0!</v>
      </c>
      <c r="X105" s="31"/>
      <c r="Y105" s="30" t="e">
        <f t="shared" si="18"/>
        <v>#DIV/0!</v>
      </c>
      <c r="Z105" s="32"/>
      <c r="AA105" s="30" t="e">
        <f t="shared" si="19"/>
        <v>#DIV/0!</v>
      </c>
      <c r="AB105" s="32"/>
      <c r="AC105" s="30" t="e">
        <f>+IF(AA105=1,1,(#REF!+SUMPRODUCT((MOD(COLUMN(J105:AB105),2)=0)*J105:AB105))/$H105)</f>
        <v>#DIV/0!</v>
      </c>
      <c r="AD105" s="30" t="e">
        <f>+IF(#REF!=1,1,(AE105+SUMPRODUCT((MOD(COLUMN(N105:AC105),2)=0)*N105:AC105))/$H105)</f>
        <v>#REF!</v>
      </c>
      <c r="AE105" s="32"/>
      <c r="AF105" s="77" t="e">
        <f>+IF(AD105=1,1,(AG105+SUMPRODUCT((MOD(COLUMN(P105:AE105),2)=0)*P105:AE105))/$H105)</f>
        <v>#REF!</v>
      </c>
      <c r="AG105" s="32"/>
      <c r="AH105" s="77" t="e">
        <f>+IF(AF105=1,1,(AI105+SUMPRODUCT((MOD(COLUMN(R105:AG105),2)=0)*R105:AG105))/$H105)</f>
        <v>#REF!</v>
      </c>
      <c r="AI105" s="32"/>
      <c r="AJ105" s="77" t="e">
        <f>+IF(AH105=1,1,(#REF!+SUMPRODUCT((MOD(COLUMN(T105:AI105),2)=0)*T105:AI105))/$H105)</f>
        <v>#REF!</v>
      </c>
    </row>
    <row r="106" spans="1:36" outlineLevel="1" x14ac:dyDescent="0.25">
      <c r="A106" s="34">
        <f>+'Sprint Backlog'!B101</f>
        <v>0</v>
      </c>
      <c r="B106" s="92">
        <f>+'Sprint Backlog'!C101</f>
        <v>0</v>
      </c>
      <c r="C106" s="92"/>
      <c r="D106" s="92"/>
      <c r="E106" s="28"/>
      <c r="F106" s="28"/>
      <c r="G106" s="28"/>
      <c r="H106" s="33"/>
      <c r="I106" s="30" t="e">
        <f t="shared" si="10"/>
        <v>#DIV/0!</v>
      </c>
      <c r="J106" s="31"/>
      <c r="K106" s="30" t="e">
        <f t="shared" si="11"/>
        <v>#DIV/0!</v>
      </c>
      <c r="L106" s="31"/>
      <c r="M106" s="30" t="e">
        <f t="shared" si="12"/>
        <v>#DIV/0!</v>
      </c>
      <c r="N106" s="31"/>
      <c r="O106" s="30" t="e">
        <f t="shared" si="13"/>
        <v>#DIV/0!</v>
      </c>
      <c r="P106" s="31"/>
      <c r="Q106" s="30" t="e">
        <f t="shared" si="14"/>
        <v>#DIV/0!</v>
      </c>
      <c r="R106" s="31"/>
      <c r="S106" s="30" t="e">
        <f t="shared" si="15"/>
        <v>#DIV/0!</v>
      </c>
      <c r="T106" s="31"/>
      <c r="U106" s="30" t="e">
        <f t="shared" si="16"/>
        <v>#DIV/0!</v>
      </c>
      <c r="V106" s="31"/>
      <c r="W106" s="30" t="e">
        <f t="shared" si="17"/>
        <v>#DIV/0!</v>
      </c>
      <c r="X106" s="31"/>
      <c r="Y106" s="30" t="e">
        <f t="shared" si="18"/>
        <v>#DIV/0!</v>
      </c>
      <c r="Z106" s="32"/>
      <c r="AA106" s="30" t="e">
        <f t="shared" si="19"/>
        <v>#DIV/0!</v>
      </c>
      <c r="AB106" s="32"/>
      <c r="AC106" s="30" t="e">
        <f>+IF(AA106=1,1,(#REF!+SUMPRODUCT((MOD(COLUMN(J106:AB106),2)=0)*J106:AB106))/$H106)</f>
        <v>#DIV/0!</v>
      </c>
      <c r="AD106" s="30" t="e">
        <f>+IF(#REF!=1,1,(AE106+SUMPRODUCT((MOD(COLUMN(N106:AC106),2)=0)*N106:AC106))/$H106)</f>
        <v>#REF!</v>
      </c>
      <c r="AE106" s="32"/>
      <c r="AF106" s="77" t="e">
        <f>+IF(AD106=1,1,(AG106+SUMPRODUCT((MOD(COLUMN(P106:AE106),2)=0)*P106:AE106))/$H106)</f>
        <v>#REF!</v>
      </c>
      <c r="AG106" s="32"/>
      <c r="AH106" s="77" t="e">
        <f>+IF(AF106=1,1,(AI106+SUMPRODUCT((MOD(COLUMN(R106:AG106),2)=0)*R106:AG106))/$H106)</f>
        <v>#REF!</v>
      </c>
      <c r="AI106" s="32"/>
      <c r="AJ106" s="77" t="e">
        <f>+IF(AH106=1,1,(#REF!+SUMPRODUCT((MOD(COLUMN(T106:AI106),2)=0)*T106:AI106))/$H106)</f>
        <v>#REF!</v>
      </c>
    </row>
    <row r="107" spans="1:36" outlineLevel="1" x14ac:dyDescent="0.25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</row>
    <row r="108" spans="1:36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</row>
    <row r="109" spans="1:36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</row>
    <row r="110" spans="1:36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</row>
    <row r="111" spans="1:36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</row>
    <row r="112" spans="1:36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</row>
    <row r="113" spans="1:29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</row>
    <row r="114" spans="1:29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</row>
    <row r="115" spans="1:29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</row>
    <row r="116" spans="1:29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</row>
    <row r="117" spans="1:29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</row>
    <row r="118" spans="1:29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</row>
    <row r="119" spans="1:29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</row>
    <row r="120" spans="1:29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</row>
    <row r="121" spans="1:29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</row>
    <row r="122" spans="1:29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</row>
    <row r="123" spans="1:29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</row>
    <row r="124" spans="1:29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</row>
    <row r="125" spans="1:29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</row>
    <row r="126" spans="1:29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</row>
    <row r="127" spans="1:29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</row>
    <row r="128" spans="1:29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</row>
    <row r="129" spans="1:29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</row>
    <row r="130" spans="1:29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</row>
    <row r="131" spans="1:29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</row>
    <row r="132" spans="1:29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</row>
    <row r="133" spans="1:29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</row>
    <row r="134" spans="1:29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</row>
    <row r="135" spans="1:29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</row>
    <row r="136" spans="1:29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</row>
    <row r="137" spans="1:29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</row>
    <row r="138" spans="1:29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</row>
    <row r="139" spans="1:29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</row>
    <row r="140" spans="1:29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</row>
    <row r="141" spans="1:29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</row>
    <row r="142" spans="1:29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</row>
    <row r="143" spans="1:29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</row>
    <row r="144" spans="1:29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</row>
    <row r="145" spans="1:29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</row>
    <row r="146" spans="1:29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</row>
    <row r="147" spans="1:29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</row>
    <row r="148" spans="1:29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</row>
    <row r="149" spans="1:29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</row>
    <row r="150" spans="1:29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</row>
    <row r="151" spans="1:29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</row>
    <row r="152" spans="1:29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</row>
    <row r="153" spans="1:29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</row>
    <row r="154" spans="1:29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</row>
    <row r="155" spans="1:29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</row>
    <row r="156" spans="1:29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</row>
    <row r="157" spans="1:29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</row>
    <row r="158" spans="1:29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</row>
    <row r="159" spans="1:29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</row>
    <row r="160" spans="1:29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</row>
    <row r="161" spans="1:29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</row>
    <row r="162" spans="1:29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</row>
    <row r="163" spans="1:29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</row>
    <row r="164" spans="1:29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</row>
    <row r="165" spans="1:29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</row>
    <row r="166" spans="1:29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</row>
    <row r="167" spans="1:29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</row>
    <row r="168" spans="1:29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</row>
    <row r="169" spans="1:29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</row>
    <row r="170" spans="1:29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</row>
    <row r="171" spans="1:29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</row>
    <row r="172" spans="1:29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</row>
    <row r="173" spans="1:29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</row>
    <row r="174" spans="1:29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</row>
    <row r="175" spans="1:29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</row>
    <row r="176" spans="1:29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</row>
    <row r="177" spans="1:29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</row>
    <row r="178" spans="1:29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</row>
    <row r="179" spans="1:29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</row>
    <row r="180" spans="1:29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</row>
    <row r="181" spans="1:29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</row>
    <row r="182" spans="1:29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</row>
    <row r="183" spans="1:29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</row>
    <row r="184" spans="1:29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</row>
    <row r="185" spans="1:29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</row>
    <row r="186" spans="1:29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</row>
    <row r="187" spans="1:29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</row>
    <row r="188" spans="1:29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</row>
    <row r="189" spans="1:29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</row>
    <row r="190" spans="1:29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</row>
    <row r="191" spans="1:29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</row>
    <row r="192" spans="1:29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</row>
    <row r="193" spans="1:29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</row>
    <row r="194" spans="1:29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</row>
    <row r="195" spans="1:29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</row>
    <row r="196" spans="1:29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</row>
    <row r="197" spans="1:29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</row>
    <row r="198" spans="1:29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</row>
    <row r="199" spans="1:29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</row>
    <row r="200" spans="1:29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</row>
    <row r="201" spans="1:29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</row>
    <row r="202" spans="1:29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</row>
    <row r="203" spans="1:29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</row>
    <row r="204" spans="1:29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</row>
    <row r="205" spans="1:29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</row>
    <row r="206" spans="1:29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</row>
    <row r="207" spans="1:29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</row>
    <row r="208" spans="1:29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</row>
    <row r="209" spans="1:29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</row>
    <row r="210" spans="1:29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</row>
    <row r="211" spans="1:29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</row>
    <row r="212" spans="1:29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</row>
    <row r="213" spans="1:29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</row>
    <row r="214" spans="1:29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</row>
    <row r="215" spans="1:29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</row>
    <row r="216" spans="1:29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</row>
    <row r="217" spans="1:29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</row>
    <row r="218" spans="1:29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</row>
    <row r="219" spans="1:29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</row>
    <row r="220" spans="1:29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</row>
    <row r="221" spans="1:29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</row>
    <row r="222" spans="1:29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</row>
    <row r="223" spans="1:29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</row>
    <row r="224" spans="1:29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</row>
    <row r="225" spans="1:29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</row>
    <row r="226" spans="1:29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</row>
    <row r="227" spans="1:29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</row>
    <row r="228" spans="1:29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</row>
    <row r="229" spans="1:29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</row>
    <row r="230" spans="1:29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</row>
    <row r="231" spans="1:29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</row>
    <row r="232" spans="1:29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</row>
    <row r="233" spans="1:29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</row>
    <row r="234" spans="1:29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</row>
    <row r="235" spans="1:29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</row>
    <row r="236" spans="1:29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</row>
    <row r="237" spans="1:29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</row>
    <row r="238" spans="1:29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</row>
    <row r="239" spans="1:29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</row>
    <row r="240" spans="1:29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</row>
    <row r="241" spans="1:29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</row>
    <row r="242" spans="1:29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</row>
    <row r="243" spans="1:29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</row>
    <row r="244" spans="1:29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</row>
    <row r="245" spans="1:29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</row>
    <row r="246" spans="1:29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</row>
    <row r="247" spans="1:29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</row>
    <row r="248" spans="1:29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</row>
    <row r="249" spans="1:29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</row>
    <row r="250" spans="1:29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</row>
    <row r="251" spans="1:29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</row>
    <row r="252" spans="1:29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</row>
    <row r="253" spans="1:29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</row>
    <row r="254" spans="1:29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</row>
    <row r="255" spans="1:29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</row>
    <row r="256" spans="1:29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</row>
    <row r="257" spans="1:29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</row>
    <row r="258" spans="1:29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</row>
    <row r="259" spans="1:29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</row>
    <row r="260" spans="1:29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</row>
    <row r="261" spans="1:29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</row>
    <row r="262" spans="1:29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</row>
    <row r="263" spans="1:29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</row>
    <row r="264" spans="1:29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</row>
    <row r="265" spans="1:29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</row>
    <row r="266" spans="1:29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</row>
    <row r="267" spans="1:29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</row>
    <row r="268" spans="1:29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</row>
    <row r="269" spans="1:29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</row>
    <row r="270" spans="1:29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</row>
    <row r="271" spans="1:29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</row>
    <row r="272" spans="1:29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</row>
    <row r="273" spans="1:29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</row>
    <row r="274" spans="1:29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</row>
    <row r="275" spans="1:29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</row>
    <row r="276" spans="1:29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</row>
    <row r="277" spans="1:29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</row>
    <row r="278" spans="1:29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</row>
    <row r="279" spans="1:29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</row>
    <row r="280" spans="1:29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</row>
    <row r="281" spans="1:29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</row>
    <row r="282" spans="1:29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</row>
    <row r="283" spans="1:29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</row>
    <row r="284" spans="1:29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</row>
    <row r="285" spans="1:29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</row>
    <row r="286" spans="1:29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</row>
    <row r="287" spans="1:29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</row>
    <row r="288" spans="1:29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</row>
    <row r="289" spans="1:29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</row>
    <row r="290" spans="1:29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</row>
    <row r="291" spans="1:29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</row>
    <row r="292" spans="1:29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</row>
    <row r="293" spans="1:29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</row>
    <row r="294" spans="1:29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</row>
    <row r="295" spans="1:29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</row>
    <row r="296" spans="1:29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</row>
    <row r="297" spans="1:29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</row>
    <row r="298" spans="1:29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</row>
    <row r="299" spans="1:29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</row>
    <row r="300" spans="1:29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</row>
    <row r="301" spans="1:29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</row>
    <row r="302" spans="1:29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</row>
    <row r="303" spans="1:29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</row>
    <row r="304" spans="1:29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</row>
    <row r="305" spans="1:29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</row>
    <row r="306" spans="1:29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</row>
    <row r="307" spans="1:29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</row>
    <row r="308" spans="1:29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</row>
    <row r="309" spans="1:29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</row>
    <row r="310" spans="1:29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</row>
    <row r="311" spans="1:29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</row>
    <row r="312" spans="1:29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</row>
    <row r="313" spans="1:29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</row>
    <row r="314" spans="1:29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</row>
    <row r="315" spans="1:29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</row>
    <row r="316" spans="1:29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</row>
    <row r="317" spans="1:29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</row>
    <row r="318" spans="1:29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</row>
    <row r="319" spans="1:29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</row>
    <row r="320" spans="1:29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</row>
    <row r="321" spans="1:29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</row>
    <row r="322" spans="1:29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</row>
    <row r="323" spans="1:29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</row>
    <row r="324" spans="1:29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</row>
    <row r="325" spans="1:29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</row>
    <row r="326" spans="1:29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</row>
    <row r="327" spans="1:29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</row>
    <row r="328" spans="1:29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</row>
    <row r="329" spans="1:29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</row>
    <row r="330" spans="1:29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</row>
    <row r="331" spans="1:29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</row>
    <row r="332" spans="1:29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</row>
    <row r="333" spans="1:29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</row>
    <row r="334" spans="1:29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</row>
    <row r="335" spans="1:29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</row>
    <row r="336" spans="1:29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</row>
    <row r="337" spans="1:29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</row>
    <row r="338" spans="1:29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</row>
    <row r="339" spans="1:29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</row>
    <row r="340" spans="1:29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</row>
    <row r="341" spans="1:29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</row>
    <row r="342" spans="1:29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</row>
    <row r="343" spans="1:29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</row>
    <row r="344" spans="1:29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</row>
    <row r="345" spans="1:29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</row>
    <row r="346" spans="1:29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</row>
    <row r="347" spans="1:29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</row>
    <row r="348" spans="1:29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</row>
    <row r="349" spans="1:29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</row>
    <row r="350" spans="1:29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</row>
    <row r="351" spans="1:29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</row>
    <row r="352" spans="1:29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</row>
    <row r="353" spans="1:29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</row>
    <row r="354" spans="1:29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</row>
    <row r="355" spans="1:29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</row>
    <row r="356" spans="1:29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</row>
    <row r="357" spans="1:29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</row>
    <row r="358" spans="1:29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</row>
    <row r="359" spans="1:29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</row>
    <row r="360" spans="1:29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</row>
    <row r="361" spans="1:29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</row>
    <row r="362" spans="1:29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</row>
    <row r="363" spans="1:29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</row>
    <row r="364" spans="1:29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</row>
    <row r="365" spans="1:29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</row>
    <row r="366" spans="1:29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</row>
    <row r="367" spans="1:29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</row>
    <row r="368" spans="1:29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</row>
    <row r="369" spans="1:29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</row>
    <row r="370" spans="1:29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</row>
    <row r="371" spans="1:29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</row>
    <row r="372" spans="1:29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</row>
    <row r="373" spans="1:29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</row>
    <row r="374" spans="1:29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</row>
    <row r="375" spans="1:29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</row>
    <row r="376" spans="1:29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</row>
    <row r="377" spans="1:29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</row>
    <row r="378" spans="1:29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</row>
    <row r="379" spans="1:29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</row>
    <row r="380" spans="1:29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</row>
    <row r="381" spans="1:29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</row>
    <row r="382" spans="1:29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</row>
    <row r="383" spans="1:29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</row>
    <row r="384" spans="1:29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</row>
    <row r="385" spans="1:29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</row>
    <row r="386" spans="1:29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</row>
    <row r="387" spans="1:29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</row>
    <row r="388" spans="1:29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</row>
    <row r="389" spans="1:29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</row>
    <row r="390" spans="1:29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</row>
    <row r="391" spans="1:29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</row>
    <row r="392" spans="1:29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</row>
    <row r="393" spans="1:29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</row>
    <row r="394" spans="1:29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</row>
    <row r="395" spans="1:29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</row>
    <row r="396" spans="1:29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</row>
    <row r="397" spans="1:29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</row>
    <row r="398" spans="1:29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</row>
    <row r="399" spans="1:29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</row>
    <row r="400" spans="1:29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</row>
    <row r="401" spans="1:29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</row>
    <row r="402" spans="1:29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</row>
    <row r="403" spans="1:29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</row>
    <row r="404" spans="1:29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</row>
    <row r="405" spans="1:29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</row>
    <row r="406" spans="1:29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</row>
    <row r="407" spans="1:29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</row>
    <row r="408" spans="1:29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</row>
    <row r="409" spans="1:29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</row>
    <row r="410" spans="1:29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</row>
    <row r="411" spans="1:29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</row>
    <row r="412" spans="1:29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</row>
    <row r="413" spans="1:29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</row>
    <row r="414" spans="1:29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</row>
    <row r="415" spans="1:29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</row>
    <row r="416" spans="1:29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</row>
    <row r="417" spans="1:29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</row>
    <row r="418" spans="1:29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</row>
    <row r="419" spans="1:29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</row>
    <row r="420" spans="1:29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</row>
    <row r="421" spans="1:29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</row>
    <row r="422" spans="1:29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</row>
    <row r="423" spans="1:29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</row>
    <row r="424" spans="1:29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</row>
    <row r="425" spans="1:29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</row>
    <row r="426" spans="1:29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</row>
    <row r="427" spans="1:29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</row>
    <row r="428" spans="1:29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</row>
    <row r="429" spans="1:29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</row>
    <row r="430" spans="1:29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</row>
    <row r="431" spans="1:29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</row>
    <row r="432" spans="1:29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</row>
    <row r="433" spans="1:29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</row>
    <row r="434" spans="1:29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</row>
    <row r="435" spans="1:29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</row>
    <row r="436" spans="1:29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</row>
    <row r="437" spans="1:29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</row>
    <row r="438" spans="1:29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</row>
    <row r="439" spans="1:29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</row>
    <row r="440" spans="1:29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</row>
    <row r="441" spans="1:29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</row>
    <row r="442" spans="1:29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</row>
    <row r="443" spans="1:29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</row>
    <row r="444" spans="1:29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</row>
    <row r="445" spans="1:29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</row>
    <row r="446" spans="1:29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</row>
    <row r="447" spans="1:29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</row>
    <row r="448" spans="1:29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</row>
    <row r="449" spans="1:29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</row>
    <row r="450" spans="1:29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</row>
    <row r="451" spans="1:29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</row>
    <row r="452" spans="1:29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</row>
    <row r="453" spans="1:29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</row>
    <row r="454" spans="1:29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</row>
    <row r="455" spans="1:29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</row>
    <row r="456" spans="1:29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</row>
    <row r="457" spans="1:29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</row>
    <row r="458" spans="1:29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</row>
    <row r="459" spans="1:29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</row>
    <row r="460" spans="1:29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</row>
    <row r="461" spans="1:29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</row>
    <row r="462" spans="1:29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</row>
    <row r="463" spans="1:29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</row>
    <row r="464" spans="1:29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</row>
    <row r="465" spans="1:29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</row>
    <row r="466" spans="1:29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</row>
    <row r="467" spans="1:29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</row>
    <row r="468" spans="1:29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</row>
    <row r="469" spans="1:29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</row>
    <row r="470" spans="1:29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</row>
    <row r="471" spans="1:29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</row>
    <row r="472" spans="1:29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</row>
    <row r="473" spans="1:29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</row>
    <row r="474" spans="1:29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</row>
    <row r="475" spans="1:29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</row>
    <row r="476" spans="1:29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</row>
    <row r="477" spans="1:29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</row>
    <row r="478" spans="1:29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</row>
    <row r="479" spans="1:29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</row>
    <row r="480" spans="1:29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</row>
    <row r="481" spans="1:29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</row>
    <row r="482" spans="1:29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</row>
    <row r="483" spans="1:29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</row>
    <row r="484" spans="1:29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</row>
    <row r="485" spans="1:29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</row>
    <row r="486" spans="1:29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</row>
    <row r="487" spans="1:29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</row>
    <row r="488" spans="1:29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</row>
    <row r="489" spans="1:29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</row>
    <row r="490" spans="1:29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</row>
    <row r="491" spans="1:29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</row>
    <row r="492" spans="1:29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</row>
    <row r="493" spans="1:29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</row>
    <row r="494" spans="1:29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</row>
    <row r="495" spans="1:29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</row>
    <row r="496" spans="1:29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</row>
    <row r="497" spans="1:29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</row>
    <row r="498" spans="1:29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</row>
    <row r="499" spans="1:29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</row>
    <row r="500" spans="1:29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</row>
    <row r="501" spans="1:29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</row>
    <row r="502" spans="1:29" outlineLevel="1" x14ac:dyDescent="0.25">
      <c r="M502" s="29"/>
    </row>
    <row r="503" spans="1:29" outlineLevel="1" x14ac:dyDescent="0.25">
      <c r="M503" s="29"/>
    </row>
    <row r="504" spans="1:29" outlineLevel="1" x14ac:dyDescent="0.25">
      <c r="M504" s="29"/>
    </row>
    <row r="505" spans="1:29" outlineLevel="1" x14ac:dyDescent="0.25">
      <c r="M505" s="29"/>
    </row>
    <row r="506" spans="1:29" outlineLevel="1" x14ac:dyDescent="0.25">
      <c r="M506" s="29"/>
    </row>
    <row r="507" spans="1:29" outlineLevel="1" x14ac:dyDescent="0.25">
      <c r="M507" s="29"/>
    </row>
    <row r="508" spans="1:29" outlineLevel="1" x14ac:dyDescent="0.25">
      <c r="M508" s="29"/>
    </row>
    <row r="509" spans="1:29" outlineLevel="1" x14ac:dyDescent="0.25">
      <c r="M509" s="29"/>
    </row>
    <row r="510" spans="1:29" outlineLevel="1" x14ac:dyDescent="0.25">
      <c r="M510" s="29"/>
    </row>
    <row r="511" spans="1:29" outlineLevel="1" x14ac:dyDescent="0.25">
      <c r="M511" s="29"/>
    </row>
    <row r="512" spans="1:29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hidden="1" x14ac:dyDescent="0.25"/>
    <row r="65537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J9"/>
    <mergeCell ref="B20:D20"/>
    <mergeCell ref="B21:D21"/>
    <mergeCell ref="B22:D22"/>
    <mergeCell ref="B11:D11"/>
    <mergeCell ref="B12:D12"/>
    <mergeCell ref="B13:D13"/>
    <mergeCell ref="B14:D14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</mergeCells>
  <conditionalFormatting sqref="F992:F993">
    <cfRule type="cellIs" dxfId="7" priority="327" stopIfTrue="1" operator="equal">
      <formula>$AO$6</formula>
    </cfRule>
    <cfRule type="cellIs" dxfId="6" priority="328" stopIfTrue="1" operator="equal">
      <formula>$AO$7</formula>
    </cfRule>
    <cfRule type="cellIs" dxfId="5" priority="329" stopIfTrue="1" operator="equal">
      <formula>$AO$8</formula>
    </cfRule>
  </conditionalFormatting>
  <conditionalFormatting sqref="H4 J4:AJ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$AO$6</formula>
    </cfRule>
    <cfRule type="cellIs" dxfId="1" priority="333" stopIfTrue="1" operator="equal">
      <formula>$AO$7</formula>
    </cfRule>
    <cfRule type="cellIs" dxfId="0" priority="334" stopIfTrue="1" operator="equal">
      <formula>$AO$8</formula>
    </cfRule>
  </conditionalFormatting>
  <dataValidations count="4">
    <dataValidation type="list" allowBlank="1" showInputMessage="1" showErrorMessage="1" sqref="E992:E993">
      <formula1>$AN$6:$AN$18</formula1>
    </dataValidation>
    <dataValidation type="list" allowBlank="1" showInputMessage="1" showErrorMessage="1" sqref="F992:F993">
      <formula1>$AO$6:$AO$18</formula1>
    </dataValidation>
    <dataValidation type="list" allowBlank="1" showInputMessage="1" showErrorMessage="1" sqref="G992:I993">
      <formula1>$AP$6:$AP$18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C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16" zoomScale="90" zoomScaleNormal="90" workbookViewId="0">
      <selection activeCell="B60" sqref="B60:D60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+Config!C10</f>
        <v>41169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41169</v>
      </c>
      <c r="F57" s="41">
        <f>Tareas!L5</f>
        <v>41171</v>
      </c>
      <c r="G57" s="41">
        <f>Tareas!N5</f>
        <v>41172</v>
      </c>
      <c r="H57" s="41">
        <f>Tareas!P5</f>
        <v>41176</v>
      </c>
      <c r="I57" s="41">
        <f>Tareas!R5</f>
        <v>41178</v>
      </c>
      <c r="J57" s="41">
        <f>Tareas!T5</f>
        <v>41179</v>
      </c>
      <c r="K57" s="41">
        <f>Tareas!V5</f>
        <v>41190</v>
      </c>
      <c r="L57" s="41">
        <f>Tareas!X5</f>
        <v>41192</v>
      </c>
      <c r="M57" s="41">
        <f>Tareas!Z5</f>
        <v>41193</v>
      </c>
      <c r="N57" s="41">
        <f>Tareas!AB5</f>
        <v>41197</v>
      </c>
      <c r="O57" s="41" t="e">
        <f>Tareas!#REF!</f>
        <v>#REF!</v>
      </c>
      <c r="P57" s="41" t="e">
        <f>Tareas!#REF!</f>
        <v>#REF!</v>
      </c>
      <c r="Q57" s="41">
        <f>Tareas!AE5</f>
        <v>0</v>
      </c>
      <c r="R57" s="41" t="str">
        <f>Tareas!AG5</f>
        <v/>
      </c>
      <c r="S57" s="41" t="str">
        <f>Tareas!AI5</f>
        <v/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 t="e">
        <f>SUMIF(Tareas!$G$10:$G$993,$B58,Tareas!#REF!)</f>
        <v>#REF!</v>
      </c>
      <c r="P58" s="43" t="e">
        <f>SUMIF(Tareas!$G$10:$G$993,$B58,Tareas!#REF!)</f>
        <v>#REF!</v>
      </c>
      <c r="Q58" s="44">
        <f>SUMIF(Tareas!$G$10:$G$993,$B58,Tareas!AE$10:AE$993)</f>
        <v>0</v>
      </c>
      <c r="R58" s="43">
        <f>SUMIF(Tareas!$G$10:$G$993,$B58,Tareas!AG$10:AG$993)</f>
        <v>0</v>
      </c>
      <c r="S58" s="44">
        <f>SUMIF(Tareas!$G$10:$G$993,$B58,Tareas!AI$10:AI$993)</f>
        <v>0</v>
      </c>
      <c r="T58" s="44" t="e">
        <f>SUMIF(Tareas!$G$10:$G$993,$B58,Tareas!#REF!)</f>
        <v>#REF!</v>
      </c>
    </row>
    <row r="59" spans="1:20" ht="16.5" customHeight="1" x14ac:dyDescent="0.2">
      <c r="B59" s="104" t="s">
        <v>44</v>
      </c>
      <c r="C59" s="104"/>
      <c r="D59" s="10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2.8</v>
      </c>
      <c r="M59" s="46">
        <f>SUMIF(Tareas!$G$10:$G$993,$B59,Tareas!Z$10:Z$993)</f>
        <v>3.9</v>
      </c>
      <c r="N59" s="46">
        <f>SUMIF(Tareas!$G$10:$G$993,$B59,Tareas!AB$10:AB$993)</f>
        <v>0</v>
      </c>
      <c r="O59" s="47" t="e">
        <f>SUMIF(Tareas!$G$10:$G$993,$B59,Tareas!#REF!)</f>
        <v>#REF!</v>
      </c>
      <c r="P59" s="43" t="e">
        <f>SUMIF(Tareas!$G$10:$G$993,$B59,Tareas!#REF!)</f>
        <v>#REF!</v>
      </c>
      <c r="Q59" s="44">
        <f>SUMIF(Tareas!$G$10:$G$993,$B59,Tareas!AE$10:AE$993)</f>
        <v>0</v>
      </c>
      <c r="R59" s="43">
        <f>SUMIF(Tareas!$G$10:$G$993,$B59,Tareas!AG$10:AG$993)</f>
        <v>0</v>
      </c>
      <c r="S59" s="44">
        <f>SUMIF(Tareas!$G$10:$G$993,$B59,Tareas!AI$10:AI$993)</f>
        <v>0</v>
      </c>
      <c r="T59" s="44" t="e">
        <f>SUMIF(Tareas!$G$10:$G$993,$B59,Tareas!#REF!)</f>
        <v>#REF!</v>
      </c>
    </row>
    <row r="60" spans="1:20" ht="16.5" customHeight="1" x14ac:dyDescent="0.2">
      <c r="B60" s="104" t="s">
        <v>51</v>
      </c>
      <c r="C60" s="104"/>
      <c r="D60" s="10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 t="e">
        <f>SUMIF(Tareas!$G$10:$G$993,$B60,Tareas!#REF!)</f>
        <v>#REF!</v>
      </c>
      <c r="P60" s="49" t="e">
        <f>SUMIF(Tareas!$G$10:$G$993,$B60,Tareas!#REF!)</f>
        <v>#REF!</v>
      </c>
      <c r="Q60" s="50">
        <f>SUMIF(Tareas!$G$10:$G$993,$B60,Tareas!AE$10:AE$993)</f>
        <v>0</v>
      </c>
      <c r="R60" s="49">
        <f>SUMIF(Tareas!$G$10:$G$993,$B60,Tareas!AG$10:AG$993)</f>
        <v>0</v>
      </c>
      <c r="S60" s="50">
        <f>SUMIF(Tareas!$G$10:$G$993,$B60,Tareas!AI$10:AI$993)</f>
        <v>0</v>
      </c>
      <c r="T60" s="50" t="e">
        <f>SUMIF(Tareas!$G$10:$G$993,$B60,Tareas!#REF!)</f>
        <v>#REF!</v>
      </c>
    </row>
    <row r="61" spans="1:20" hidden="1" x14ac:dyDescent="0.2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 t="e">
        <f>SUMIF(Tareas!$G$10:$G$993,$A61,Tareas!#REF!)</f>
        <v>#REF!</v>
      </c>
    </row>
    <row r="62" spans="1:20" hidden="1" x14ac:dyDescent="0.2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 t="e">
        <f>SUMIF(Tareas!$G$10:$G$993,$A62,Tareas!#REF!)</f>
        <v>#REF!</v>
      </c>
    </row>
    <row r="63" spans="1:20" hidden="1" x14ac:dyDescent="0.2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 t="e">
        <f>SUMIF(Tareas!$G$10:$G$993,$A63,Tareas!#REF!)</f>
        <v>#REF!</v>
      </c>
    </row>
    <row r="64" spans="1:20" hidden="1" x14ac:dyDescent="0.2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 t="e">
        <f>SUMIF(Tareas!$G$10:$G$993,$A64,Tareas!#REF!)</f>
        <v>#REF!</v>
      </c>
    </row>
    <row r="65" spans="1:25" hidden="1" x14ac:dyDescent="0.2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 t="e">
        <f>SUMIF(Tareas!$G$10:$G$993,$A65,Tareas!#REF!)</f>
        <v>#REF!</v>
      </c>
    </row>
    <row r="66" spans="1:25" hidden="1" x14ac:dyDescent="0.2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 t="e">
        <f>SUMIF(Tareas!$G$10:$G$993,$A66,Tareas!#REF!)</f>
        <v>#REF!</v>
      </c>
    </row>
    <row r="67" spans="1:25" hidden="1" x14ac:dyDescent="0.2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 t="e">
        <f>SUMIF(Tareas!$G$10:$G$993,$A67,Tareas!#REF!)</f>
        <v>#REF!</v>
      </c>
    </row>
    <row r="68" spans="1:25" hidden="1" x14ac:dyDescent="0.2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 t="e">
        <f>SUMIF(Tareas!$G$10:$G$993,$A68,Tareas!#REF!)</f>
        <v>#REF!</v>
      </c>
    </row>
    <row r="69" spans="1:25" hidden="1" x14ac:dyDescent="0.2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 t="e">
        <f>SUMIF(Tareas!$G$10:$G$993,$A69,Tareas!#REF!)</f>
        <v>#REF!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2012-10-14T12:59:53Z</dcterms:modified>
</cp:coreProperties>
</file>