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-120" windowWidth="18675" windowHeight="7635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Tareas!$A$9:$G$30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Tareas!$AC$5:$AC$9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P11" i="2" s="1"/>
  <c r="Q11" i="2" s="1"/>
  <c r="S11" i="2" s="1"/>
  <c r="U11" i="2" s="1"/>
  <c r="W11" i="2" s="1"/>
  <c r="I12" i="2"/>
  <c r="K12" i="2" s="1"/>
  <c r="M12" i="2" s="1"/>
  <c r="O12" i="2" s="1"/>
  <c r="P12" i="2" s="1"/>
  <c r="Q12" i="2" s="1"/>
  <c r="S12" i="2" s="1"/>
  <c r="U12" i="2" s="1"/>
  <c r="W12" i="2" s="1"/>
  <c r="I13" i="2"/>
  <c r="K13" i="2" s="1"/>
  <c r="M13" i="2" s="1"/>
  <c r="O13" i="2" s="1"/>
  <c r="P13" i="2" s="1"/>
  <c r="Q13" i="2" s="1"/>
  <c r="S13" i="2" s="1"/>
  <c r="U13" i="2" s="1"/>
  <c r="W13" i="2" s="1"/>
  <c r="I14" i="2"/>
  <c r="K14" i="2" s="1"/>
  <c r="M14" i="2" s="1"/>
  <c r="O14" i="2" s="1"/>
  <c r="P14" i="2" s="1"/>
  <c r="Q14" i="2" s="1"/>
  <c r="S14" i="2" s="1"/>
  <c r="U14" i="2" s="1"/>
  <c r="W14" i="2" s="1"/>
  <c r="I15" i="2"/>
  <c r="K15" i="2" s="1"/>
  <c r="M15" i="2" s="1"/>
  <c r="O15" i="2" s="1"/>
  <c r="P15" i="2" s="1"/>
  <c r="Q15" i="2" s="1"/>
  <c r="S15" i="2" s="1"/>
  <c r="U15" i="2" s="1"/>
  <c r="W15" i="2" s="1"/>
  <c r="I16" i="2"/>
  <c r="K16" i="2" s="1"/>
  <c r="M16" i="2" s="1"/>
  <c r="O16" i="2" s="1"/>
  <c r="P16" i="2" s="1"/>
  <c r="Q16" i="2" s="1"/>
  <c r="S16" i="2" s="1"/>
  <c r="U16" i="2" s="1"/>
  <c r="W16" i="2" s="1"/>
  <c r="I17" i="2"/>
  <c r="K17" i="2" s="1"/>
  <c r="M17" i="2" s="1"/>
  <c r="O17" i="2" s="1"/>
  <c r="P17" i="2" s="1"/>
  <c r="Q17" i="2" s="1"/>
  <c r="S17" i="2" s="1"/>
  <c r="U17" i="2" s="1"/>
  <c r="W17" i="2" s="1"/>
  <c r="I18" i="2"/>
  <c r="K18" i="2" s="1"/>
  <c r="M18" i="2" s="1"/>
  <c r="O18" i="2" s="1"/>
  <c r="P18" i="2" s="1"/>
  <c r="Q18" i="2" s="1"/>
  <c r="S18" i="2" s="1"/>
  <c r="U18" i="2" s="1"/>
  <c r="W18" i="2" s="1"/>
  <c r="I19" i="2"/>
  <c r="K19" i="2" s="1"/>
  <c r="M19" i="2" s="1"/>
  <c r="O19" i="2" s="1"/>
  <c r="P19" i="2" s="1"/>
  <c r="Q19" i="2" s="1"/>
  <c r="S19" i="2" s="1"/>
  <c r="U19" i="2" s="1"/>
  <c r="W19" i="2" s="1"/>
  <c r="I20" i="2"/>
  <c r="K20" i="2" s="1"/>
  <c r="M20" i="2" s="1"/>
  <c r="O20" i="2" s="1"/>
  <c r="P20" i="2" s="1"/>
  <c r="Q20" i="2" s="1"/>
  <c r="S20" i="2" s="1"/>
  <c r="U20" i="2" s="1"/>
  <c r="W20" i="2" s="1"/>
  <c r="I21" i="2"/>
  <c r="K21" i="2" s="1"/>
  <c r="M21" i="2" s="1"/>
  <c r="O21" i="2" s="1"/>
  <c r="P21" i="2" s="1"/>
  <c r="Q21" i="2" s="1"/>
  <c r="S21" i="2" s="1"/>
  <c r="U21" i="2" s="1"/>
  <c r="W21" i="2" s="1"/>
  <c r="I22" i="2"/>
  <c r="K22" i="2" s="1"/>
  <c r="M22" i="2" s="1"/>
  <c r="O22" i="2" s="1"/>
  <c r="P22" i="2" s="1"/>
  <c r="Q22" i="2" s="1"/>
  <c r="S22" i="2" s="1"/>
  <c r="U22" i="2" s="1"/>
  <c r="W22" i="2" s="1"/>
  <c r="I23" i="2"/>
  <c r="K23" i="2" s="1"/>
  <c r="M23" i="2" s="1"/>
  <c r="O23" i="2" s="1"/>
  <c r="P23" i="2" s="1"/>
  <c r="Q23" i="2" s="1"/>
  <c r="S23" i="2" s="1"/>
  <c r="U23" i="2" s="1"/>
  <c r="W23" i="2" s="1"/>
  <c r="I24" i="2"/>
  <c r="K24" i="2" s="1"/>
  <c r="M24" i="2" s="1"/>
  <c r="O24" i="2" s="1"/>
  <c r="P24" i="2" s="1"/>
  <c r="Q24" i="2" s="1"/>
  <c r="S24" i="2" s="1"/>
  <c r="U24" i="2" s="1"/>
  <c r="W24" i="2" s="1"/>
  <c r="I25" i="2"/>
  <c r="K25" i="2" s="1"/>
  <c r="M25" i="2" s="1"/>
  <c r="O25" i="2" s="1"/>
  <c r="P25" i="2" s="1"/>
  <c r="Q25" i="2" s="1"/>
  <c r="S25" i="2" s="1"/>
  <c r="U25" i="2" s="1"/>
  <c r="W25" i="2" s="1"/>
  <c r="I26" i="2"/>
  <c r="K26" i="2" s="1"/>
  <c r="M26" i="2" s="1"/>
  <c r="O26" i="2" s="1"/>
  <c r="P26" i="2" s="1"/>
  <c r="Q26" i="2" s="1"/>
  <c r="S26" i="2" s="1"/>
  <c r="U26" i="2" s="1"/>
  <c r="W26" i="2" s="1"/>
  <c r="I27" i="2"/>
  <c r="K27" i="2" s="1"/>
  <c r="M27" i="2" s="1"/>
  <c r="O27" i="2" s="1"/>
  <c r="P27" i="2" s="1"/>
  <c r="Q27" i="2" s="1"/>
  <c r="S27" i="2" s="1"/>
  <c r="U27" i="2" s="1"/>
  <c r="W27" i="2" s="1"/>
  <c r="I28" i="2"/>
  <c r="K28" i="2" s="1"/>
  <c r="M28" i="2" s="1"/>
  <c r="O28" i="2" s="1"/>
  <c r="P28" i="2" s="1"/>
  <c r="Q28" i="2" s="1"/>
  <c r="S28" i="2" s="1"/>
  <c r="U28" i="2" s="1"/>
  <c r="W28" i="2" s="1"/>
  <c r="I29" i="2"/>
  <c r="K29" i="2" s="1"/>
  <c r="M29" i="2" s="1"/>
  <c r="O29" i="2" s="1"/>
  <c r="P29" i="2" s="1"/>
  <c r="Q29" i="2" s="1"/>
  <c r="S29" i="2" s="1"/>
  <c r="U29" i="2" s="1"/>
  <c r="W29" i="2" s="1"/>
  <c r="I30" i="2"/>
  <c r="K30" i="2" s="1"/>
  <c r="M30" i="2" s="1"/>
  <c r="O30" i="2" s="1"/>
  <c r="P30" i="2" s="1"/>
  <c r="Q30" i="2" s="1"/>
  <c r="S30" i="2" s="1"/>
  <c r="U30" i="2" s="1"/>
  <c r="W30" i="2" s="1"/>
  <c r="I31" i="2"/>
  <c r="K31" i="2" s="1"/>
  <c r="M31" i="2" s="1"/>
  <c r="O31" i="2" s="1"/>
  <c r="P31" i="2" s="1"/>
  <c r="Q31" i="2" s="1"/>
  <c r="S31" i="2" s="1"/>
  <c r="U31" i="2" s="1"/>
  <c r="W31" i="2" s="1"/>
  <c r="I32" i="2"/>
  <c r="K32" i="2" s="1"/>
  <c r="M32" i="2" s="1"/>
  <c r="O32" i="2" s="1"/>
  <c r="P32" i="2" s="1"/>
  <c r="Q32" i="2" s="1"/>
  <c r="S32" i="2" s="1"/>
  <c r="U32" i="2" s="1"/>
  <c r="W32" i="2" s="1"/>
  <c r="I33" i="2"/>
  <c r="K33" i="2" s="1"/>
  <c r="M33" i="2" s="1"/>
  <c r="O33" i="2" s="1"/>
  <c r="P33" i="2" s="1"/>
  <c r="Q33" i="2" s="1"/>
  <c r="S33" i="2" s="1"/>
  <c r="U33" i="2" s="1"/>
  <c r="W33" i="2" s="1"/>
  <c r="I34" i="2"/>
  <c r="K34" i="2" s="1"/>
  <c r="M34" i="2" s="1"/>
  <c r="O34" i="2" s="1"/>
  <c r="P34" i="2" s="1"/>
  <c r="Q34" i="2" s="1"/>
  <c r="S34" i="2" s="1"/>
  <c r="U34" i="2" s="1"/>
  <c r="W34" i="2" s="1"/>
  <c r="I35" i="2"/>
  <c r="K35" i="2" s="1"/>
  <c r="M35" i="2" s="1"/>
  <c r="O35" i="2" s="1"/>
  <c r="P35" i="2" s="1"/>
  <c r="Q35" i="2" s="1"/>
  <c r="S35" i="2" s="1"/>
  <c r="U35" i="2" s="1"/>
  <c r="W35" i="2" s="1"/>
  <c r="I36" i="2"/>
  <c r="K36" i="2" s="1"/>
  <c r="M36" i="2" s="1"/>
  <c r="O36" i="2" s="1"/>
  <c r="P36" i="2" s="1"/>
  <c r="Q36" i="2" s="1"/>
  <c r="S36" i="2" s="1"/>
  <c r="U36" i="2" s="1"/>
  <c r="W36" i="2" s="1"/>
  <c r="I37" i="2"/>
  <c r="K37" i="2" s="1"/>
  <c r="M37" i="2" s="1"/>
  <c r="O37" i="2" s="1"/>
  <c r="P37" i="2" s="1"/>
  <c r="Q37" i="2" s="1"/>
  <c r="S37" i="2" s="1"/>
  <c r="U37" i="2" s="1"/>
  <c r="W37" i="2" s="1"/>
  <c r="I38" i="2"/>
  <c r="K38" i="2" s="1"/>
  <c r="M38" i="2" s="1"/>
  <c r="O38" i="2" s="1"/>
  <c r="P38" i="2" s="1"/>
  <c r="Q38" i="2" s="1"/>
  <c r="S38" i="2" s="1"/>
  <c r="U38" i="2" s="1"/>
  <c r="W38" i="2" s="1"/>
  <c r="I39" i="2"/>
  <c r="K39" i="2" s="1"/>
  <c r="M39" i="2" s="1"/>
  <c r="O39" i="2" s="1"/>
  <c r="P39" i="2" s="1"/>
  <c r="Q39" i="2" s="1"/>
  <c r="S39" i="2" s="1"/>
  <c r="U39" i="2" s="1"/>
  <c r="W39" i="2" s="1"/>
  <c r="I40" i="2"/>
  <c r="K40" i="2" s="1"/>
  <c r="M40" i="2" s="1"/>
  <c r="O40" i="2" s="1"/>
  <c r="P40" i="2" s="1"/>
  <c r="Q40" i="2" s="1"/>
  <c r="S40" i="2" s="1"/>
  <c r="U40" i="2" s="1"/>
  <c r="W40" i="2" s="1"/>
  <c r="I41" i="2"/>
  <c r="K41" i="2" s="1"/>
  <c r="M41" i="2" s="1"/>
  <c r="O41" i="2" s="1"/>
  <c r="P41" i="2" s="1"/>
  <c r="Q41" i="2" s="1"/>
  <c r="S41" i="2" s="1"/>
  <c r="U41" i="2" s="1"/>
  <c r="W41" i="2" s="1"/>
  <c r="I42" i="2"/>
  <c r="K42" i="2" s="1"/>
  <c r="M42" i="2" s="1"/>
  <c r="O42" i="2" s="1"/>
  <c r="P42" i="2" s="1"/>
  <c r="Q42" i="2" s="1"/>
  <c r="S42" i="2" s="1"/>
  <c r="U42" i="2" s="1"/>
  <c r="W42" i="2" s="1"/>
  <c r="I43" i="2"/>
  <c r="K43" i="2" s="1"/>
  <c r="M43" i="2" s="1"/>
  <c r="O43" i="2" s="1"/>
  <c r="P43" i="2" s="1"/>
  <c r="Q43" i="2" s="1"/>
  <c r="S43" i="2" s="1"/>
  <c r="U43" i="2" s="1"/>
  <c r="W43" i="2" s="1"/>
  <c r="I44" i="2"/>
  <c r="K44" i="2" s="1"/>
  <c r="M44" i="2" s="1"/>
  <c r="O44" i="2" s="1"/>
  <c r="P44" i="2" s="1"/>
  <c r="Q44" i="2" s="1"/>
  <c r="S44" i="2" s="1"/>
  <c r="U44" i="2" s="1"/>
  <c r="W44" i="2" s="1"/>
  <c r="I45" i="2"/>
  <c r="K45" i="2" s="1"/>
  <c r="M45" i="2" s="1"/>
  <c r="O45" i="2" s="1"/>
  <c r="P45" i="2" s="1"/>
  <c r="Q45" i="2" s="1"/>
  <c r="S45" i="2" s="1"/>
  <c r="U45" i="2" s="1"/>
  <c r="W45" i="2" s="1"/>
  <c r="I46" i="2"/>
  <c r="K46" i="2" s="1"/>
  <c r="M46" i="2" s="1"/>
  <c r="O46" i="2" s="1"/>
  <c r="P46" i="2" s="1"/>
  <c r="Q46" i="2" s="1"/>
  <c r="S46" i="2" s="1"/>
  <c r="U46" i="2" s="1"/>
  <c r="W46" i="2" s="1"/>
  <c r="I47" i="2"/>
  <c r="K47" i="2" s="1"/>
  <c r="M47" i="2" s="1"/>
  <c r="O47" i="2" s="1"/>
  <c r="P47" i="2" s="1"/>
  <c r="Q47" i="2" s="1"/>
  <c r="S47" i="2" s="1"/>
  <c r="U47" i="2" s="1"/>
  <c r="W47" i="2" s="1"/>
  <c r="I48" i="2"/>
  <c r="K48" i="2" s="1"/>
  <c r="M48" i="2" s="1"/>
  <c r="O48" i="2" s="1"/>
  <c r="P48" i="2" s="1"/>
  <c r="Q48" i="2" s="1"/>
  <c r="S48" i="2" s="1"/>
  <c r="U48" i="2" s="1"/>
  <c r="W48" i="2" s="1"/>
  <c r="I49" i="2"/>
  <c r="K49" i="2" s="1"/>
  <c r="M49" i="2" s="1"/>
  <c r="O49" i="2" s="1"/>
  <c r="P49" i="2" s="1"/>
  <c r="Q49" i="2" s="1"/>
  <c r="S49" i="2" s="1"/>
  <c r="U49" i="2" s="1"/>
  <c r="W49" i="2" s="1"/>
  <c r="I50" i="2"/>
  <c r="K50" i="2" s="1"/>
  <c r="M50" i="2" s="1"/>
  <c r="O50" i="2" s="1"/>
  <c r="P50" i="2" s="1"/>
  <c r="Q50" i="2" s="1"/>
  <c r="S50" i="2" s="1"/>
  <c r="U50" i="2" s="1"/>
  <c r="W50" i="2" s="1"/>
  <c r="I51" i="2"/>
  <c r="K51" i="2" s="1"/>
  <c r="M51" i="2" s="1"/>
  <c r="O51" i="2" s="1"/>
  <c r="P51" i="2" s="1"/>
  <c r="Q51" i="2" s="1"/>
  <c r="S51" i="2" s="1"/>
  <c r="U51" i="2" s="1"/>
  <c r="W51" i="2" s="1"/>
  <c r="I52" i="2"/>
  <c r="K52" i="2" s="1"/>
  <c r="M52" i="2" s="1"/>
  <c r="O52" i="2" s="1"/>
  <c r="P52" i="2" s="1"/>
  <c r="Q52" i="2" s="1"/>
  <c r="S52" i="2" s="1"/>
  <c r="U52" i="2" s="1"/>
  <c r="W52" i="2" s="1"/>
  <c r="I53" i="2"/>
  <c r="K53" i="2" s="1"/>
  <c r="M53" i="2" s="1"/>
  <c r="O53" i="2" s="1"/>
  <c r="P53" i="2" s="1"/>
  <c r="Q53" i="2" s="1"/>
  <c r="S53" i="2" s="1"/>
  <c r="U53" i="2" s="1"/>
  <c r="W53" i="2" s="1"/>
  <c r="I54" i="2"/>
  <c r="K54" i="2" s="1"/>
  <c r="M54" i="2" s="1"/>
  <c r="O54" i="2" s="1"/>
  <c r="P54" i="2" s="1"/>
  <c r="Q54" i="2" s="1"/>
  <c r="S54" i="2" s="1"/>
  <c r="U54" i="2" s="1"/>
  <c r="W54" i="2" s="1"/>
  <c r="I55" i="2"/>
  <c r="K55" i="2" s="1"/>
  <c r="M55" i="2" s="1"/>
  <c r="O55" i="2" s="1"/>
  <c r="P55" i="2" s="1"/>
  <c r="Q55" i="2" s="1"/>
  <c r="S55" i="2" s="1"/>
  <c r="U55" i="2" s="1"/>
  <c r="W55" i="2" s="1"/>
  <c r="I56" i="2"/>
  <c r="K56" i="2" s="1"/>
  <c r="M56" i="2" s="1"/>
  <c r="O56" i="2" s="1"/>
  <c r="P56" i="2" s="1"/>
  <c r="Q56" i="2" s="1"/>
  <c r="S56" i="2" s="1"/>
  <c r="U56" i="2" s="1"/>
  <c r="W56" i="2" s="1"/>
  <c r="I57" i="2"/>
  <c r="K57" i="2" s="1"/>
  <c r="M57" i="2" s="1"/>
  <c r="O57" i="2" s="1"/>
  <c r="P57" i="2" s="1"/>
  <c r="Q57" i="2" s="1"/>
  <c r="S57" i="2" s="1"/>
  <c r="U57" i="2" s="1"/>
  <c r="W57" i="2" s="1"/>
  <c r="I58" i="2"/>
  <c r="K58" i="2" s="1"/>
  <c r="M58" i="2" s="1"/>
  <c r="O58" i="2" s="1"/>
  <c r="P58" i="2" s="1"/>
  <c r="Q58" i="2" s="1"/>
  <c r="S58" i="2" s="1"/>
  <c r="U58" i="2" s="1"/>
  <c r="W58" i="2" s="1"/>
  <c r="I59" i="2"/>
  <c r="K59" i="2" s="1"/>
  <c r="M59" i="2" s="1"/>
  <c r="O59" i="2" s="1"/>
  <c r="P59" i="2" s="1"/>
  <c r="Q59" i="2" s="1"/>
  <c r="S59" i="2" s="1"/>
  <c r="U59" i="2" s="1"/>
  <c r="W59" i="2" s="1"/>
  <c r="I60" i="2"/>
  <c r="K60" i="2" s="1"/>
  <c r="M60" i="2" s="1"/>
  <c r="O60" i="2" s="1"/>
  <c r="P60" i="2" s="1"/>
  <c r="Q60" i="2" s="1"/>
  <c r="S60" i="2" s="1"/>
  <c r="U60" i="2" s="1"/>
  <c r="W60" i="2" s="1"/>
  <c r="I61" i="2"/>
  <c r="K61" i="2" s="1"/>
  <c r="M61" i="2" s="1"/>
  <c r="O61" i="2" s="1"/>
  <c r="P61" i="2" s="1"/>
  <c r="Q61" i="2" s="1"/>
  <c r="S61" i="2" s="1"/>
  <c r="U61" i="2" s="1"/>
  <c r="W61" i="2" s="1"/>
  <c r="I62" i="2"/>
  <c r="K62" i="2" s="1"/>
  <c r="M62" i="2" s="1"/>
  <c r="O62" i="2" s="1"/>
  <c r="P62" i="2" s="1"/>
  <c r="Q62" i="2" s="1"/>
  <c r="S62" i="2" s="1"/>
  <c r="U62" i="2" s="1"/>
  <c r="W62" i="2" s="1"/>
  <c r="I63" i="2"/>
  <c r="K63" i="2" s="1"/>
  <c r="M63" i="2" s="1"/>
  <c r="O63" i="2" s="1"/>
  <c r="P63" i="2" s="1"/>
  <c r="Q63" i="2" s="1"/>
  <c r="S63" i="2" s="1"/>
  <c r="U63" i="2" s="1"/>
  <c r="W63" i="2" s="1"/>
  <c r="I64" i="2"/>
  <c r="K64" i="2" s="1"/>
  <c r="M64" i="2" s="1"/>
  <c r="O64" i="2" s="1"/>
  <c r="P64" i="2" s="1"/>
  <c r="Q64" i="2" s="1"/>
  <c r="S64" i="2" s="1"/>
  <c r="U64" i="2" s="1"/>
  <c r="W64" i="2" s="1"/>
  <c r="I65" i="2"/>
  <c r="K65" i="2" s="1"/>
  <c r="M65" i="2" s="1"/>
  <c r="O65" i="2" s="1"/>
  <c r="P65" i="2" s="1"/>
  <c r="Q65" i="2" s="1"/>
  <c r="S65" i="2" s="1"/>
  <c r="U65" i="2" s="1"/>
  <c r="W65" i="2" s="1"/>
  <c r="I66" i="2"/>
  <c r="K66" i="2" s="1"/>
  <c r="M66" i="2" s="1"/>
  <c r="O66" i="2" s="1"/>
  <c r="P66" i="2" s="1"/>
  <c r="Q66" i="2" s="1"/>
  <c r="S66" i="2" s="1"/>
  <c r="U66" i="2" s="1"/>
  <c r="W66" i="2" s="1"/>
  <c r="I67" i="2"/>
  <c r="K67" i="2" s="1"/>
  <c r="M67" i="2" s="1"/>
  <c r="O67" i="2" s="1"/>
  <c r="P67" i="2" s="1"/>
  <c r="Q67" i="2" s="1"/>
  <c r="S67" i="2" s="1"/>
  <c r="U67" i="2" s="1"/>
  <c r="W67" i="2" s="1"/>
  <c r="I68" i="2"/>
  <c r="K68" i="2" s="1"/>
  <c r="M68" i="2" s="1"/>
  <c r="O68" i="2" s="1"/>
  <c r="P68" i="2" s="1"/>
  <c r="Q68" i="2" s="1"/>
  <c r="S68" i="2" s="1"/>
  <c r="U68" i="2" s="1"/>
  <c r="W68" i="2" s="1"/>
  <c r="I69" i="2"/>
  <c r="K69" i="2" s="1"/>
  <c r="M69" i="2" s="1"/>
  <c r="O69" i="2" s="1"/>
  <c r="P69" i="2" s="1"/>
  <c r="Q69" i="2" s="1"/>
  <c r="S69" i="2" s="1"/>
  <c r="U69" i="2" s="1"/>
  <c r="W69" i="2" s="1"/>
  <c r="I70" i="2"/>
  <c r="K70" i="2" s="1"/>
  <c r="M70" i="2" s="1"/>
  <c r="O70" i="2" s="1"/>
  <c r="P70" i="2" s="1"/>
  <c r="Q70" i="2" s="1"/>
  <c r="S70" i="2" s="1"/>
  <c r="U70" i="2" s="1"/>
  <c r="W70" i="2" s="1"/>
  <c r="I71" i="2"/>
  <c r="K71" i="2" s="1"/>
  <c r="M71" i="2" s="1"/>
  <c r="O71" i="2" s="1"/>
  <c r="P71" i="2" s="1"/>
  <c r="Q71" i="2" s="1"/>
  <c r="S71" i="2" s="1"/>
  <c r="U71" i="2" s="1"/>
  <c r="W71" i="2" s="1"/>
  <c r="I72" i="2"/>
  <c r="K72" i="2" s="1"/>
  <c r="M72" i="2" s="1"/>
  <c r="O72" i="2" s="1"/>
  <c r="P72" i="2" s="1"/>
  <c r="Q72" i="2" s="1"/>
  <c r="S72" i="2" s="1"/>
  <c r="U72" i="2" s="1"/>
  <c r="W72" i="2" s="1"/>
  <c r="I73" i="2"/>
  <c r="K73" i="2" s="1"/>
  <c r="M73" i="2" s="1"/>
  <c r="O73" i="2" s="1"/>
  <c r="P73" i="2" s="1"/>
  <c r="Q73" i="2" s="1"/>
  <c r="S73" i="2" s="1"/>
  <c r="U73" i="2" s="1"/>
  <c r="W73" i="2" s="1"/>
  <c r="I74" i="2"/>
  <c r="K74" i="2" s="1"/>
  <c r="M74" i="2" s="1"/>
  <c r="O74" i="2" s="1"/>
  <c r="P74" i="2" s="1"/>
  <c r="Q74" i="2" s="1"/>
  <c r="S74" i="2" s="1"/>
  <c r="U74" i="2" s="1"/>
  <c r="W74" i="2" s="1"/>
  <c r="I75" i="2"/>
  <c r="K75" i="2" s="1"/>
  <c r="M75" i="2" s="1"/>
  <c r="O75" i="2" s="1"/>
  <c r="P75" i="2" s="1"/>
  <c r="Q75" i="2" s="1"/>
  <c r="S75" i="2" s="1"/>
  <c r="U75" i="2" s="1"/>
  <c r="W75" i="2" s="1"/>
  <c r="I76" i="2"/>
  <c r="K76" i="2" s="1"/>
  <c r="M76" i="2" s="1"/>
  <c r="O76" i="2" s="1"/>
  <c r="P76" i="2" s="1"/>
  <c r="Q76" i="2" s="1"/>
  <c r="S76" i="2" s="1"/>
  <c r="U76" i="2" s="1"/>
  <c r="W76" i="2" s="1"/>
  <c r="I77" i="2"/>
  <c r="K77" i="2" s="1"/>
  <c r="M77" i="2" s="1"/>
  <c r="O77" i="2" s="1"/>
  <c r="P77" i="2" s="1"/>
  <c r="Q77" i="2" s="1"/>
  <c r="S77" i="2" s="1"/>
  <c r="U77" i="2" s="1"/>
  <c r="W77" i="2" s="1"/>
  <c r="I78" i="2"/>
  <c r="K78" i="2" s="1"/>
  <c r="M78" i="2" s="1"/>
  <c r="O78" i="2" s="1"/>
  <c r="P78" i="2" s="1"/>
  <c r="Q78" i="2" s="1"/>
  <c r="S78" i="2" s="1"/>
  <c r="U78" i="2" s="1"/>
  <c r="W78" i="2" s="1"/>
  <c r="I79" i="2"/>
  <c r="K79" i="2" s="1"/>
  <c r="M79" i="2" s="1"/>
  <c r="O79" i="2" s="1"/>
  <c r="P79" i="2" s="1"/>
  <c r="Q79" i="2" s="1"/>
  <c r="S79" i="2" s="1"/>
  <c r="U79" i="2" s="1"/>
  <c r="W79" i="2" s="1"/>
  <c r="I80" i="2"/>
  <c r="K80" i="2" s="1"/>
  <c r="M80" i="2" s="1"/>
  <c r="O80" i="2" s="1"/>
  <c r="P80" i="2" s="1"/>
  <c r="Q80" i="2" s="1"/>
  <c r="S80" i="2" s="1"/>
  <c r="U80" i="2" s="1"/>
  <c r="W80" i="2" s="1"/>
  <c r="I81" i="2"/>
  <c r="K81" i="2" s="1"/>
  <c r="M81" i="2" s="1"/>
  <c r="O81" i="2" s="1"/>
  <c r="P81" i="2" s="1"/>
  <c r="Q81" i="2" s="1"/>
  <c r="S81" i="2" s="1"/>
  <c r="U81" i="2" s="1"/>
  <c r="W81" i="2" s="1"/>
  <c r="I82" i="2"/>
  <c r="K82" i="2" s="1"/>
  <c r="M82" i="2" s="1"/>
  <c r="O82" i="2" s="1"/>
  <c r="P82" i="2" s="1"/>
  <c r="Q82" i="2" s="1"/>
  <c r="S82" i="2" s="1"/>
  <c r="U82" i="2" s="1"/>
  <c r="W82" i="2" s="1"/>
  <c r="I83" i="2"/>
  <c r="K83" i="2" s="1"/>
  <c r="M83" i="2" s="1"/>
  <c r="O83" i="2" s="1"/>
  <c r="P83" i="2" s="1"/>
  <c r="Q83" i="2" s="1"/>
  <c r="S83" i="2" s="1"/>
  <c r="U83" i="2" s="1"/>
  <c r="W83" i="2" s="1"/>
  <c r="I84" i="2"/>
  <c r="K84" i="2" s="1"/>
  <c r="M84" i="2" s="1"/>
  <c r="O84" i="2" s="1"/>
  <c r="P84" i="2" s="1"/>
  <c r="Q84" i="2" s="1"/>
  <c r="S84" i="2" s="1"/>
  <c r="U84" i="2" s="1"/>
  <c r="W84" i="2" s="1"/>
  <c r="I85" i="2"/>
  <c r="K85" i="2" s="1"/>
  <c r="M85" i="2" s="1"/>
  <c r="O85" i="2" s="1"/>
  <c r="P85" i="2" s="1"/>
  <c r="Q85" i="2" s="1"/>
  <c r="S85" i="2" s="1"/>
  <c r="U85" i="2" s="1"/>
  <c r="W85" i="2" s="1"/>
  <c r="I86" i="2"/>
  <c r="K86" i="2" s="1"/>
  <c r="M86" i="2" s="1"/>
  <c r="O86" i="2" s="1"/>
  <c r="P86" i="2" s="1"/>
  <c r="Q86" i="2" s="1"/>
  <c r="S86" i="2" s="1"/>
  <c r="U86" i="2" s="1"/>
  <c r="W86" i="2" s="1"/>
  <c r="I87" i="2"/>
  <c r="K87" i="2" s="1"/>
  <c r="M87" i="2" s="1"/>
  <c r="O87" i="2" s="1"/>
  <c r="P87" i="2" s="1"/>
  <c r="Q87" i="2" s="1"/>
  <c r="S87" i="2" s="1"/>
  <c r="U87" i="2" s="1"/>
  <c r="W87" i="2" s="1"/>
  <c r="I88" i="2"/>
  <c r="K88" i="2" s="1"/>
  <c r="M88" i="2" s="1"/>
  <c r="O88" i="2" s="1"/>
  <c r="P88" i="2" s="1"/>
  <c r="Q88" i="2" s="1"/>
  <c r="S88" i="2" s="1"/>
  <c r="U88" i="2" s="1"/>
  <c r="W88" i="2" s="1"/>
  <c r="I89" i="2"/>
  <c r="K89" i="2" s="1"/>
  <c r="M89" i="2" s="1"/>
  <c r="O89" i="2" s="1"/>
  <c r="P89" i="2" s="1"/>
  <c r="Q89" i="2" s="1"/>
  <c r="S89" i="2" s="1"/>
  <c r="U89" i="2" s="1"/>
  <c r="W89" i="2" s="1"/>
  <c r="I90" i="2"/>
  <c r="K90" i="2" s="1"/>
  <c r="M90" i="2" s="1"/>
  <c r="O90" i="2" s="1"/>
  <c r="P90" i="2" s="1"/>
  <c r="Q90" i="2" s="1"/>
  <c r="S90" i="2" s="1"/>
  <c r="U90" i="2" s="1"/>
  <c r="W90" i="2" s="1"/>
  <c r="I91" i="2"/>
  <c r="K91" i="2" s="1"/>
  <c r="M91" i="2" s="1"/>
  <c r="O91" i="2" s="1"/>
  <c r="P91" i="2" s="1"/>
  <c r="Q91" i="2" s="1"/>
  <c r="S91" i="2" s="1"/>
  <c r="U91" i="2" s="1"/>
  <c r="W91" i="2" s="1"/>
  <c r="I92" i="2"/>
  <c r="K92" i="2" s="1"/>
  <c r="M92" i="2" s="1"/>
  <c r="O92" i="2" s="1"/>
  <c r="P92" i="2" s="1"/>
  <c r="Q92" i="2" s="1"/>
  <c r="S92" i="2" s="1"/>
  <c r="U92" i="2" s="1"/>
  <c r="W92" i="2" s="1"/>
  <c r="I93" i="2"/>
  <c r="K93" i="2" s="1"/>
  <c r="M93" i="2" s="1"/>
  <c r="O93" i="2" s="1"/>
  <c r="P93" i="2" s="1"/>
  <c r="Q93" i="2" s="1"/>
  <c r="S93" i="2" s="1"/>
  <c r="U93" i="2" s="1"/>
  <c r="W93" i="2" s="1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T3" i="3" l="1"/>
  <c r="J5" i="2"/>
  <c r="E4" i="2"/>
  <c r="D4" i="2"/>
  <c r="C4" i="2"/>
  <c r="E21" i="4"/>
  <c r="E23" i="4" s="1"/>
  <c r="E20" i="4"/>
  <c r="E22" i="4" s="1"/>
  <c r="E24" i="4" s="1"/>
  <c r="B44" i="2"/>
  <c r="B43" i="2"/>
  <c r="B42" i="2"/>
  <c r="B41" i="2"/>
  <c r="B40" i="2"/>
  <c r="B39" i="2"/>
  <c r="B38" i="2"/>
  <c r="A39" i="2"/>
  <c r="A40" i="2"/>
  <c r="A41" i="2"/>
  <c r="A42" i="2"/>
  <c r="A43" i="2"/>
  <c r="A44" i="2"/>
  <c r="A38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B58" i="3"/>
  <c r="V3" i="3"/>
  <c r="B3" i="3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C18" i="2"/>
  <c r="AB18" i="2"/>
  <c r="AA18" i="2"/>
  <c r="B18" i="2"/>
  <c r="A18" i="2"/>
  <c r="AC17" i="2"/>
  <c r="AB17" i="2"/>
  <c r="AA17" i="2"/>
  <c r="B17" i="2"/>
  <c r="A17" i="2"/>
  <c r="AC16" i="2"/>
  <c r="AB16" i="2"/>
  <c r="AA16" i="2"/>
  <c r="B16" i="2"/>
  <c r="A16" i="2"/>
  <c r="AC15" i="2"/>
  <c r="AB15" i="2"/>
  <c r="AA15" i="2"/>
  <c r="B15" i="2"/>
  <c r="A15" i="2"/>
  <c r="AC14" i="2"/>
  <c r="AB14" i="2"/>
  <c r="AA14" i="2"/>
  <c r="B14" i="2"/>
  <c r="A14" i="2"/>
  <c r="AC13" i="2"/>
  <c r="AB13" i="2"/>
  <c r="AA13" i="2"/>
  <c r="B13" i="2"/>
  <c r="A13" i="2"/>
  <c r="AC12" i="2"/>
  <c r="AB12" i="2"/>
  <c r="AA12" i="2"/>
  <c r="B12" i="2"/>
  <c r="A12" i="2"/>
  <c r="AC11" i="2"/>
  <c r="AB11" i="2"/>
  <c r="AA11" i="2"/>
  <c r="B11" i="2"/>
  <c r="A11" i="2"/>
  <c r="AC10" i="2"/>
  <c r="AB10" i="2"/>
  <c r="AA10" i="2"/>
  <c r="I10" i="2"/>
  <c r="K10" i="2" s="1"/>
  <c r="M10" i="2" s="1"/>
  <c r="O10" i="2" s="1"/>
  <c r="B10" i="2"/>
  <c r="A10" i="2"/>
  <c r="AB9" i="2"/>
  <c r="AA9" i="2"/>
  <c r="AC8" i="2"/>
  <c r="AB8" i="2"/>
  <c r="AA8" i="2"/>
  <c r="AB7" i="2"/>
  <c r="AA7" i="2"/>
  <c r="H7" i="2"/>
  <c r="J7" i="2" s="1"/>
  <c r="L7" i="2" s="1"/>
  <c r="N7" i="2" s="1"/>
  <c r="T7" i="2" s="1"/>
  <c r="V7" i="2" s="1"/>
  <c r="AC6" i="2"/>
  <c r="AB6" i="2"/>
  <c r="AA6" i="2"/>
  <c r="H6" i="2"/>
  <c r="J4" i="2"/>
  <c r="S60" i="3"/>
  <c r="B66" i="3"/>
  <c r="J62" i="3"/>
  <c r="J66" i="3"/>
  <c r="F62" i="3"/>
  <c r="F68" i="3"/>
  <c r="E57" i="3"/>
  <c r="L63" i="3"/>
  <c r="H65" i="3"/>
  <c r="G60" i="3"/>
  <c r="D62" i="3"/>
  <c r="H62" i="3"/>
  <c r="L62" i="3"/>
  <c r="B63" i="3"/>
  <c r="D64" i="3"/>
  <c r="F65" i="3"/>
  <c r="H66" i="3"/>
  <c r="D68" i="3"/>
  <c r="F59" i="3"/>
  <c r="F60" i="3"/>
  <c r="C61" i="3"/>
  <c r="C62" i="3"/>
  <c r="E62" i="3"/>
  <c r="G62" i="3"/>
  <c r="I62" i="3"/>
  <c r="C63" i="3"/>
  <c r="C64" i="3"/>
  <c r="C65" i="3"/>
  <c r="G65" i="3"/>
  <c r="C66" i="3"/>
  <c r="G66" i="3"/>
  <c r="C68" i="3"/>
  <c r="G68" i="3"/>
  <c r="C69" i="3"/>
  <c r="I63" i="3" l="1"/>
  <c r="L67" i="3"/>
  <c r="J67" i="3"/>
  <c r="G67" i="3"/>
  <c r="G63" i="3"/>
  <c r="D67" i="3"/>
  <c r="B67" i="3"/>
  <c r="J63" i="3"/>
  <c r="D63" i="3"/>
  <c r="B68" i="3"/>
  <c r="H63" i="3"/>
  <c r="C67" i="3"/>
  <c r="E63" i="3"/>
  <c r="L68" i="3"/>
  <c r="F63" i="3"/>
  <c r="J64" i="3"/>
  <c r="F58" i="3"/>
  <c r="G58" i="3"/>
  <c r="E60" i="3"/>
  <c r="T60" i="3"/>
  <c r="L5" i="2"/>
  <c r="N5" i="2" s="1"/>
  <c r="T5" i="2" s="1"/>
  <c r="V5" i="2" s="1"/>
  <c r="X5" i="2" s="1"/>
  <c r="M5" i="2"/>
  <c r="O5" i="2" s="1"/>
  <c r="P5" i="2" s="1"/>
  <c r="Q5" i="2" s="1"/>
  <c r="S5" i="2" s="1"/>
  <c r="U5" i="2" s="1"/>
  <c r="W5" i="2" s="1"/>
  <c r="E58" i="3"/>
  <c r="B62" i="3"/>
  <c r="T58" i="3"/>
  <c r="S58" i="3"/>
  <c r="G69" i="3"/>
  <c r="I67" i="3"/>
  <c r="E67" i="3"/>
  <c r="I66" i="3"/>
  <c r="E66" i="3"/>
  <c r="G64" i="3"/>
  <c r="G61" i="3"/>
  <c r="H69" i="3"/>
  <c r="H67" i="3"/>
  <c r="F69" i="3"/>
  <c r="F67" i="3"/>
  <c r="L66" i="3"/>
  <c r="D66" i="3"/>
  <c r="L64" i="3"/>
  <c r="F61" i="3"/>
  <c r="H61" i="3"/>
  <c r="F66" i="3"/>
  <c r="I69" i="3"/>
  <c r="E69" i="3"/>
  <c r="I68" i="3"/>
  <c r="E68" i="3"/>
  <c r="I65" i="3"/>
  <c r="E65" i="3"/>
  <c r="I64" i="3"/>
  <c r="E64" i="3"/>
  <c r="I61" i="3"/>
  <c r="E61" i="3"/>
  <c r="L69" i="3"/>
  <c r="D69" i="3"/>
  <c r="J69" i="3"/>
  <c r="B69" i="3"/>
  <c r="H68" i="3"/>
  <c r="J65" i="3"/>
  <c r="B65" i="3"/>
  <c r="H64" i="3"/>
  <c r="J61" i="3"/>
  <c r="B61" i="3"/>
  <c r="L65" i="3"/>
  <c r="D65" i="3"/>
  <c r="L61" i="3"/>
  <c r="D61" i="3"/>
  <c r="F64" i="3"/>
  <c r="J68" i="3"/>
  <c r="B64" i="3"/>
  <c r="Q60" i="3"/>
  <c r="R60" i="3"/>
  <c r="R58" i="3"/>
  <c r="Q58" i="3"/>
  <c r="W4" i="2"/>
  <c r="J6" i="2"/>
  <c r="T59" i="3"/>
  <c r="Q59" i="3"/>
  <c r="N6" i="2"/>
  <c r="L6" i="2"/>
  <c r="E59" i="3"/>
  <c r="G59" i="3"/>
  <c r="R59" i="3"/>
  <c r="S59" i="3"/>
  <c r="L4" i="2" l="1"/>
  <c r="F57" i="3"/>
  <c r="G57" i="3" l="1"/>
  <c r="N4" i="2"/>
  <c r="H57" i="3"/>
  <c r="P10" i="2" l="1"/>
  <c r="Q10" i="2" s="1"/>
  <c r="S10" i="2" s="1"/>
  <c r="U10" i="2" s="1"/>
  <c r="W10" i="2" s="1"/>
  <c r="W7" i="2" s="1"/>
  <c r="I57" i="3"/>
  <c r="J57" i="3" l="1"/>
  <c r="K57" i="3" l="1"/>
  <c r="L57" i="3" l="1"/>
  <c r="M57" i="3" l="1"/>
  <c r="N57" i="3" l="1"/>
  <c r="O57" i="3" l="1"/>
  <c r="P57" i="3" l="1"/>
  <c r="R4" i="2" l="1"/>
  <c r="Q57" i="3"/>
  <c r="R57" i="3" l="1"/>
  <c r="T4" i="2"/>
  <c r="S57" i="3" l="1"/>
  <c r="V4" i="2"/>
  <c r="Y5" i="2" l="1"/>
  <c r="T57" i="3"/>
</calcChain>
</file>

<file path=xl/sharedStrings.xml><?xml version="1.0" encoding="utf-8"?>
<sst xmlns="http://schemas.openxmlformats.org/spreadsheetml/2006/main" count="153" uniqueCount="50">
  <si>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</si>
  <si>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</si>
  <si>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</si>
  <si>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</si>
  <si>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</si>
  <si>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</si>
  <si>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</si>
  <si>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</si>
  <si>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</si>
  <si>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</si>
  <si>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</si>
  <si>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</si>
  <si>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</si>
  <si>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</si>
  <si>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</si>
  <si>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</si>
  <si>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</si>
  <si>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</si>
  <si>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</si>
  <si>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</si>
  <si>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</si>
  <si>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</si>
  <si>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</si>
  <si>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</si>
  <si>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</si>
  <si>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</si>
  <si>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</si>
  <si>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</si>
  <si>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</si>
  <si>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</si>
  <si>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</si>
  <si>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</si>
  <si>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</si>
  <si>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</si>
  <si>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</si>
  <si>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</si>
  <si>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</si>
  <si>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</si>
  <si>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</si>
  <si>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</si>
  <si>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</si>
  <si>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</si>
  <si>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</si>
  <si>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</si>
  <si>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Milagros Cruz</t>
  </si>
  <si>
    <t>Rodolfo Cordero</t>
  </si>
  <si>
    <t>US038</t>
  </si>
  <si>
    <t>US039</t>
  </si>
  <si>
    <t>US040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</si>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</sst>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20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2" fillId="4" borderId="30" xfId="2" applyFont="1" applyFill="1" applyBorder="1" applyAlignment="1" applyProtection="1">
      <alignment vertical="center"/>
      <protection locked="0"/>
    </xf>
    <xf numFmtId="0" fontId="2" fillId="4" borderId="16" xfId="2" applyFont="1" applyFill="1" applyBorder="1" applyAlignment="1" applyProtection="1">
      <alignment vertical="center"/>
      <protection locked="0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35"/>
          <c:y val="0.24230769230769292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Tareas!$H$5:$P$5</c:f>
              <c:strCache>
                <c:ptCount val="4"/>
                <c:pt idx="0">
                  <c:v>Inicio</c:v>
                </c:pt>
                <c:pt idx="1">
                  <c:v>22-oct</c:v>
                </c:pt>
                <c:pt idx="2">
                  <c:v>23-oct</c:v>
                </c:pt>
                <c:pt idx="3">
                  <c:v>24-oct</c:v>
                </c:pt>
              </c:strCache>
            </c:strRef>
          </c:cat>
          <c:val>
            <c:numRef>
              <c:f>Tareas!$H$7:$P$7</c:f>
              <c:numCache>
                <c:formatCode>0</c:formatCode>
                <c:ptCount val="4"/>
                <c:pt idx="0">
                  <c:v>4.9999999999999991</c:v>
                </c:pt>
                <c:pt idx="1">
                  <c:v>4.9999999999999991</c:v>
                </c:pt>
                <c:pt idx="2" formatCode="General">
                  <c:v>4.9999999999999991</c:v>
                </c:pt>
                <c:pt idx="3" formatCode="General">
                  <c:v>4.9999999999999991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40224"/>
        <c:axId val="85542016"/>
      </c:areaChart>
      <c:catAx>
        <c:axId val="855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5542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55420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456E-2"/>
              <c:y val="0.16923076923076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5540224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711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244" r="0.75000000000000244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Tareas!$H$5:$P$5</c:f>
              <c:strCache>
                <c:ptCount val="4"/>
                <c:pt idx="0">
                  <c:v>Inicio</c:v>
                </c:pt>
                <c:pt idx="1">
                  <c:v>22-oct</c:v>
                </c:pt>
                <c:pt idx="2">
                  <c:v>23-oct</c:v>
                </c:pt>
                <c:pt idx="3">
                  <c:v>24-oct</c:v>
                </c:pt>
              </c:strCache>
            </c:strRef>
          </c:cat>
          <c:val>
            <c:numRef>
              <c:f>Tareas!$H$6:$P$6</c:f>
              <c:numCache>
                <c:formatCode>0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66592"/>
        <c:axId val="85568512"/>
      </c:lineChart>
      <c:catAx>
        <c:axId val="8556659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5568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55685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5566592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29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244" r="0.75000000000000244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5065"/>
          <c:y val="0.22222305369617193"/>
          <c:w val="0.70890035210460034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22-oct</c:v>
                </c:pt>
                <c:pt idx="1">
                  <c:v>23-oct</c:v>
                </c:pt>
                <c:pt idx="2">
                  <c:v>24-oct</c:v>
                </c:pt>
                <c:pt idx="3">
                  <c:v>#¡REF!</c:v>
                </c:pt>
                <c:pt idx="4">
                  <c:v>#¡REF!</c:v>
                </c:pt>
                <c:pt idx="5">
                  <c:v>#¡REF!</c:v>
                </c:pt>
                <c:pt idx="6">
                  <c:v>#¡REF!</c:v>
                </c:pt>
                <c:pt idx="7">
                  <c:v>#¡REF!</c:v>
                </c:pt>
                <c:pt idx="8">
                  <c:v>#¡REF!</c:v>
                </c:pt>
                <c:pt idx="9">
                  <c:v>#¡REF!</c:v>
                </c:pt>
                <c:pt idx="10">
                  <c:v>#¡REF!</c:v>
                </c:pt>
                <c:pt idx="11">
                  <c:v>#¡REF!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22-oct</c:v>
                </c:pt>
                <c:pt idx="1">
                  <c:v>23-oct</c:v>
                </c:pt>
                <c:pt idx="2">
                  <c:v>24-oct</c:v>
                </c:pt>
                <c:pt idx="3">
                  <c:v>#¡REF!</c:v>
                </c:pt>
                <c:pt idx="4">
                  <c:v>#¡REF!</c:v>
                </c:pt>
                <c:pt idx="5">
                  <c:v>#¡REF!</c:v>
                </c:pt>
                <c:pt idx="6">
                  <c:v>#¡REF!</c:v>
                </c:pt>
                <c:pt idx="7">
                  <c:v>#¡REF!</c:v>
                </c:pt>
                <c:pt idx="8">
                  <c:v>#¡REF!</c:v>
                </c:pt>
                <c:pt idx="9">
                  <c:v>#¡REF!</c:v>
                </c:pt>
                <c:pt idx="10">
                  <c:v>#¡REF!</c:v>
                </c:pt>
                <c:pt idx="11">
                  <c:v>#¡REF!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22-oct</c:v>
                </c:pt>
                <c:pt idx="1">
                  <c:v>23-oct</c:v>
                </c:pt>
                <c:pt idx="2">
                  <c:v>24-oct</c:v>
                </c:pt>
                <c:pt idx="3">
                  <c:v>#¡REF!</c:v>
                </c:pt>
                <c:pt idx="4">
                  <c:v>#¡REF!</c:v>
                </c:pt>
                <c:pt idx="5">
                  <c:v>#¡REF!</c:v>
                </c:pt>
                <c:pt idx="6">
                  <c:v>#¡REF!</c:v>
                </c:pt>
                <c:pt idx="7">
                  <c:v>#¡REF!</c:v>
                </c:pt>
                <c:pt idx="8">
                  <c:v>#¡REF!</c:v>
                </c:pt>
                <c:pt idx="9">
                  <c:v>#¡REF!</c:v>
                </c:pt>
                <c:pt idx="10">
                  <c:v>#¡REF!</c:v>
                </c:pt>
                <c:pt idx="11">
                  <c:v>#¡REF!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3792"/>
        <c:axId val="93075712"/>
      </c:lineChart>
      <c:dateAx>
        <c:axId val="93073792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30757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93075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37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3073792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507"/>
          <c:h val="0.8773978540038869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244" r="0.75000000000000244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87"/>
  <sheetViews>
    <sheetView showGridLines="0" showZeros="0" topLeftCell="A7" workbookViewId="0">
      <selection activeCell="E67" sqref="E67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25</v>
      </c>
      <c r="C2" s="79"/>
      <c r="D2" s="79"/>
      <c r="E2" s="80"/>
    </row>
    <row r="3" spans="2:5" x14ac:dyDescent="0.2">
      <c r="B3" s="81" t="s">
        <v>27</v>
      </c>
      <c r="C3" s="82"/>
      <c r="D3" s="82"/>
      <c r="E3" s="83"/>
    </row>
    <row r="5" spans="2:5" x14ac:dyDescent="0.2">
      <c r="B5" s="59" t="s">
        <v>28</v>
      </c>
      <c r="C5" s="60" t="s">
        <v>29</v>
      </c>
      <c r="D5" s="60" t="s">
        <v>30</v>
      </c>
      <c r="E5" s="61" t="s">
        <v>31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9" spans="2:5" x14ac:dyDescent="0.2">
      <c r="B9" s="62">
        <v>4</v>
      </c>
      <c r="C9" s="63">
        <v>41134</v>
      </c>
      <c r="D9" s="64">
        <v>30</v>
      </c>
      <c r="E9" s="62">
        <v>3</v>
      </c>
    </row>
    <row r="10" spans="2:5" x14ac:dyDescent="0.2">
      <c r="B10" s="62">
        <v>5</v>
      </c>
      <c r="C10" s="63">
        <v>41169</v>
      </c>
      <c r="D10" s="64">
        <v>28</v>
      </c>
      <c r="E10" s="62">
        <v>3</v>
      </c>
    </row>
    <row r="11" spans="2:5" x14ac:dyDescent="0.2">
      <c r="B11" s="62">
        <v>6</v>
      </c>
      <c r="C11" s="63">
        <v>41204</v>
      </c>
      <c r="D11" s="64">
        <v>3</v>
      </c>
      <c r="E11" s="62">
        <v>3</v>
      </c>
    </row>
    <row r="14" spans="2:5" x14ac:dyDescent="0.2">
      <c r="B14" s="84" t="s">
        <v>32</v>
      </c>
      <c r="C14" s="85"/>
      <c r="D14" s="86" t="s">
        <v>33</v>
      </c>
      <c r="E14" s="88" t="s">
        <v>34</v>
      </c>
    </row>
    <row r="15" spans="2:5" x14ac:dyDescent="0.2">
      <c r="B15" s="65" t="s">
        <v>35</v>
      </c>
      <c r="C15" s="66" t="s">
        <v>36</v>
      </c>
      <c r="D15" s="87"/>
      <c r="E15" s="89"/>
    </row>
    <row r="16" spans="2:5" x14ac:dyDescent="0.2">
      <c r="B16" s="67" t="s">
        <v>20</v>
      </c>
      <c r="C16" s="68" t="s">
        <v>21</v>
      </c>
      <c r="D16" s="67" t="s">
        <v>22</v>
      </c>
      <c r="E16" s="69">
        <v>40996</v>
      </c>
    </row>
    <row r="17" spans="2:5" x14ac:dyDescent="0.2">
      <c r="B17" s="67" t="s">
        <v>23</v>
      </c>
      <c r="C17" s="68" t="s">
        <v>37</v>
      </c>
      <c r="D17" s="67" t="s">
        <v>44</v>
      </c>
      <c r="E17" s="69">
        <v>40998</v>
      </c>
    </row>
    <row r="18" spans="2:5" x14ac:dyDescent="0.2">
      <c r="B18" s="67" t="s">
        <v>3</v>
      </c>
      <c r="C18" s="68" t="s">
        <v>38</v>
      </c>
      <c r="D18" s="67"/>
      <c r="E18" s="69">
        <v>41003</v>
      </c>
    </row>
    <row r="19" spans="2:5" x14ac:dyDescent="0.2">
      <c r="B19" s="67" t="s">
        <v>24</v>
      </c>
      <c r="C19" s="68" t="s">
        <v>39</v>
      </c>
      <c r="D19" s="67"/>
      <c r="E19" s="69">
        <v>41005</v>
      </c>
    </row>
    <row r="20" spans="2:5" x14ac:dyDescent="0.2">
      <c r="B20" s="67" t="s">
        <v>40</v>
      </c>
      <c r="C20" s="68"/>
      <c r="D20" s="67"/>
      <c r="E20" s="69">
        <f>+E18+7</f>
        <v>41010</v>
      </c>
    </row>
    <row r="21" spans="2:5" x14ac:dyDescent="0.2">
      <c r="B21" s="67"/>
      <c r="C21" s="68"/>
      <c r="D21" s="67"/>
      <c r="E21" s="69">
        <f>+E19+7</f>
        <v>41012</v>
      </c>
    </row>
    <row r="22" spans="2:5" x14ac:dyDescent="0.2">
      <c r="B22" s="67"/>
      <c r="C22" s="68"/>
      <c r="D22" s="67"/>
      <c r="E22" s="69">
        <f>+E20+7</f>
        <v>41017</v>
      </c>
    </row>
    <row r="23" spans="2:5" x14ac:dyDescent="0.2">
      <c r="B23" s="67"/>
      <c r="C23" s="68"/>
      <c r="D23" s="67"/>
      <c r="E23" s="69">
        <f>+E21+7</f>
        <v>41019</v>
      </c>
    </row>
    <row r="24" spans="2:5" x14ac:dyDescent="0.2">
      <c r="B24" s="67"/>
      <c r="C24" s="68"/>
      <c r="D24" s="67"/>
      <c r="E24" s="69">
        <f>+E22+7</f>
        <v>41024</v>
      </c>
    </row>
    <row r="25" spans="2:5" x14ac:dyDescent="0.2">
      <c r="B25" s="67"/>
      <c r="C25" s="68"/>
      <c r="D25" s="68"/>
      <c r="E25" s="70">
        <v>41026</v>
      </c>
    </row>
    <row r="26" spans="2:5" x14ac:dyDescent="0.2">
      <c r="B26" s="67"/>
      <c r="C26" s="68"/>
      <c r="D26" s="68"/>
      <c r="E26" s="70">
        <v>41031</v>
      </c>
    </row>
    <row r="27" spans="2:5" x14ac:dyDescent="0.2">
      <c r="B27" s="67"/>
      <c r="C27" s="68"/>
      <c r="D27" s="68"/>
      <c r="E27" s="70">
        <v>41033</v>
      </c>
    </row>
    <row r="28" spans="2:5" x14ac:dyDescent="0.2">
      <c r="B28" s="67"/>
      <c r="C28" s="68"/>
      <c r="D28" s="68"/>
      <c r="E28" s="70">
        <v>41035</v>
      </c>
    </row>
    <row r="29" spans="2:5" x14ac:dyDescent="0.2">
      <c r="B29" s="67"/>
      <c r="C29" s="68"/>
      <c r="D29" s="68"/>
      <c r="E29" s="70">
        <v>41036</v>
      </c>
    </row>
    <row r="30" spans="2:5" x14ac:dyDescent="0.2">
      <c r="B30" s="67"/>
      <c r="C30" s="68"/>
      <c r="D30" s="68"/>
      <c r="E30" s="70">
        <v>41037</v>
      </c>
    </row>
    <row r="31" spans="2:5" x14ac:dyDescent="0.2">
      <c r="B31" s="67"/>
      <c r="C31" s="68"/>
      <c r="D31" s="68"/>
      <c r="E31" s="70">
        <v>41038</v>
      </c>
    </row>
    <row r="32" spans="2:5" x14ac:dyDescent="0.2">
      <c r="B32" s="67"/>
      <c r="C32" s="68"/>
      <c r="D32" s="68"/>
      <c r="E32" s="70">
        <v>41039</v>
      </c>
    </row>
    <row r="33" spans="2:5" x14ac:dyDescent="0.2">
      <c r="B33" s="67"/>
      <c r="C33" s="68"/>
      <c r="D33" s="68"/>
      <c r="E33" s="70">
        <v>41040</v>
      </c>
    </row>
    <row r="34" spans="2:5" x14ac:dyDescent="0.2">
      <c r="B34" s="67"/>
      <c r="C34" s="68"/>
      <c r="D34" s="68"/>
      <c r="E34" s="70">
        <v>41045</v>
      </c>
    </row>
    <row r="35" spans="2:5" x14ac:dyDescent="0.2">
      <c r="B35" s="67"/>
      <c r="C35" s="68"/>
      <c r="D35" s="68"/>
      <c r="E35" s="70">
        <v>41047</v>
      </c>
    </row>
    <row r="36" spans="2:5" x14ac:dyDescent="0.2">
      <c r="B36" s="67"/>
      <c r="C36" s="68"/>
      <c r="D36" s="68"/>
      <c r="E36" s="70">
        <v>41052</v>
      </c>
    </row>
    <row r="37" spans="2:5" x14ac:dyDescent="0.2">
      <c r="B37" s="67"/>
      <c r="C37" s="68"/>
      <c r="D37" s="68"/>
      <c r="E37" s="70">
        <v>41054</v>
      </c>
    </row>
    <row r="38" spans="2:5" x14ac:dyDescent="0.2">
      <c r="B38" s="67"/>
      <c r="C38" s="68"/>
      <c r="D38" s="68"/>
      <c r="E38" s="70">
        <v>41059</v>
      </c>
    </row>
    <row r="39" spans="2:5" x14ac:dyDescent="0.2">
      <c r="B39" s="67"/>
      <c r="C39" s="68"/>
      <c r="D39" s="68"/>
      <c r="E39" s="70">
        <v>41061</v>
      </c>
    </row>
    <row r="40" spans="2:5" x14ac:dyDescent="0.2">
      <c r="B40" s="67"/>
      <c r="C40" s="68"/>
      <c r="D40" s="68"/>
      <c r="E40" s="70">
        <v>41135</v>
      </c>
    </row>
    <row r="41" spans="2:5" x14ac:dyDescent="0.2">
      <c r="B41" s="67"/>
      <c r="C41" s="68"/>
      <c r="D41" s="68"/>
      <c r="E41" s="70">
        <v>41138</v>
      </c>
    </row>
    <row r="42" spans="2:5" x14ac:dyDescent="0.2">
      <c r="B42" s="67"/>
      <c r="C42" s="68"/>
      <c r="D42" s="68"/>
      <c r="E42" s="70">
        <v>41142</v>
      </c>
    </row>
    <row r="43" spans="2:5" x14ac:dyDescent="0.2">
      <c r="B43" s="67"/>
      <c r="C43" s="68"/>
      <c r="D43" s="68"/>
      <c r="E43" s="70">
        <v>41145</v>
      </c>
    </row>
    <row r="44" spans="2:5" x14ac:dyDescent="0.2">
      <c r="B44" s="67"/>
      <c r="C44" s="68"/>
      <c r="D44" s="68"/>
      <c r="E44" s="70">
        <v>41149</v>
      </c>
    </row>
    <row r="45" spans="2:5" x14ac:dyDescent="0.2">
      <c r="B45" s="67"/>
      <c r="C45" s="68"/>
      <c r="D45" s="68"/>
      <c r="E45" s="70">
        <v>41152</v>
      </c>
    </row>
    <row r="46" spans="2:5" x14ac:dyDescent="0.2">
      <c r="B46" s="67"/>
      <c r="C46" s="68"/>
      <c r="D46" s="68"/>
      <c r="E46" s="70">
        <v>41156</v>
      </c>
    </row>
    <row r="47" spans="2:5" x14ac:dyDescent="0.2">
      <c r="B47" s="67"/>
      <c r="C47" s="68"/>
      <c r="D47" s="68"/>
      <c r="E47" s="70">
        <v>41159</v>
      </c>
    </row>
    <row r="48" spans="2:5" x14ac:dyDescent="0.2">
      <c r="B48" s="67"/>
      <c r="C48" s="68"/>
      <c r="D48" s="68"/>
      <c r="E48" s="70">
        <v>41163</v>
      </c>
    </row>
    <row r="49" spans="2:5" x14ac:dyDescent="0.2">
      <c r="B49" s="67"/>
      <c r="C49" s="68"/>
      <c r="D49" s="68"/>
      <c r="E49" s="70">
        <v>41166</v>
      </c>
    </row>
    <row r="50" spans="2:5" x14ac:dyDescent="0.2">
      <c r="B50" s="67"/>
      <c r="C50" s="68"/>
      <c r="D50" s="68"/>
      <c r="E50" s="70">
        <v>41170</v>
      </c>
    </row>
    <row r="51" spans="2:5" x14ac:dyDescent="0.2">
      <c r="B51" s="67"/>
      <c r="C51" s="68"/>
      <c r="D51" s="68"/>
      <c r="E51" s="70">
        <v>41173</v>
      </c>
    </row>
    <row r="52" spans="2:5" x14ac:dyDescent="0.2">
      <c r="B52" s="67"/>
      <c r="C52" s="68"/>
      <c r="D52" s="68"/>
      <c r="E52" s="70">
        <v>41177</v>
      </c>
    </row>
    <row r="53" spans="2:5" x14ac:dyDescent="0.2">
      <c r="B53" s="67"/>
      <c r="C53" s="68"/>
      <c r="D53" s="68"/>
      <c r="E53" s="70">
        <v>41180</v>
      </c>
    </row>
    <row r="54" spans="2:5" x14ac:dyDescent="0.2">
      <c r="B54" s="67"/>
      <c r="C54" s="68"/>
      <c r="D54" s="68"/>
      <c r="E54" s="70">
        <v>41183</v>
      </c>
    </row>
    <row r="55" spans="2:5" x14ac:dyDescent="0.2">
      <c r="B55" s="67"/>
      <c r="C55" s="68"/>
      <c r="D55" s="68"/>
      <c r="E55" s="70">
        <v>41184</v>
      </c>
    </row>
    <row r="56" spans="2:5" x14ac:dyDescent="0.2">
      <c r="B56" s="67"/>
      <c r="C56" s="68"/>
      <c r="D56" s="68"/>
      <c r="E56" s="70">
        <v>41185</v>
      </c>
    </row>
    <row r="57" spans="2:5" x14ac:dyDescent="0.2">
      <c r="B57" s="67"/>
      <c r="C57" s="68"/>
      <c r="D57" s="68"/>
      <c r="E57" s="70">
        <v>41186</v>
      </c>
    </row>
    <row r="58" spans="2:5" x14ac:dyDescent="0.2">
      <c r="B58" s="67"/>
      <c r="C58" s="68"/>
      <c r="D58" s="68"/>
      <c r="E58" s="70">
        <v>41187</v>
      </c>
    </row>
    <row r="59" spans="2:5" x14ac:dyDescent="0.2">
      <c r="B59" s="67"/>
      <c r="C59" s="68"/>
      <c r="D59" s="68"/>
      <c r="E59" s="70">
        <v>41191</v>
      </c>
    </row>
    <row r="60" spans="2:5" x14ac:dyDescent="0.2">
      <c r="B60" s="67"/>
      <c r="C60" s="68"/>
      <c r="D60" s="68"/>
      <c r="E60" s="70">
        <v>41194</v>
      </c>
    </row>
    <row r="61" spans="2:5" x14ac:dyDescent="0.2">
      <c r="B61" s="67"/>
      <c r="C61" s="68"/>
      <c r="D61" s="68"/>
      <c r="E61" s="70">
        <v>41198</v>
      </c>
    </row>
    <row r="62" spans="2:5" x14ac:dyDescent="0.2">
      <c r="B62" s="67"/>
      <c r="C62" s="68"/>
      <c r="D62" s="68"/>
      <c r="E62" s="70">
        <v>41201</v>
      </c>
    </row>
    <row r="63" spans="2:5" x14ac:dyDescent="0.2">
      <c r="B63" s="67"/>
      <c r="C63" s="68"/>
      <c r="D63" s="68"/>
      <c r="E63" s="70">
        <v>41205</v>
      </c>
    </row>
    <row r="64" spans="2:5" x14ac:dyDescent="0.2">
      <c r="B64" s="67"/>
      <c r="C64" s="68"/>
      <c r="D64" s="68"/>
      <c r="E64" s="70">
        <v>41208</v>
      </c>
    </row>
    <row r="65" spans="2:5" x14ac:dyDescent="0.2">
      <c r="B65" s="67"/>
      <c r="C65" s="68"/>
      <c r="D65" s="68"/>
      <c r="E65" s="70">
        <v>41212</v>
      </c>
    </row>
    <row r="66" spans="2:5" x14ac:dyDescent="0.2">
      <c r="B66" s="67"/>
      <c r="C66" s="68"/>
      <c r="D66" s="68"/>
      <c r="E66" s="70">
        <v>41215</v>
      </c>
    </row>
    <row r="67" spans="2:5" x14ac:dyDescent="0.2">
      <c r="B67" s="67"/>
      <c r="C67" s="68"/>
      <c r="D67" s="68"/>
      <c r="E67" s="70"/>
    </row>
    <row r="68" spans="2:5" x14ac:dyDescent="0.2">
      <c r="B68" s="67"/>
      <c r="C68" s="68"/>
      <c r="D68" s="68"/>
      <c r="E68" s="70"/>
    </row>
    <row r="69" spans="2:5" x14ac:dyDescent="0.2">
      <c r="B69" s="67"/>
      <c r="C69" s="68"/>
      <c r="D69" s="68"/>
      <c r="E69" s="70"/>
    </row>
    <row r="70" spans="2:5" x14ac:dyDescent="0.2">
      <c r="B70" s="67"/>
      <c r="C70" s="68"/>
      <c r="D70" s="68"/>
      <c r="E70" s="70"/>
    </row>
    <row r="71" spans="2:5" x14ac:dyDescent="0.2">
      <c r="B71" s="67"/>
      <c r="C71" s="68"/>
      <c r="D71" s="68"/>
      <c r="E71" s="70"/>
    </row>
    <row r="72" spans="2:5" x14ac:dyDescent="0.2">
      <c r="B72" s="67"/>
      <c r="C72" s="68"/>
      <c r="D72" s="68"/>
      <c r="E72" s="70"/>
    </row>
    <row r="73" spans="2:5" x14ac:dyDescent="0.2">
      <c r="B73" s="67"/>
      <c r="C73" s="68"/>
      <c r="D73" s="68"/>
      <c r="E73" s="70"/>
    </row>
    <row r="74" spans="2:5" x14ac:dyDescent="0.2">
      <c r="B74" s="67"/>
      <c r="C74" s="68"/>
      <c r="D74" s="68"/>
      <c r="E74" s="70"/>
    </row>
    <row r="75" spans="2:5" x14ac:dyDescent="0.2">
      <c r="B75" s="67"/>
      <c r="C75" s="68"/>
      <c r="D75" s="68"/>
      <c r="E75" s="70"/>
    </row>
    <row r="76" spans="2:5" x14ac:dyDescent="0.2">
      <c r="B76" s="67"/>
      <c r="C76" s="68"/>
      <c r="D76" s="68"/>
      <c r="E76" s="70"/>
    </row>
    <row r="77" spans="2:5" x14ac:dyDescent="0.2">
      <c r="B77" s="67"/>
      <c r="C77" s="68"/>
      <c r="D77" s="68"/>
      <c r="E77" s="70"/>
    </row>
    <row r="78" spans="2:5" x14ac:dyDescent="0.2">
      <c r="B78" s="67"/>
      <c r="C78" s="68"/>
      <c r="D78" s="68"/>
      <c r="E78" s="70"/>
    </row>
    <row r="79" spans="2:5" x14ac:dyDescent="0.2">
      <c r="B79" s="71"/>
      <c r="C79" s="72"/>
      <c r="D79" s="72"/>
      <c r="E79" s="73"/>
    </row>
    <row r="85" spans="7:8" x14ac:dyDescent="0.2">
      <c r="G85" s="74"/>
      <c r="H85" s="74"/>
    </row>
    <row r="86" spans="7:8" x14ac:dyDescent="0.2">
      <c r="G86" s="74"/>
      <c r="H86" s="74"/>
    </row>
    <row r="87" spans="7:8" x14ac:dyDescent="0.2">
      <c r="G87" s="74"/>
      <c r="H87" s="74"/>
    </row>
  </sheetData>
  <mergeCells count="5">
    <mergeCell ref="B2:E2"/>
    <mergeCell ref="B3:E3"/>
    <mergeCell ref="B14:C14"/>
    <mergeCell ref="D14:D15"/>
    <mergeCell ref="E14:E15"/>
  </mergeCells>
  <dataValidations count="3">
    <dataValidation type="date" operator="greaterThanOrEqual" allowBlank="1" showInputMessage="1" showErrorMessage="1" errorTitle="Valir incorrecto" error="El valor debe ser una fecha" sqref="C6:C11">
      <formula1>1</formula1>
    </dataValidation>
    <dataValidation type="whole" operator="greaterThanOrEqual" allowBlank="1" showInputMessage="1" showErrorMessage="1" errorTitle="Valor incorrecto" error="Debe ser un valor entero mayor de 0" sqref="B6:B11">
      <formula1>1</formula1>
    </dataValidation>
    <dataValidation type="whole" allowBlank="1" showInputMessage="1" showErrorMessage="1" errorTitle="Valor incorrecto" error="Duración mínima 3, máxima 24 (días laborables)" sqref="D8:D11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87"/>
  <sheetViews>
    <sheetView workbookViewId="0">
      <selection activeCell="C34" sqref="C34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42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46</v>
      </c>
      <c r="C4" s="5" t="s">
        <v>2</v>
      </c>
      <c r="D4" s="56"/>
    </row>
    <row r="5" spans="2:4" x14ac:dyDescent="0.25">
      <c r="B5" s="4" t="s">
        <v>46</v>
      </c>
      <c r="C5" s="5" t="s">
        <v>3</v>
      </c>
      <c r="D5" s="56"/>
    </row>
    <row r="6" spans="2:4" x14ac:dyDescent="0.25">
      <c r="B6" s="4" t="s">
        <v>46</v>
      </c>
      <c r="C6" s="5" t="s">
        <v>4</v>
      </c>
      <c r="D6" s="56"/>
    </row>
    <row r="7" spans="2:4" x14ac:dyDescent="0.25">
      <c r="B7" s="4" t="s">
        <v>46</v>
      </c>
      <c r="C7" s="5" t="s">
        <v>5</v>
      </c>
      <c r="D7" s="56"/>
    </row>
    <row r="8" spans="2:4" x14ac:dyDescent="0.25">
      <c r="B8" s="4" t="s">
        <v>46</v>
      </c>
      <c r="C8" s="5" t="s">
        <v>6</v>
      </c>
      <c r="D8" s="56"/>
    </row>
    <row r="9" spans="2:4" x14ac:dyDescent="0.25">
      <c r="B9" s="4" t="s">
        <v>46</v>
      </c>
      <c r="C9" s="5" t="s">
        <v>7</v>
      </c>
      <c r="D9" s="56"/>
    </row>
    <row r="10" spans="2:4" x14ac:dyDescent="0.25">
      <c r="B10" s="4" t="s">
        <v>46</v>
      </c>
      <c r="C10" s="5" t="s">
        <v>8</v>
      </c>
      <c r="D10" s="56"/>
    </row>
    <row r="11" spans="2:4" x14ac:dyDescent="0.25">
      <c r="B11" s="4" t="s">
        <v>47</v>
      </c>
      <c r="C11" s="5" t="s">
        <v>2</v>
      </c>
      <c r="D11" s="56"/>
    </row>
    <row r="12" spans="2:4" x14ac:dyDescent="0.25">
      <c r="B12" s="4" t="s">
        <v>47</v>
      </c>
      <c r="C12" s="5" t="s">
        <v>3</v>
      </c>
      <c r="D12" s="56"/>
    </row>
    <row r="13" spans="2:4" x14ac:dyDescent="0.25">
      <c r="B13" s="4" t="s">
        <v>47</v>
      </c>
      <c r="C13" s="5" t="s">
        <v>4</v>
      </c>
      <c r="D13" s="56"/>
    </row>
    <row r="14" spans="2:4" x14ac:dyDescent="0.25">
      <c r="B14" s="4" t="s">
        <v>47</v>
      </c>
      <c r="C14" s="5" t="s">
        <v>5</v>
      </c>
      <c r="D14" s="56"/>
    </row>
    <row r="15" spans="2:4" x14ac:dyDescent="0.25">
      <c r="B15" s="4" t="s">
        <v>47</v>
      </c>
      <c r="C15" s="5" t="s">
        <v>6</v>
      </c>
      <c r="D15" s="56"/>
    </row>
    <row r="16" spans="2:4" x14ac:dyDescent="0.25">
      <c r="B16" s="4" t="s">
        <v>47</v>
      </c>
      <c r="C16" s="5" t="s">
        <v>7</v>
      </c>
      <c r="D16" s="56"/>
    </row>
    <row r="17" spans="1:254" x14ac:dyDescent="0.25">
      <c r="B17" s="4" t="s">
        <v>47</v>
      </c>
      <c r="C17" s="5" t="s">
        <v>8</v>
      </c>
      <c r="D17" s="56"/>
    </row>
    <row r="18" spans="1:254" x14ac:dyDescent="0.25">
      <c r="A18" s="57"/>
      <c r="B18" s="4" t="s">
        <v>48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48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48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48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48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48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48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B25" s="4"/>
      <c r="C25" s="5"/>
      <c r="D25" s="56"/>
    </row>
    <row r="26" spans="1:254" x14ac:dyDescent="0.25">
      <c r="B26" s="4"/>
      <c r="C26" s="5"/>
      <c r="D26" s="56"/>
    </row>
    <row r="27" spans="1:254" x14ac:dyDescent="0.25">
      <c r="B27" s="4"/>
      <c r="C27" s="5"/>
      <c r="D27" s="56"/>
    </row>
    <row r="28" spans="1:254" x14ac:dyDescent="0.25">
      <c r="B28" s="4"/>
      <c r="C28" s="5"/>
      <c r="D28" s="56"/>
    </row>
    <row r="29" spans="1:254" x14ac:dyDescent="0.25">
      <c r="B29" s="4"/>
      <c r="C29" s="5"/>
      <c r="D29" s="56"/>
    </row>
    <row r="30" spans="1:254" x14ac:dyDescent="0.25">
      <c r="B30" s="4"/>
      <c r="C30" s="5"/>
      <c r="D30" s="56"/>
    </row>
    <row r="31" spans="1:254" x14ac:dyDescent="0.25">
      <c r="B31" s="4"/>
      <c r="C31" s="5"/>
      <c r="D31" s="56"/>
    </row>
    <row r="32" spans="1:254" x14ac:dyDescent="0.25">
      <c r="B32" s="4"/>
      <c r="C32" s="5"/>
      <c r="D32" s="56"/>
    </row>
    <row r="33" spans="2:4" x14ac:dyDescent="0.25">
      <c r="B33" s="4"/>
      <c r="C33" s="5"/>
      <c r="D33" s="56"/>
    </row>
    <row r="34" spans="2:4" x14ac:dyDescent="0.25">
      <c r="B34" s="4"/>
      <c r="C34" s="5"/>
      <c r="D34" s="56"/>
    </row>
    <row r="35" spans="2:4" x14ac:dyDescent="0.25">
      <c r="B35" s="4"/>
      <c r="C35" s="5"/>
      <c r="D35" s="56"/>
    </row>
    <row r="36" spans="2:4" x14ac:dyDescent="0.25">
      <c r="B36" s="4"/>
      <c r="C36" s="5"/>
      <c r="D36" s="56"/>
    </row>
    <row r="37" spans="2:4" x14ac:dyDescent="0.25">
      <c r="B37" s="4"/>
      <c r="C37" s="5"/>
      <c r="D37" s="56"/>
    </row>
    <row r="38" spans="2:4" x14ac:dyDescent="0.25">
      <c r="B38" s="4"/>
      <c r="C38" s="5"/>
      <c r="D38" s="56"/>
    </row>
    <row r="39" spans="2:4" x14ac:dyDescent="0.25">
      <c r="B39" s="4"/>
      <c r="C39" s="5"/>
      <c r="D39" s="56"/>
    </row>
    <row r="40" spans="2:4" x14ac:dyDescent="0.25">
      <c r="B40" s="4"/>
      <c r="C40" s="5"/>
      <c r="D40" s="56"/>
    </row>
    <row r="41" spans="2:4" x14ac:dyDescent="0.25">
      <c r="B41" s="4"/>
      <c r="C41" s="5"/>
      <c r="D41" s="56"/>
    </row>
    <row r="42" spans="2:4" x14ac:dyDescent="0.25">
      <c r="B42" s="4"/>
      <c r="C42" s="5"/>
      <c r="D42" s="56"/>
    </row>
    <row r="43" spans="2:4" x14ac:dyDescent="0.25">
      <c r="B43" s="4"/>
      <c r="C43" s="5"/>
      <c r="D43" s="56"/>
    </row>
    <row r="44" spans="2:4" x14ac:dyDescent="0.25">
      <c r="B44" s="4"/>
      <c r="C44" s="5"/>
      <c r="D44" s="56"/>
    </row>
    <row r="45" spans="2:4" x14ac:dyDescent="0.25">
      <c r="B45" s="4"/>
      <c r="C45" s="5"/>
      <c r="D45" s="56"/>
    </row>
    <row r="46" spans="2:4" x14ac:dyDescent="0.25">
      <c r="B46" s="4"/>
      <c r="C46" s="5"/>
      <c r="D46" s="56"/>
    </row>
    <row r="47" spans="2:4" x14ac:dyDescent="0.25">
      <c r="B47" s="4"/>
      <c r="C47" s="5"/>
      <c r="D47" s="56"/>
    </row>
    <row r="48" spans="2:4" x14ac:dyDescent="0.25">
      <c r="B48" s="4"/>
      <c r="C48" s="5"/>
      <c r="D48" s="56"/>
    </row>
    <row r="49" spans="2:4" x14ac:dyDescent="0.25">
      <c r="B49" s="4"/>
      <c r="C49" s="5"/>
      <c r="D49" s="56"/>
    </row>
    <row r="50" spans="2:4" x14ac:dyDescent="0.25">
      <c r="B50" s="4"/>
      <c r="C50" s="5"/>
      <c r="D50" s="56"/>
    </row>
    <row r="51" spans="2:4" x14ac:dyDescent="0.25">
      <c r="B51" s="4"/>
      <c r="C51" s="5"/>
      <c r="D51" s="56"/>
    </row>
    <row r="52" spans="2:4" x14ac:dyDescent="0.25">
      <c r="B52" s="4"/>
      <c r="C52" s="5"/>
      <c r="D52" s="56"/>
    </row>
    <row r="53" spans="2:4" x14ac:dyDescent="0.25">
      <c r="B53" s="4"/>
      <c r="C53" s="5"/>
    </row>
    <row r="54" spans="2:4" x14ac:dyDescent="0.25">
      <c r="B54" s="4"/>
      <c r="C54" s="5"/>
    </row>
    <row r="55" spans="2:4" x14ac:dyDescent="0.25">
      <c r="B55" s="4"/>
      <c r="C55" s="5"/>
    </row>
    <row r="56" spans="2:4" x14ac:dyDescent="0.25">
      <c r="B56" s="4"/>
      <c r="C56" s="5"/>
    </row>
    <row r="57" spans="2:4" x14ac:dyDescent="0.25">
      <c r="B57" s="4"/>
      <c r="C57" s="5"/>
    </row>
    <row r="58" spans="2:4" x14ac:dyDescent="0.25">
      <c r="B58" s="4"/>
      <c r="C58" s="5"/>
    </row>
    <row r="59" spans="2:4" x14ac:dyDescent="0.25">
      <c r="B59" s="4"/>
      <c r="C59" s="5"/>
    </row>
    <row r="60" spans="2:4" x14ac:dyDescent="0.25">
      <c r="B60" s="4"/>
      <c r="C60" s="5"/>
    </row>
    <row r="61" spans="2:4" x14ac:dyDescent="0.25">
      <c r="B61" s="4"/>
      <c r="C61" s="5"/>
    </row>
    <row r="62" spans="2:4" x14ac:dyDescent="0.25">
      <c r="B62" s="4"/>
      <c r="C62" s="5"/>
    </row>
    <row r="63" spans="2:4" x14ac:dyDescent="0.25">
      <c r="B63" s="4"/>
      <c r="C63" s="5"/>
    </row>
    <row r="64" spans="2:4" x14ac:dyDescent="0.25">
      <c r="B64" s="4"/>
      <c r="C64" s="5"/>
    </row>
    <row r="65" spans="2:3" x14ac:dyDescent="0.25">
      <c r="B65" s="4"/>
      <c r="C65" s="5"/>
    </row>
    <row r="66" spans="2:3" x14ac:dyDescent="0.25">
      <c r="B66" s="4"/>
      <c r="C66" s="5"/>
    </row>
    <row r="67" spans="2:3" x14ac:dyDescent="0.25">
      <c r="B67" s="4"/>
      <c r="C67" s="5"/>
    </row>
    <row r="68" spans="2:3" x14ac:dyDescent="0.25">
      <c r="B68" s="4"/>
      <c r="C68" s="5"/>
    </row>
    <row r="69" spans="2:3" x14ac:dyDescent="0.25">
      <c r="B69" s="4"/>
      <c r="C69" s="5"/>
    </row>
    <row r="70" spans="2:3" x14ac:dyDescent="0.25">
      <c r="B70" s="4"/>
      <c r="C70" s="5"/>
    </row>
    <row r="71" spans="2:3" x14ac:dyDescent="0.25">
      <c r="B71" s="4"/>
      <c r="C71" s="5"/>
    </row>
    <row r="72" spans="2:3" x14ac:dyDescent="0.25">
      <c r="B72" s="4"/>
      <c r="C72" s="5"/>
    </row>
    <row r="73" spans="2:3" x14ac:dyDescent="0.25">
      <c r="B73" s="4"/>
      <c r="C73" s="5"/>
    </row>
    <row r="74" spans="2:3" x14ac:dyDescent="0.25">
      <c r="B74" s="4"/>
      <c r="C74" s="5"/>
    </row>
    <row r="75" spans="2:3" x14ac:dyDescent="0.25">
      <c r="B75" s="4"/>
      <c r="C75" s="5"/>
    </row>
    <row r="76" spans="2:3" x14ac:dyDescent="0.25">
      <c r="B76" s="4"/>
      <c r="C76" s="5"/>
    </row>
    <row r="77" spans="2:3" x14ac:dyDescent="0.25">
      <c r="B77" s="4"/>
      <c r="C77" s="5"/>
    </row>
    <row r="78" spans="2:3" x14ac:dyDescent="0.25">
      <c r="B78" s="4"/>
      <c r="C78" s="5"/>
    </row>
    <row r="79" spans="2:3" x14ac:dyDescent="0.25">
      <c r="B79" s="4"/>
      <c r="C79" s="5"/>
    </row>
    <row r="80" spans="2:3" x14ac:dyDescent="0.25">
      <c r="B80" s="4"/>
      <c r="C80" s="5"/>
    </row>
    <row r="81" spans="2:3" x14ac:dyDescent="0.25">
      <c r="B81" s="4"/>
      <c r="C81" s="5"/>
    </row>
    <row r="82" spans="2:3" x14ac:dyDescent="0.25">
      <c r="B82" s="4"/>
      <c r="C82" s="5"/>
    </row>
    <row r="83" spans="2:3" x14ac:dyDescent="0.25">
      <c r="B83" s="4"/>
      <c r="C83" s="5"/>
    </row>
    <row r="84" spans="2:3" x14ac:dyDescent="0.25">
      <c r="B84" s="4"/>
      <c r="C84" s="5"/>
    </row>
    <row r="85" spans="2:3" x14ac:dyDescent="0.25">
      <c r="B85" s="4"/>
      <c r="C85" s="5"/>
    </row>
    <row r="86" spans="2:3" x14ac:dyDescent="0.25">
      <c r="B86" s="4"/>
      <c r="C86" s="5"/>
    </row>
    <row r="87" spans="2:3" x14ac:dyDescent="0.25">
      <c r="B87" s="4"/>
      <c r="C87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E65537"/>
  <sheetViews>
    <sheetView showGridLines="0" showZeros="0" tabSelected="1" zoomScale="90" zoomScaleNormal="9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L15" sqref="L15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3" style="37" hidden="1" customWidth="1"/>
    <col min="17" max="17" width="4.7109375" style="8" hidden="1" customWidth="1"/>
    <col min="18" max="18" width="5.28515625" style="8" hidden="1" customWidth="1"/>
    <col min="19" max="19" width="3" style="8" hidden="1" customWidth="1"/>
    <col min="20" max="20" width="3.5703125" style="8" hidden="1" customWidth="1"/>
    <col min="21" max="21" width="7.7109375" style="8" hidden="1" customWidth="1"/>
    <col min="22" max="22" width="3.5703125" style="8" hidden="1" customWidth="1"/>
    <col min="23" max="23" width="3.7109375" style="8" hidden="1" customWidth="1"/>
    <col min="24" max="24" width="4.42578125" style="8" hidden="1" customWidth="1" outlineLevel="1"/>
    <col min="25" max="25" width="4.140625" style="8" hidden="1" customWidth="1" outlineLevel="1"/>
    <col min="26" max="26" width="11.42578125" style="8" hidden="1" customWidth="1" outlineLevel="1"/>
    <col min="27" max="27" width="11.7109375" style="8" hidden="1" customWidth="1" outlineLevel="1"/>
    <col min="28" max="28" width="10.140625" style="8" hidden="1" customWidth="1" outlineLevel="1"/>
    <col min="29" max="29" width="15.5703125" style="8" hidden="1" customWidth="1" outlineLevel="1"/>
    <col min="30" max="30" width="5.85546875" style="8" hidden="1" customWidth="1" outlineLevel="1"/>
    <col min="31" max="32" width="11.42578125" style="8" hidden="1" customWidth="1" outlineLevel="1"/>
    <col min="33" max="239" width="11.42578125" style="8" customWidth="1" outlineLevel="1"/>
  </cols>
  <sheetData>
    <row r="1" spans="1:29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8"/>
    </row>
    <row r="2" spans="1:29" ht="3" customHeight="1" x14ac:dyDescent="0.25">
      <c r="H2" s="8"/>
      <c r="I2" s="8"/>
      <c r="J2" s="6"/>
      <c r="K2" s="6"/>
      <c r="L2" s="6"/>
      <c r="M2" s="6"/>
      <c r="N2" s="6"/>
      <c r="O2" s="6"/>
      <c r="P2" s="8"/>
    </row>
    <row r="3" spans="1:29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8"/>
    </row>
    <row r="4" spans="1:29" x14ac:dyDescent="0.25">
      <c r="B4" s="7"/>
      <c r="C4" s="11">
        <f>+Config!B11</f>
        <v>6</v>
      </c>
      <c r="D4" s="12">
        <f>+Config!C11</f>
        <v>41204</v>
      </c>
      <c r="E4" s="13">
        <f>+Config!D11</f>
        <v>3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X</v>
      </c>
      <c r="O4" s="15"/>
      <c r="P4" s="15"/>
      <c r="Q4" s="15"/>
      <c r="R4" s="15" t="str">
        <f>IF(R5=""," ",CHOOSE(WEEKDAY(R5,2),"L","M","X","J","V","S","D"))</f>
        <v xml:space="preserve"> </v>
      </c>
      <c r="S4" s="15"/>
      <c r="T4" s="15" t="str">
        <f>IF(T5=""," ",CHOOSE(WEEKDAY(T5,2),"L","M","X","J","V","S","D"))</f>
        <v xml:space="preserve"> </v>
      </c>
      <c r="U4" s="15"/>
      <c r="V4" s="15" t="str">
        <f>IF(V5=""," ",CHOOSE(WEEKDAY(V5,2),"L","M","X","J","V","S","D"))</f>
        <v xml:space="preserve"> </v>
      </c>
      <c r="W4" s="15" t="e">
        <f>IF(W5=""," ",CHOOSE(WEEKDAY(W5,2),"L","M","X","J","V","S","D"))</f>
        <v>#REF!</v>
      </c>
    </row>
    <row r="5" spans="1:29" s="16" customFormat="1" ht="41.25" customHeight="1" x14ac:dyDescent="0.2">
      <c r="H5" s="18" t="s">
        <v>29</v>
      </c>
      <c r="I5" s="17"/>
      <c r="J5" s="18">
        <f>+Config!C11</f>
        <v>41204</v>
      </c>
      <c r="K5" s="18"/>
      <c r="L5" s="18">
        <f>IF(AND(J5&lt;WORKDAY($D$4,$E$4)-1,J5&lt;&gt;0),WORKDAY(J5,1,Config!$E$16:$E$62),"")</f>
        <v>41205</v>
      </c>
      <c r="M5" s="18" t="str">
        <f>IF(AND(K5&lt;WORKDAY($D$4,$E$4)-1,K5&lt;&gt;0),WORKDAY(K5,1,Config!$E$16:$E$39),"")</f>
        <v/>
      </c>
      <c r="N5" s="18">
        <f>IF(AND(L5&lt;WORKDAY($D$4,$E$4)-1,L5&lt;&gt;0),WORKDAY(L5,1,Config!$E$16:$E$62),"")</f>
        <v>41206</v>
      </c>
      <c r="O5" s="18" t="str">
        <f>IF(AND(M5&lt;WORKDAY($D$4,$E$4)-1,M5&lt;&gt;0),WORKDAY(M5,1,Config!$E$16:$E$39),"")</f>
        <v/>
      </c>
      <c r="P5" s="18" t="e">
        <f>IF(AND(#REF!&lt;WORKDAY($D$4,$E$4)-1,#REF!&lt;&gt;0),WORKDAY(#REF!,1,Config!$E$16:$E$39),"")</f>
        <v>#REF!</v>
      </c>
      <c r="Q5" s="18" t="e">
        <f>IF(AND(#REF!&lt;WORKDAY($D$4,$E$4)-1,#REF!&lt;&gt;0),WORKDAY(#REF!,1,Config!$E$16:$E$39),"")</f>
        <v>#REF!</v>
      </c>
      <c r="R5" s="18"/>
      <c r="S5" s="18" t="e">
        <f>IF(AND(Q5&lt;WORKDAY($D$4,$E$4)-1,Q5&lt;&gt;0),WORKDAY(Q5,1,Config!$E$16:$E$39),"")</f>
        <v>#REF!</v>
      </c>
      <c r="T5" s="18" t="str">
        <f>IF(AND(R5&lt;WORKDAY($D$4,$E$4)-1,R5&lt;&gt;0),WORKDAY(R5,1,Config!$E$16:$E$62),"")</f>
        <v/>
      </c>
      <c r="U5" s="18" t="e">
        <f>IF(AND(S5&lt;WORKDAY($D$4,$E$4)-1,S5&lt;&gt;0),WORKDAY(S5,1,Config!$E$16:$E$39),"")</f>
        <v>#REF!</v>
      </c>
      <c r="V5" s="18" t="str">
        <f>IF(AND(T5&lt;WORKDAY($D$4,$E$4)-1,T5&lt;&gt;0),WORKDAY(T5,1,Config!$E$16:$E$62),"")</f>
        <v/>
      </c>
      <c r="W5" s="18" t="e">
        <f>IF(AND(U5&lt;WORKDAY($D$4,$E$4)-1,U5&lt;&gt;0),WORKDAY(U5,1,Config!$E$16:$E$51),"")</f>
        <v>#REF!</v>
      </c>
      <c r="X5" s="18" t="str">
        <f>IF(AND(V5&lt;WORKDAY($D$4,$E$4)-1,V5&lt;&gt;0),WORKDAY(V5,1,Config!$E$16:$E$62),"")</f>
        <v/>
      </c>
      <c r="Y5" s="76" t="e">
        <f>IF(AND(#REF!&lt;WORKDAY($D$4,$E$4)-1,#REF!&lt;&gt;0),WORKDAY(#REF!,1,Config!$E$16:$E$34),"")</f>
        <v>#REF!</v>
      </c>
      <c r="AC5" s="75" t="s">
        <v>45</v>
      </c>
    </row>
    <row r="6" spans="1:29" s="16" customFormat="1" ht="12.75" customHeight="1" x14ac:dyDescent="0.2">
      <c r="B6" s="19"/>
      <c r="E6" s="95" t="s">
        <v>12</v>
      </c>
      <c r="F6" s="96"/>
      <c r="G6" s="96"/>
      <c r="H6" s="20">
        <f>COUNTIF(H10:H980,"&gt;0")</f>
        <v>21</v>
      </c>
      <c r="I6" s="20"/>
      <c r="J6" s="21">
        <f>$H$6-COUNTIF(I10:I980,"&gt;=1")</f>
        <v>21</v>
      </c>
      <c r="K6" s="21"/>
      <c r="L6" s="21">
        <f>$H$6-COUNTIF(K10:K980,"&gt;=1")</f>
        <v>21</v>
      </c>
      <c r="M6" s="21"/>
      <c r="N6" s="21">
        <f>$H$6-COUNTIF(M10:M980,"&gt;=1")</f>
        <v>21</v>
      </c>
      <c r="O6" s="21"/>
      <c r="P6" s="21"/>
      <c r="Q6" s="21"/>
      <c r="R6" s="21"/>
      <c r="S6" s="21"/>
      <c r="T6" s="21"/>
      <c r="U6" s="21"/>
      <c r="V6" s="21"/>
      <c r="W6" s="21"/>
      <c r="AA6" s="75" t="str">
        <f>[2]Config!B13</f>
        <v>Análisis</v>
      </c>
      <c r="AB6" s="75" t="str">
        <f>[2]Config!C13</f>
        <v>Pendiente</v>
      </c>
      <c r="AC6" s="75" t="str">
        <f>[2]Config!D13</f>
        <v>Michael Martínez</v>
      </c>
    </row>
    <row r="7" spans="1:29" x14ac:dyDescent="0.25">
      <c r="E7" s="97" t="s">
        <v>13</v>
      </c>
      <c r="F7" s="98"/>
      <c r="G7" s="99"/>
      <c r="H7" s="20">
        <f>+SUM(H9:H985)</f>
        <v>4.9999999999999991</v>
      </c>
      <c r="I7" s="20"/>
      <c r="J7" s="22">
        <f>H7-SUM(J9:J980)</f>
        <v>4.9999999999999991</v>
      </c>
      <c r="K7" s="22"/>
      <c r="L7" s="23">
        <f>+J7-SUM(L9:L985)</f>
        <v>4.9999999999999991</v>
      </c>
      <c r="M7" s="23"/>
      <c r="N7" s="23">
        <f>+L7-SUM(N9:N985)</f>
        <v>4.9999999999999991</v>
      </c>
      <c r="O7" s="23"/>
      <c r="P7" s="23"/>
      <c r="Q7" s="23"/>
      <c r="R7" s="23"/>
      <c r="S7" s="23"/>
      <c r="T7" s="23">
        <f>+R7-SUM(T9:T985)</f>
        <v>0</v>
      </c>
      <c r="U7" s="23"/>
      <c r="V7" s="23">
        <f>+T7-SUM(V9:V985)</f>
        <v>0</v>
      </c>
      <c r="W7" s="23" t="e">
        <f>+U7-SUM(W9:W985)</f>
        <v>#REF!</v>
      </c>
      <c r="AA7" s="75" t="str">
        <f>[2]Config!B14</f>
        <v>Codificación</v>
      </c>
      <c r="AB7" s="75" t="str">
        <f>[2]Config!C14</f>
        <v>En curso</v>
      </c>
      <c r="AC7" s="75" t="s">
        <v>44</v>
      </c>
    </row>
    <row r="8" spans="1:29" x14ac:dyDescent="0.2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118"/>
      <c r="P8" s="118"/>
      <c r="Q8" s="118"/>
      <c r="R8" s="118"/>
      <c r="S8" s="118"/>
      <c r="T8" s="118"/>
      <c r="U8" s="118"/>
      <c r="V8" s="118"/>
      <c r="W8" s="118"/>
      <c r="AA8" s="75" t="str">
        <f>[2]Config!B15</f>
        <v>Prototipado</v>
      </c>
      <c r="AB8" s="75" t="str">
        <f>[2]Config!C15</f>
        <v>Terminada</v>
      </c>
      <c r="AC8" s="75" t="str">
        <f>[2]Config!D15</f>
        <v>Renzo Martínez</v>
      </c>
    </row>
    <row r="9" spans="1:29" x14ac:dyDescent="0.2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119"/>
      <c r="P9" s="119"/>
      <c r="Q9" s="119"/>
      <c r="R9" s="119"/>
      <c r="S9" s="119"/>
      <c r="T9" s="119"/>
      <c r="U9" s="119"/>
      <c r="V9" s="119"/>
      <c r="W9" s="119"/>
      <c r="AA9" s="75" t="str">
        <f>[2]Config!B16</f>
        <v>Pruebas</v>
      </c>
      <c r="AB9" s="75" t="str">
        <f>[2]Config!C16</f>
        <v>Eliminada</v>
      </c>
      <c r="AC9" s="75" t="s">
        <v>41</v>
      </c>
    </row>
    <row r="10" spans="1:29" x14ac:dyDescent="0.25">
      <c r="A10" s="34" t="str">
        <f>+'Sprint Backlog'!B4</f>
        <v>US038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49</v>
      </c>
      <c r="G10" s="28" t="s">
        <v>22</v>
      </c>
      <c r="H10" s="29">
        <v>0.2</v>
      </c>
      <c r="I10" s="30">
        <f>+SUMIF(J10,"&gt;0")/H10</f>
        <v>0</v>
      </c>
      <c r="J10" s="31"/>
      <c r="K10" s="30">
        <f>+IF(I10=1,1,SUM(J10,L10)/$H10)</f>
        <v>0</v>
      </c>
      <c r="L10" s="31"/>
      <c r="M10" s="30">
        <f>+IF(K10=1,1,SUM(J10,L10,N10)/$H10)</f>
        <v>0</v>
      </c>
      <c r="N10" s="31"/>
      <c r="O10" s="30" t="e">
        <f>+IF(M10=1,1,SUM(J10,L10,N10,#REF!)/$H10)</f>
        <v>#REF!</v>
      </c>
      <c r="P10" s="30" t="e">
        <f>+IF(#REF!=1,1,(#REF!+SUMPRODUCT((MOD(COLUMN(J10:O10),2)=0)*J10:O10))/$H10)</f>
        <v>#REF!</v>
      </c>
      <c r="Q10" s="30" t="e">
        <f>+IF(#REF!=1,1,(R10+SUMPRODUCT((MOD(COLUMN(N10:P10),2)=0)*N10:P10))/$H10)</f>
        <v>#REF!</v>
      </c>
      <c r="R10" s="32"/>
      <c r="S10" s="77" t="e">
        <f>+IF(Q10=1,1,(T10+SUMPRODUCT((MOD(COLUMN(P10:R10),2)=0)*P10:R10))/$H10)</f>
        <v>#REF!</v>
      </c>
      <c r="T10" s="32"/>
      <c r="U10" s="77" t="e">
        <f>+IF(S10=1,1,(V10+SUMPRODUCT((MOD(COLUMN(P10:T10),2)=0)*P10:T10))/$H10)</f>
        <v>#REF!</v>
      </c>
      <c r="V10" s="32"/>
      <c r="W10" s="77" t="e">
        <f>+IF(U10=1,1,(#REF!+SUMPRODUCT((MOD(COLUMN(P10:V10),2)=0)*P10:V10))/$H10)</f>
        <v>#REF!</v>
      </c>
      <c r="AA10" s="75" t="str">
        <f>[2]Config!B17</f>
        <v>Reunión</v>
      </c>
      <c r="AB10" s="75">
        <f>[2]Config!C17</f>
        <v>0</v>
      </c>
      <c r="AC10" s="75">
        <f>[2]Config!D17</f>
        <v>0</v>
      </c>
    </row>
    <row r="11" spans="1:29" x14ac:dyDescent="0.25">
      <c r="A11" s="34" t="str">
        <f>+'Sprint Backlog'!B5</f>
        <v>US038</v>
      </c>
      <c r="B11" s="92" t="str">
        <f>+'Sprint Backlog'!C5</f>
        <v>Prototipado</v>
      </c>
      <c r="C11" s="92"/>
      <c r="D11" s="92"/>
      <c r="E11" s="27" t="s">
        <v>3</v>
      </c>
      <c r="F11" s="28" t="s">
        <v>49</v>
      </c>
      <c r="G11" s="28" t="s">
        <v>22</v>
      </c>
      <c r="H11" s="33">
        <v>0.2</v>
      </c>
      <c r="I11" s="30">
        <f t="shared" ref="I11:I60" si="0">+SUMIF(J11,"&gt;0")/H11</f>
        <v>0</v>
      </c>
      <c r="J11" s="31"/>
      <c r="K11" s="30">
        <f t="shared" ref="K11:K60" si="1">+IF(I11=1,1,SUM(J11,L11)/$H11)</f>
        <v>0</v>
      </c>
      <c r="L11" s="31"/>
      <c r="M11" s="30">
        <f t="shared" ref="M11:M60" si="2">+IF(K11=1,1,SUM(J11,L11,N11)/$H11)</f>
        <v>0</v>
      </c>
      <c r="N11" s="31"/>
      <c r="O11" s="30" t="e">
        <f>+IF(M11=1,1,SUM(J11,L11,N11,#REF!)/$H11)</f>
        <v>#REF!</v>
      </c>
      <c r="P11" s="30" t="e">
        <f>+IF(#REF!=1,1,(#REF!+SUMPRODUCT((MOD(COLUMN(J11:O11),2)=0)*J11:O11))/$H11)</f>
        <v>#REF!</v>
      </c>
      <c r="Q11" s="30" t="e">
        <f>+IF(#REF!=1,1,(R11+SUMPRODUCT((MOD(COLUMN(N11:P11),2)=0)*N11:P11))/$H11)</f>
        <v>#REF!</v>
      </c>
      <c r="R11" s="32"/>
      <c r="S11" s="77" t="e">
        <f>+IF(Q11=1,1,(T11+SUMPRODUCT((MOD(COLUMN(P11:R11),2)=0)*P11:R11))/$H11)</f>
        <v>#REF!</v>
      </c>
      <c r="T11" s="32"/>
      <c r="U11" s="77" t="e">
        <f>+IF(S11=1,1,(V11+SUMPRODUCT((MOD(COLUMN(P11:T11),2)=0)*P11:T11))/$H11)</f>
        <v>#REF!</v>
      </c>
      <c r="V11" s="32"/>
      <c r="W11" s="77" t="e">
        <f>+IF(U11=1,1,(#REF!+SUMPRODUCT((MOD(COLUMN(P11:V11),2)=0)*P11:V11))/$H11)</f>
        <v>#REF!</v>
      </c>
      <c r="AA11" s="75">
        <f>[2]Config!B18</f>
        <v>0</v>
      </c>
      <c r="AB11" s="75">
        <f>[2]Config!C18</f>
        <v>0</v>
      </c>
      <c r="AC11" s="75">
        <f>[2]Config!D18</f>
        <v>0</v>
      </c>
    </row>
    <row r="12" spans="1:29" x14ac:dyDescent="0.25">
      <c r="A12" s="34" t="str">
        <f>+'Sprint Backlog'!B6</f>
        <v>US038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49</v>
      </c>
      <c r="G12" s="28" t="s">
        <v>44</v>
      </c>
      <c r="H12" s="33">
        <v>0.3</v>
      </c>
      <c r="I12" s="30">
        <f t="shared" si="0"/>
        <v>0</v>
      </c>
      <c r="J12" s="31"/>
      <c r="K12" s="30">
        <f t="shared" si="1"/>
        <v>0</v>
      </c>
      <c r="L12" s="31"/>
      <c r="M12" s="30">
        <f t="shared" si="2"/>
        <v>0</v>
      </c>
      <c r="N12" s="31"/>
      <c r="O12" s="30" t="e">
        <f>+IF(M12=1,1,SUM(J12,L12,N12,#REF!)/$H12)</f>
        <v>#REF!</v>
      </c>
      <c r="P12" s="30" t="e">
        <f>+IF(#REF!=1,1,(#REF!+SUMPRODUCT((MOD(COLUMN(J12:O12),2)=0)*J12:O12))/$H12)</f>
        <v>#REF!</v>
      </c>
      <c r="Q12" s="30" t="e">
        <f>+IF(#REF!=1,1,(R12+SUMPRODUCT((MOD(COLUMN(N12:P12),2)=0)*N12:P12))/$H12)</f>
        <v>#REF!</v>
      </c>
      <c r="R12" s="32"/>
      <c r="S12" s="77" t="e">
        <f>+IF(Q12=1,1,(T12+SUMPRODUCT((MOD(COLUMN(P12:R12),2)=0)*P12:R12))/$H12)</f>
        <v>#REF!</v>
      </c>
      <c r="T12" s="32"/>
      <c r="U12" s="77" t="e">
        <f>+IF(S12=1,1,(V12+SUMPRODUCT((MOD(COLUMN(P12:T12),2)=0)*P12:T12))/$H12)</f>
        <v>#REF!</v>
      </c>
      <c r="V12" s="32"/>
      <c r="W12" s="77" t="e">
        <f>+IF(U12=1,1,(#REF!+SUMPRODUCT((MOD(COLUMN(P12:V12),2)=0)*P12:V12))/$H12)</f>
        <v>#REF!</v>
      </c>
      <c r="AA12" s="75">
        <f>[2]Config!B19</f>
        <v>0</v>
      </c>
      <c r="AB12" s="75">
        <f>[2]Config!C19</f>
        <v>0</v>
      </c>
      <c r="AC12" s="75">
        <f>[2]Config!D19</f>
        <v>0</v>
      </c>
    </row>
    <row r="13" spans="1:29" x14ac:dyDescent="0.25">
      <c r="A13" s="34" t="str">
        <f>+'Sprint Backlog'!B7</f>
        <v>US038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49</v>
      </c>
      <c r="G13" s="28" t="s">
        <v>44</v>
      </c>
      <c r="H13" s="33">
        <v>0.3</v>
      </c>
      <c r="I13" s="30">
        <f t="shared" si="0"/>
        <v>0</v>
      </c>
      <c r="J13" s="31"/>
      <c r="K13" s="30">
        <f t="shared" si="1"/>
        <v>0</v>
      </c>
      <c r="L13" s="31"/>
      <c r="M13" s="30">
        <f t="shared" si="2"/>
        <v>0</v>
      </c>
      <c r="N13" s="31"/>
      <c r="O13" s="30" t="e">
        <f>+IF(M13=1,1,SUM(J13,L13,N13,#REF!)/$H13)</f>
        <v>#REF!</v>
      </c>
      <c r="P13" s="30" t="e">
        <f>+IF(#REF!=1,1,(#REF!+SUMPRODUCT((MOD(COLUMN(J13:O13),2)=0)*J13:O13))/$H13)</f>
        <v>#REF!</v>
      </c>
      <c r="Q13" s="30" t="e">
        <f>+IF(#REF!=1,1,(R13+SUMPRODUCT((MOD(COLUMN(N13:P13),2)=0)*N13:P13))/$H13)</f>
        <v>#REF!</v>
      </c>
      <c r="R13" s="32"/>
      <c r="S13" s="77" t="e">
        <f>+IF(Q13=1,1,(T13+SUMPRODUCT((MOD(COLUMN(P13:R13),2)=0)*P13:R13))/$H13)</f>
        <v>#REF!</v>
      </c>
      <c r="T13" s="32"/>
      <c r="U13" s="77" t="e">
        <f>+IF(S13=1,1,(V13+SUMPRODUCT((MOD(COLUMN(P13:T13),2)=0)*P13:T13))/$H13)</f>
        <v>#REF!</v>
      </c>
      <c r="V13" s="32"/>
      <c r="W13" s="77" t="e">
        <f>+IF(U13=1,1,(#REF!+SUMPRODUCT((MOD(COLUMN(P13:V13),2)=0)*P13:V13))/$H13)</f>
        <v>#REF!</v>
      </c>
      <c r="AA13" s="75">
        <f>[2]Config!B20</f>
        <v>0</v>
      </c>
      <c r="AB13" s="75">
        <f>[2]Config!C20</f>
        <v>0</v>
      </c>
      <c r="AC13" s="75">
        <f>[2]Config!D20</f>
        <v>0</v>
      </c>
    </row>
    <row r="14" spans="1:29" x14ac:dyDescent="0.25">
      <c r="A14" s="34" t="str">
        <f>+'Sprint Backlog'!B8</f>
        <v>US038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49</v>
      </c>
      <c r="G14" s="28" t="s">
        <v>44</v>
      </c>
      <c r="H14" s="33">
        <v>0.3</v>
      </c>
      <c r="I14" s="30">
        <f t="shared" si="0"/>
        <v>0</v>
      </c>
      <c r="J14" s="31"/>
      <c r="K14" s="30">
        <f t="shared" si="1"/>
        <v>0</v>
      </c>
      <c r="L14" s="31"/>
      <c r="M14" s="30">
        <f t="shared" si="2"/>
        <v>0</v>
      </c>
      <c r="N14" s="31"/>
      <c r="O14" s="30" t="e">
        <f>+IF(M14=1,1,SUM(J14,L14,N14,#REF!)/$H14)</f>
        <v>#REF!</v>
      </c>
      <c r="P14" s="30" t="e">
        <f>+IF(#REF!=1,1,(#REF!+SUMPRODUCT((MOD(COLUMN(J14:O14),2)=0)*J14:O14))/$H14)</f>
        <v>#REF!</v>
      </c>
      <c r="Q14" s="30" t="e">
        <f>+IF(#REF!=1,1,(R14+SUMPRODUCT((MOD(COLUMN(N14:P14),2)=0)*N14:P14))/$H14)</f>
        <v>#REF!</v>
      </c>
      <c r="R14" s="32"/>
      <c r="S14" s="77" t="e">
        <f>+IF(Q14=1,1,(T14+SUMPRODUCT((MOD(COLUMN(P14:R14),2)=0)*P14:R14))/$H14)</f>
        <v>#REF!</v>
      </c>
      <c r="T14" s="32"/>
      <c r="U14" s="77" t="e">
        <f>+IF(S14=1,1,(V14+SUMPRODUCT((MOD(COLUMN(P14:T14),2)=0)*P14:T14))/$H14)</f>
        <v>#REF!</v>
      </c>
      <c r="V14" s="32"/>
      <c r="W14" s="77" t="e">
        <f>+IF(U14=1,1,(#REF!+SUMPRODUCT((MOD(COLUMN(P14:V14),2)=0)*P14:V14))/$H14)</f>
        <v>#REF!</v>
      </c>
      <c r="AA14" s="75">
        <f>[2]Config!B21</f>
        <v>0</v>
      </c>
      <c r="AB14" s="75">
        <f>[2]Config!C21</f>
        <v>0</v>
      </c>
      <c r="AC14" s="75">
        <f>[2]Config!D21</f>
        <v>0</v>
      </c>
    </row>
    <row r="15" spans="1:29" x14ac:dyDescent="0.25">
      <c r="A15" s="34" t="str">
        <f>+'Sprint Backlog'!B9</f>
        <v>US038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49</v>
      </c>
      <c r="G15" s="28" t="s">
        <v>44</v>
      </c>
      <c r="H15" s="33">
        <v>0.4</v>
      </c>
      <c r="I15" s="30">
        <f t="shared" si="0"/>
        <v>0</v>
      </c>
      <c r="J15" s="31"/>
      <c r="K15" s="30">
        <f t="shared" si="1"/>
        <v>0</v>
      </c>
      <c r="L15" s="31"/>
      <c r="M15" s="30">
        <f t="shared" si="2"/>
        <v>0</v>
      </c>
      <c r="N15" s="31"/>
      <c r="O15" s="30" t="e">
        <f>+IF(M15=1,1,SUM(J15,L15,N15,#REF!)/$H15)</f>
        <v>#REF!</v>
      </c>
      <c r="P15" s="30" t="e">
        <f>+IF(#REF!=1,1,(#REF!+SUMPRODUCT((MOD(COLUMN(J15:O15),2)=0)*J15:O15))/$H15)</f>
        <v>#REF!</v>
      </c>
      <c r="Q15" s="30" t="e">
        <f>+IF(#REF!=1,1,(R15+SUMPRODUCT((MOD(COLUMN(N15:P15),2)=0)*N15:P15))/$H15)</f>
        <v>#REF!</v>
      </c>
      <c r="R15" s="32"/>
      <c r="S15" s="77" t="e">
        <f>+IF(Q15=1,1,(T15+SUMPRODUCT((MOD(COLUMN(P15:R15),2)=0)*P15:R15))/$H15)</f>
        <v>#REF!</v>
      </c>
      <c r="T15" s="32"/>
      <c r="U15" s="77" t="e">
        <f>+IF(S15=1,1,(V15+SUMPRODUCT((MOD(COLUMN(P15:T15),2)=0)*P15:T15))/$H15)</f>
        <v>#REF!</v>
      </c>
      <c r="V15" s="32"/>
      <c r="W15" s="77" t="e">
        <f>+IF(U15=1,1,(#REF!+SUMPRODUCT((MOD(COLUMN(P15:V15),2)=0)*P15:V15))/$H15)</f>
        <v>#REF!</v>
      </c>
      <c r="AA15" s="75">
        <f>[2]Config!B22</f>
        <v>0</v>
      </c>
      <c r="AB15" s="75">
        <f>[2]Config!C22</f>
        <v>0</v>
      </c>
      <c r="AC15" s="75">
        <f>[2]Config!D22</f>
        <v>0</v>
      </c>
    </row>
    <row r="16" spans="1:29" x14ac:dyDescent="0.25">
      <c r="A16" s="34" t="str">
        <f>+'Sprint Backlog'!B10</f>
        <v>US038</v>
      </c>
      <c r="B16" s="92" t="str">
        <f>+'Sprint Backlog'!C10</f>
        <v>Pruebas unitarias</v>
      </c>
      <c r="C16" s="92"/>
      <c r="D16" s="92"/>
      <c r="E16" s="27" t="s">
        <v>24</v>
      </c>
      <c r="F16" s="28" t="s">
        <v>49</v>
      </c>
      <c r="G16" s="28" t="s">
        <v>44</v>
      </c>
      <c r="H16" s="29">
        <v>0.3</v>
      </c>
      <c r="I16" s="30">
        <f t="shared" si="0"/>
        <v>0</v>
      </c>
      <c r="J16" s="31"/>
      <c r="K16" s="30">
        <f t="shared" si="1"/>
        <v>0</v>
      </c>
      <c r="L16" s="31"/>
      <c r="M16" s="30">
        <f t="shared" si="2"/>
        <v>0</v>
      </c>
      <c r="N16" s="31"/>
      <c r="O16" s="30" t="e">
        <f>+IF(M16=1,1,SUM(J16,L16,N16,#REF!)/$H16)</f>
        <v>#REF!</v>
      </c>
      <c r="P16" s="30" t="e">
        <f>+IF(#REF!=1,1,(#REF!+SUMPRODUCT((MOD(COLUMN(J16:O16),2)=0)*J16:O16))/$H16)</f>
        <v>#REF!</v>
      </c>
      <c r="Q16" s="30" t="e">
        <f>+IF(#REF!=1,1,(R16+SUMPRODUCT((MOD(COLUMN(N16:P16),2)=0)*N16:P16))/$H16)</f>
        <v>#REF!</v>
      </c>
      <c r="R16" s="32"/>
      <c r="S16" s="77" t="e">
        <f>+IF(Q16=1,1,(T16+SUMPRODUCT((MOD(COLUMN(P16:R16),2)=0)*P16:R16))/$H16)</f>
        <v>#REF!</v>
      </c>
      <c r="T16" s="32"/>
      <c r="U16" s="77" t="e">
        <f>+IF(S16=1,1,(V16+SUMPRODUCT((MOD(COLUMN(P16:T16),2)=0)*P16:T16))/$H16)</f>
        <v>#REF!</v>
      </c>
      <c r="V16" s="32"/>
      <c r="W16" s="77" t="e">
        <f>+IF(U16=1,1,(#REF!+SUMPRODUCT((MOD(COLUMN(P16:V16),2)=0)*P16:V16))/$H16)</f>
        <v>#REF!</v>
      </c>
      <c r="AA16" s="75">
        <f>[2]Config!B23</f>
        <v>0</v>
      </c>
      <c r="AB16" s="75">
        <f>[2]Config!C23</f>
        <v>0</v>
      </c>
      <c r="AC16" s="75">
        <f>[2]Config!D23</f>
        <v>0</v>
      </c>
    </row>
    <row r="17" spans="1:29" x14ac:dyDescent="0.25">
      <c r="A17" s="34" t="str">
        <f>+'Sprint Backlog'!B11</f>
        <v>US039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49</v>
      </c>
      <c r="G17" s="28" t="s">
        <v>22</v>
      </c>
      <c r="H17" s="29">
        <v>0.2</v>
      </c>
      <c r="I17" s="30">
        <f t="shared" si="0"/>
        <v>0</v>
      </c>
      <c r="J17" s="31"/>
      <c r="K17" s="30">
        <f t="shared" si="1"/>
        <v>0</v>
      </c>
      <c r="L17" s="31"/>
      <c r="M17" s="30">
        <f t="shared" si="2"/>
        <v>0</v>
      </c>
      <c r="N17" s="31"/>
      <c r="O17" s="30" t="e">
        <f>+IF(M17=1,1,SUM(J17,L17,N17,#REF!)/$H17)</f>
        <v>#REF!</v>
      </c>
      <c r="P17" s="30" t="e">
        <f>+IF(#REF!=1,1,(#REF!+SUMPRODUCT((MOD(COLUMN(J17:O17),2)=0)*J17:O17))/$H17)</f>
        <v>#REF!</v>
      </c>
      <c r="Q17" s="30" t="e">
        <f>+IF(#REF!=1,1,(R17+SUMPRODUCT((MOD(COLUMN(N17:P17),2)=0)*N17:P17))/$H17)</f>
        <v>#REF!</v>
      </c>
      <c r="R17" s="32"/>
      <c r="S17" s="77" t="e">
        <f>+IF(Q17=1,1,(T17+SUMPRODUCT((MOD(COLUMN(P17:R17),2)=0)*P17:R17))/$H17)</f>
        <v>#REF!</v>
      </c>
      <c r="T17" s="32"/>
      <c r="U17" s="77" t="e">
        <f>+IF(S17=1,1,(V17+SUMPRODUCT((MOD(COLUMN(P17:T17),2)=0)*P17:T17))/$H17)</f>
        <v>#REF!</v>
      </c>
      <c r="V17" s="32"/>
      <c r="W17" s="77" t="e">
        <f>+IF(U17=1,1,(#REF!+SUMPRODUCT((MOD(COLUMN(P17:V17),2)=0)*P17:V17))/$H17)</f>
        <v>#REF!</v>
      </c>
      <c r="AA17" s="75">
        <f>[2]Config!B24</f>
        <v>0</v>
      </c>
      <c r="AB17" s="75">
        <f>[2]Config!C24</f>
        <v>0</v>
      </c>
      <c r="AC17" s="75">
        <f>[2]Config!D24</f>
        <v>0</v>
      </c>
    </row>
    <row r="18" spans="1:29" x14ac:dyDescent="0.25">
      <c r="A18" s="34" t="str">
        <f>+'Sprint Backlog'!B12</f>
        <v>US039</v>
      </c>
      <c r="B18" s="92" t="str">
        <f>+'Sprint Backlog'!C12</f>
        <v>Prototipado</v>
      </c>
      <c r="C18" s="92"/>
      <c r="D18" s="92"/>
      <c r="E18" s="28" t="s">
        <v>3</v>
      </c>
      <c r="F18" s="28" t="s">
        <v>49</v>
      </c>
      <c r="G18" s="28" t="s">
        <v>22</v>
      </c>
      <c r="H18" s="33">
        <v>0.2</v>
      </c>
      <c r="I18" s="30">
        <f t="shared" si="0"/>
        <v>0</v>
      </c>
      <c r="J18" s="31"/>
      <c r="K18" s="30">
        <f t="shared" si="1"/>
        <v>0</v>
      </c>
      <c r="L18" s="31"/>
      <c r="M18" s="30">
        <f t="shared" si="2"/>
        <v>0</v>
      </c>
      <c r="N18" s="31"/>
      <c r="O18" s="30" t="e">
        <f>+IF(M18=1,1,SUM(J18,L18,N18,#REF!)/$H18)</f>
        <v>#REF!</v>
      </c>
      <c r="P18" s="30" t="e">
        <f>+IF(#REF!=1,1,(#REF!+SUMPRODUCT((MOD(COLUMN(J18:O18),2)=0)*J18:O18))/$H18)</f>
        <v>#REF!</v>
      </c>
      <c r="Q18" s="30" t="e">
        <f>+IF(#REF!=1,1,(R18+SUMPRODUCT((MOD(COLUMN(N18:P18),2)=0)*N18:P18))/$H18)</f>
        <v>#REF!</v>
      </c>
      <c r="R18" s="32"/>
      <c r="S18" s="77" t="e">
        <f>+IF(Q18=1,1,(T18+SUMPRODUCT((MOD(COLUMN(P18:R18),2)=0)*P18:R18))/$H18)</f>
        <v>#REF!</v>
      </c>
      <c r="T18" s="32"/>
      <c r="U18" s="77" t="e">
        <f>+IF(S18=1,1,(V18+SUMPRODUCT((MOD(COLUMN(P18:T18),2)=0)*P18:T18))/$H18)</f>
        <v>#REF!</v>
      </c>
      <c r="V18" s="32"/>
      <c r="W18" s="77" t="e">
        <f>+IF(U18=1,1,(#REF!+SUMPRODUCT((MOD(COLUMN(P18:V18),2)=0)*P18:V18))/$H18)</f>
        <v>#REF!</v>
      </c>
      <c r="AA18" s="75">
        <f>[2]Config!H13</f>
        <v>0</v>
      </c>
      <c r="AB18" s="75">
        <f>[2]Config!I13</f>
        <v>0</v>
      </c>
      <c r="AC18" s="75">
        <f>[2]Config!J13</f>
        <v>0</v>
      </c>
    </row>
    <row r="19" spans="1:29" x14ac:dyDescent="0.25">
      <c r="A19" s="34" t="str">
        <f>+'Sprint Backlog'!B13</f>
        <v>US039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49</v>
      </c>
      <c r="G19" s="28" t="s">
        <v>44</v>
      </c>
      <c r="H19" s="33">
        <v>0.3</v>
      </c>
      <c r="I19" s="30">
        <f t="shared" si="0"/>
        <v>0</v>
      </c>
      <c r="J19" s="31"/>
      <c r="K19" s="30">
        <f t="shared" si="1"/>
        <v>0</v>
      </c>
      <c r="L19" s="31"/>
      <c r="M19" s="30">
        <f t="shared" si="2"/>
        <v>0</v>
      </c>
      <c r="N19" s="31"/>
      <c r="O19" s="30" t="e">
        <f>+IF(M19=1,1,SUM(J19,L19,N19,#REF!)/$H19)</f>
        <v>#REF!</v>
      </c>
      <c r="P19" s="30" t="e">
        <f>+IF(#REF!=1,1,(#REF!+SUMPRODUCT((MOD(COLUMN(J19:O19),2)=0)*J19:O19))/$H19)</f>
        <v>#REF!</v>
      </c>
      <c r="Q19" s="30" t="e">
        <f>+IF(#REF!=1,1,(R19+SUMPRODUCT((MOD(COLUMN(N19:P19),2)=0)*N19:P19))/$H19)</f>
        <v>#REF!</v>
      </c>
      <c r="R19" s="32"/>
      <c r="S19" s="77" t="e">
        <f>+IF(Q19=1,1,(T19+SUMPRODUCT((MOD(COLUMN(P19:R19),2)=0)*P19:R19))/$H19)</f>
        <v>#REF!</v>
      </c>
      <c r="T19" s="32"/>
      <c r="U19" s="77" t="e">
        <f>+IF(S19=1,1,(V19+SUMPRODUCT((MOD(COLUMN(P19:T19),2)=0)*P19:T19))/$H19)</f>
        <v>#REF!</v>
      </c>
      <c r="V19" s="32"/>
      <c r="W19" s="77" t="e">
        <f>+IF(U19=1,1,(#REF!+SUMPRODUCT((MOD(COLUMN(P19:V19),2)=0)*P19:V19))/$H19)</f>
        <v>#REF!</v>
      </c>
    </row>
    <row r="20" spans="1:29" x14ac:dyDescent="0.25">
      <c r="A20" s="34" t="str">
        <f>+'Sprint Backlog'!B14</f>
        <v>US039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49</v>
      </c>
      <c r="G20" s="28" t="s">
        <v>44</v>
      </c>
      <c r="H20" s="33">
        <v>0.3</v>
      </c>
      <c r="I20" s="30">
        <f t="shared" si="0"/>
        <v>0</v>
      </c>
      <c r="J20" s="31"/>
      <c r="K20" s="30">
        <f t="shared" si="1"/>
        <v>0</v>
      </c>
      <c r="L20" s="31"/>
      <c r="M20" s="30">
        <f t="shared" si="2"/>
        <v>0</v>
      </c>
      <c r="N20" s="31"/>
      <c r="O20" s="30" t="e">
        <f>+IF(M20=1,1,SUM(J20,L20,N20,#REF!)/$H20)</f>
        <v>#REF!</v>
      </c>
      <c r="P20" s="30" t="e">
        <f>+IF(#REF!=1,1,(#REF!+SUMPRODUCT((MOD(COLUMN(J20:O20),2)=0)*J20:O20))/$H20)</f>
        <v>#REF!</v>
      </c>
      <c r="Q20" s="30" t="e">
        <f>+IF(#REF!=1,1,(R20+SUMPRODUCT((MOD(COLUMN(N20:P20),2)=0)*N20:P20))/$H20)</f>
        <v>#REF!</v>
      </c>
      <c r="R20" s="32"/>
      <c r="S20" s="77" t="e">
        <f>+IF(Q20=1,1,(T20+SUMPRODUCT((MOD(COLUMN(P20:R20),2)=0)*P20:R20))/$H20)</f>
        <v>#REF!</v>
      </c>
      <c r="T20" s="32"/>
      <c r="U20" s="77" t="e">
        <f>+IF(S20=1,1,(V20+SUMPRODUCT((MOD(COLUMN(P20:T20),2)=0)*P20:T20))/$H20)</f>
        <v>#REF!</v>
      </c>
      <c r="V20" s="32"/>
      <c r="W20" s="77" t="e">
        <f>+IF(U20=1,1,(#REF!+SUMPRODUCT((MOD(COLUMN(P20:V20),2)=0)*P20:V20))/$H20)</f>
        <v>#REF!</v>
      </c>
    </row>
    <row r="21" spans="1:29" x14ac:dyDescent="0.25">
      <c r="A21" s="34" t="str">
        <f>+'Sprint Backlog'!B15</f>
        <v>US039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49</v>
      </c>
      <c r="G21" s="28" t="s">
        <v>44</v>
      </c>
      <c r="H21" s="33">
        <v>0.3</v>
      </c>
      <c r="I21" s="30">
        <f t="shared" si="0"/>
        <v>0</v>
      </c>
      <c r="J21" s="31"/>
      <c r="K21" s="30">
        <f t="shared" si="1"/>
        <v>0</v>
      </c>
      <c r="L21" s="31"/>
      <c r="M21" s="30">
        <f t="shared" si="2"/>
        <v>0</v>
      </c>
      <c r="N21" s="31"/>
      <c r="O21" s="30" t="e">
        <f>+IF(M21=1,1,SUM(J21,L21,N21,#REF!)/$H21)</f>
        <v>#REF!</v>
      </c>
      <c r="P21" s="30" t="e">
        <f>+IF(#REF!=1,1,(#REF!+SUMPRODUCT((MOD(COLUMN(J21:O21),2)=0)*J21:O21))/$H21)</f>
        <v>#REF!</v>
      </c>
      <c r="Q21" s="30" t="e">
        <f>+IF(#REF!=1,1,(R21+SUMPRODUCT((MOD(COLUMN(N21:P21),2)=0)*N21:P21))/$H21)</f>
        <v>#REF!</v>
      </c>
      <c r="R21" s="32"/>
      <c r="S21" s="77" t="e">
        <f>+IF(Q21=1,1,(T21+SUMPRODUCT((MOD(COLUMN(P21:R21),2)=0)*P21:R21))/$H21)</f>
        <v>#REF!</v>
      </c>
      <c r="T21" s="32"/>
      <c r="U21" s="77" t="e">
        <f>+IF(S21=1,1,(V21+SUMPRODUCT((MOD(COLUMN(P21:T21),2)=0)*P21:T21))/$H21)</f>
        <v>#REF!</v>
      </c>
      <c r="V21" s="32"/>
      <c r="W21" s="77" t="e">
        <f>+IF(U21=1,1,(#REF!+SUMPRODUCT((MOD(COLUMN(P21:V21),2)=0)*P21:V21))/$H21)</f>
        <v>#REF!</v>
      </c>
    </row>
    <row r="22" spans="1:29" x14ac:dyDescent="0.25">
      <c r="A22" s="34" t="str">
        <f>+'Sprint Backlog'!B16</f>
        <v>US039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49</v>
      </c>
      <c r="G22" s="28" t="s">
        <v>44</v>
      </c>
      <c r="H22" s="33">
        <v>0.4</v>
      </c>
      <c r="I22" s="30">
        <f t="shared" si="0"/>
        <v>0</v>
      </c>
      <c r="J22" s="31"/>
      <c r="K22" s="30">
        <f t="shared" si="1"/>
        <v>0</v>
      </c>
      <c r="L22" s="31"/>
      <c r="M22" s="30">
        <f t="shared" si="2"/>
        <v>0</v>
      </c>
      <c r="N22" s="31"/>
      <c r="O22" s="30" t="e">
        <f>+IF(M22=1,1,SUM(J22,L22,N22,#REF!)/$H22)</f>
        <v>#REF!</v>
      </c>
      <c r="P22" s="30" t="e">
        <f>+IF(#REF!=1,1,(#REF!+SUMPRODUCT((MOD(COLUMN(J22:O22),2)=0)*J22:O22))/$H22)</f>
        <v>#REF!</v>
      </c>
      <c r="Q22" s="30" t="e">
        <f>+IF(#REF!=1,1,(R22+SUMPRODUCT((MOD(COLUMN(N22:P22),2)=0)*N22:P22))/$H22)</f>
        <v>#REF!</v>
      </c>
      <c r="R22" s="32"/>
      <c r="S22" s="77" t="e">
        <f>+IF(Q22=1,1,(T22+SUMPRODUCT((MOD(COLUMN(P22:R22),2)=0)*P22:R22))/$H22)</f>
        <v>#REF!</v>
      </c>
      <c r="T22" s="32"/>
      <c r="U22" s="77" t="e">
        <f>+IF(S22=1,1,(V22+SUMPRODUCT((MOD(COLUMN(P22:T22),2)=0)*P22:T22))/$H22)</f>
        <v>#REF!</v>
      </c>
      <c r="V22" s="32"/>
      <c r="W22" s="77" t="e">
        <f>+IF(U22=1,1,(#REF!+SUMPRODUCT((MOD(COLUMN(P22:V22),2)=0)*P22:V22))/$H22)</f>
        <v>#REF!</v>
      </c>
    </row>
    <row r="23" spans="1:29" x14ac:dyDescent="0.25">
      <c r="A23" s="34" t="str">
        <f>+'Sprint Backlog'!B17</f>
        <v>US039</v>
      </c>
      <c r="B23" s="92" t="str">
        <f>+'Sprint Backlog'!C17</f>
        <v>Pruebas unitarias</v>
      </c>
      <c r="C23" s="92"/>
      <c r="D23" s="92"/>
      <c r="E23" s="28" t="s">
        <v>24</v>
      </c>
      <c r="F23" s="28" t="s">
        <v>49</v>
      </c>
      <c r="G23" s="28" t="s">
        <v>44</v>
      </c>
      <c r="H23" s="29">
        <v>0.3</v>
      </c>
      <c r="I23" s="30">
        <f t="shared" si="0"/>
        <v>0</v>
      </c>
      <c r="J23" s="31"/>
      <c r="K23" s="30">
        <f t="shared" si="1"/>
        <v>0</v>
      </c>
      <c r="L23" s="31"/>
      <c r="M23" s="30">
        <f t="shared" si="2"/>
        <v>0</v>
      </c>
      <c r="N23" s="31"/>
      <c r="O23" s="30" t="e">
        <f>+IF(M23=1,1,SUM(J23,L23,N23,#REF!)/$H23)</f>
        <v>#REF!</v>
      </c>
      <c r="P23" s="30" t="e">
        <f>+IF(#REF!=1,1,(#REF!+SUMPRODUCT((MOD(COLUMN(J23:O23),2)=0)*J23:O23))/$H23)</f>
        <v>#REF!</v>
      </c>
      <c r="Q23" s="30" t="e">
        <f>+IF(#REF!=1,1,(R23+SUMPRODUCT((MOD(COLUMN(N23:P23),2)=0)*N23:P23))/$H23)</f>
        <v>#REF!</v>
      </c>
      <c r="R23" s="32"/>
      <c r="S23" s="77" t="e">
        <f>+IF(Q23=1,1,(T23+SUMPRODUCT((MOD(COLUMN(P23:R23),2)=0)*P23:R23))/$H23)</f>
        <v>#REF!</v>
      </c>
      <c r="T23" s="32"/>
      <c r="U23" s="77" t="e">
        <f>+IF(S23=1,1,(V23+SUMPRODUCT((MOD(COLUMN(P23:T23),2)=0)*P23:T23))/$H23)</f>
        <v>#REF!</v>
      </c>
      <c r="V23" s="32"/>
      <c r="W23" s="77" t="e">
        <f>+IF(U23=1,1,(#REF!+SUMPRODUCT((MOD(COLUMN(P23:V23),2)=0)*P23:V23))/$H23)</f>
        <v>#REF!</v>
      </c>
    </row>
    <row r="24" spans="1:29" x14ac:dyDescent="0.25">
      <c r="A24" s="34" t="str">
        <f>+'Sprint Backlog'!B18</f>
        <v>US040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49</v>
      </c>
      <c r="G24" s="28" t="s">
        <v>22</v>
      </c>
      <c r="H24" s="29">
        <v>0.1</v>
      </c>
      <c r="I24" s="30">
        <f t="shared" si="0"/>
        <v>0</v>
      </c>
      <c r="J24" s="31"/>
      <c r="K24" s="30">
        <f t="shared" si="1"/>
        <v>0</v>
      </c>
      <c r="L24" s="31"/>
      <c r="M24" s="30">
        <f t="shared" si="2"/>
        <v>0</v>
      </c>
      <c r="N24" s="31"/>
      <c r="O24" s="30" t="e">
        <f>+IF(M24=1,1,SUM(J24,L24,N24,#REF!)/$H24)</f>
        <v>#REF!</v>
      </c>
      <c r="P24" s="30" t="e">
        <f>+IF(#REF!=1,1,(#REF!+SUMPRODUCT((MOD(COLUMN(J24:O24),2)=0)*J24:O24))/$H24)</f>
        <v>#REF!</v>
      </c>
      <c r="Q24" s="30" t="e">
        <f>+IF(#REF!=1,1,(R24+SUMPRODUCT((MOD(COLUMN(N24:P24),2)=0)*N24:P24))/$H24)</f>
        <v>#REF!</v>
      </c>
      <c r="R24" s="32"/>
      <c r="S24" s="77" t="e">
        <f>+IF(Q24=1,1,(T24+SUMPRODUCT((MOD(COLUMN(P24:R24),2)=0)*P24:R24))/$H24)</f>
        <v>#REF!</v>
      </c>
      <c r="T24" s="32"/>
      <c r="U24" s="77" t="e">
        <f>+IF(S24=1,1,(V24+SUMPRODUCT((MOD(COLUMN(P24:T24),2)=0)*P24:T24))/$H24)</f>
        <v>#REF!</v>
      </c>
      <c r="V24" s="32"/>
      <c r="W24" s="77" t="e">
        <f>+IF(U24=1,1,(#REF!+SUMPRODUCT((MOD(COLUMN(P24:V24),2)=0)*P24:V24))/$H24)</f>
        <v>#REF!</v>
      </c>
    </row>
    <row r="25" spans="1:29" x14ac:dyDescent="0.25">
      <c r="A25" s="34" t="str">
        <f>+'Sprint Backlog'!B19</f>
        <v>US040</v>
      </c>
      <c r="B25" s="92" t="str">
        <f>+'Sprint Backlog'!C19</f>
        <v>Prototipado</v>
      </c>
      <c r="C25" s="92"/>
      <c r="D25" s="92"/>
      <c r="E25" s="28" t="s">
        <v>3</v>
      </c>
      <c r="F25" s="28" t="s">
        <v>49</v>
      </c>
      <c r="G25" s="28" t="s">
        <v>22</v>
      </c>
      <c r="H25" s="33">
        <v>0.1</v>
      </c>
      <c r="I25" s="30">
        <f t="shared" si="0"/>
        <v>0</v>
      </c>
      <c r="J25" s="31"/>
      <c r="K25" s="30">
        <f t="shared" si="1"/>
        <v>0</v>
      </c>
      <c r="L25" s="31"/>
      <c r="M25" s="30">
        <f t="shared" si="2"/>
        <v>0</v>
      </c>
      <c r="N25" s="31"/>
      <c r="O25" s="30" t="e">
        <f>+IF(M25=1,1,SUM(J25,L25,N25,#REF!)/$H25)</f>
        <v>#REF!</v>
      </c>
      <c r="P25" s="30" t="e">
        <f>+IF(#REF!=1,1,(#REF!+SUMPRODUCT((MOD(COLUMN(J25:O25),2)=0)*J25:O25))/$H25)</f>
        <v>#REF!</v>
      </c>
      <c r="Q25" s="30" t="e">
        <f>+IF(#REF!=1,1,(R25+SUMPRODUCT((MOD(COLUMN(N25:P25),2)=0)*N25:P25))/$H25)</f>
        <v>#REF!</v>
      </c>
      <c r="R25" s="32"/>
      <c r="S25" s="77" t="e">
        <f>+IF(Q25=1,1,(T25+SUMPRODUCT((MOD(COLUMN(P25:R25),2)=0)*P25:R25))/$H25)</f>
        <v>#REF!</v>
      </c>
      <c r="T25" s="32"/>
      <c r="U25" s="77" t="e">
        <f>+IF(S25=1,1,(V25+SUMPRODUCT((MOD(COLUMN(P25:T25),2)=0)*P25:T25))/$H25)</f>
        <v>#REF!</v>
      </c>
      <c r="V25" s="32"/>
      <c r="W25" s="77" t="e">
        <f>+IF(U25=1,1,(#REF!+SUMPRODUCT((MOD(COLUMN(P25:V25),2)=0)*P25:V25))/$H25)</f>
        <v>#REF!</v>
      </c>
    </row>
    <row r="26" spans="1:29" x14ac:dyDescent="0.25">
      <c r="A26" s="34" t="str">
        <f>+'Sprint Backlog'!B20</f>
        <v>US040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49</v>
      </c>
      <c r="G26" s="28" t="s">
        <v>44</v>
      </c>
      <c r="H26" s="33">
        <v>0.1</v>
      </c>
      <c r="I26" s="30">
        <f t="shared" si="0"/>
        <v>0</v>
      </c>
      <c r="J26" s="31"/>
      <c r="K26" s="30">
        <f t="shared" si="1"/>
        <v>0</v>
      </c>
      <c r="L26" s="31"/>
      <c r="M26" s="30">
        <f t="shared" si="2"/>
        <v>0</v>
      </c>
      <c r="N26" s="31"/>
      <c r="O26" s="30" t="e">
        <f>+IF(M26=1,1,SUM(J26,L26,N26,#REF!)/$H26)</f>
        <v>#REF!</v>
      </c>
      <c r="P26" s="30" t="e">
        <f>+IF(#REF!=1,1,(#REF!+SUMPRODUCT((MOD(COLUMN(J26:O26),2)=0)*J26:O26))/$H26)</f>
        <v>#REF!</v>
      </c>
      <c r="Q26" s="30" t="e">
        <f>+IF(#REF!=1,1,(R26+SUMPRODUCT((MOD(COLUMN(N26:P26),2)=0)*N26:P26))/$H26)</f>
        <v>#REF!</v>
      </c>
      <c r="R26" s="32"/>
      <c r="S26" s="77" t="e">
        <f>+IF(Q26=1,1,(T26+SUMPRODUCT((MOD(COLUMN(P26:R26),2)=0)*P26:R26))/$H26)</f>
        <v>#REF!</v>
      </c>
      <c r="T26" s="32"/>
      <c r="U26" s="77" t="e">
        <f>+IF(S26=1,1,(V26+SUMPRODUCT((MOD(COLUMN(P26:T26),2)=0)*P26:T26))/$H26)</f>
        <v>#REF!</v>
      </c>
      <c r="V26" s="32"/>
      <c r="W26" s="77" t="e">
        <f>+IF(U26=1,1,(#REF!+SUMPRODUCT((MOD(COLUMN(P26:V26),2)=0)*P26:V26))/$H26)</f>
        <v>#REF!</v>
      </c>
    </row>
    <row r="27" spans="1:29" x14ac:dyDescent="0.25">
      <c r="A27" s="34" t="str">
        <f>+'Sprint Backlog'!B21</f>
        <v>US040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49</v>
      </c>
      <c r="G27" s="28" t="s">
        <v>44</v>
      </c>
      <c r="H27" s="33">
        <v>0.1</v>
      </c>
      <c r="I27" s="30">
        <f t="shared" si="0"/>
        <v>0</v>
      </c>
      <c r="J27" s="31"/>
      <c r="K27" s="30">
        <f t="shared" si="1"/>
        <v>0</v>
      </c>
      <c r="L27" s="31"/>
      <c r="M27" s="30" t="e">
        <f>+IF(K27=1,1,SUM(J27,L27,#REF!)/$H27)</f>
        <v>#REF!</v>
      </c>
      <c r="N27" s="31"/>
      <c r="O27" s="30" t="e">
        <f>+IF(M27=1,1,SUM(J27,L27,#REF!,#REF!)/$H27)</f>
        <v>#REF!</v>
      </c>
      <c r="P27" s="30" t="e">
        <f>+IF(#REF!=1,1,(#REF!+SUMPRODUCT((MOD(COLUMN(J27:O27),2)=0)*J27:O27))/$H27)</f>
        <v>#REF!</v>
      </c>
      <c r="Q27" s="30" t="e">
        <f>+IF(#REF!=1,1,(R27+SUMPRODUCT((MOD(COLUMN(O27:P27),2)=0)*O27:P27))/$H27)</f>
        <v>#REF!</v>
      </c>
      <c r="R27" s="32"/>
      <c r="S27" s="77" t="e">
        <f>+IF(Q27=1,1,(T27+SUMPRODUCT((MOD(COLUMN(P27:R27),2)=0)*P27:R27))/$H27)</f>
        <v>#REF!</v>
      </c>
      <c r="T27" s="32"/>
      <c r="U27" s="77" t="e">
        <f>+IF(S27=1,1,(V27+SUMPRODUCT((MOD(COLUMN(P27:T27),2)=0)*P27:T27))/$H27)</f>
        <v>#REF!</v>
      </c>
      <c r="V27" s="32"/>
      <c r="W27" s="77" t="e">
        <f>+IF(U27=1,1,(#REF!+SUMPRODUCT((MOD(COLUMN(P27:V27),2)=0)*P27:V27))/$H27)</f>
        <v>#REF!</v>
      </c>
    </row>
    <row r="28" spans="1:29" x14ac:dyDescent="0.25">
      <c r="A28" s="34" t="str">
        <f>+'Sprint Backlog'!B22</f>
        <v>US040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49</v>
      </c>
      <c r="G28" s="28" t="s">
        <v>44</v>
      </c>
      <c r="H28" s="33">
        <v>0.2</v>
      </c>
      <c r="I28" s="30">
        <f t="shared" si="0"/>
        <v>0</v>
      </c>
      <c r="J28" s="31"/>
      <c r="K28" s="30">
        <f t="shared" si="1"/>
        <v>0</v>
      </c>
      <c r="L28" s="31"/>
      <c r="M28" s="30" t="e">
        <f>+IF(K28=1,1,SUM(J28,L28,#REF!)/$H28)</f>
        <v>#REF!</v>
      </c>
      <c r="N28" s="31"/>
      <c r="O28" s="30" t="e">
        <f>+IF(M28=1,1,SUM(J28,L28,#REF!,#REF!)/$H28)</f>
        <v>#REF!</v>
      </c>
      <c r="P28" s="30" t="e">
        <f>+IF(#REF!=1,1,(#REF!+SUMPRODUCT((MOD(COLUMN(J28:O28),2)=0)*J28:O28))/$H28)</f>
        <v>#REF!</v>
      </c>
      <c r="Q28" s="30" t="e">
        <f>+IF(#REF!=1,1,(R28+SUMPRODUCT((MOD(COLUMN(O28:P28),2)=0)*O28:P28))/$H28)</f>
        <v>#REF!</v>
      </c>
      <c r="R28" s="32"/>
      <c r="S28" s="77" t="e">
        <f>+IF(Q28=1,1,(T28+SUMPRODUCT((MOD(COLUMN(P28:R28),2)=0)*P28:R28))/$H28)</f>
        <v>#REF!</v>
      </c>
      <c r="T28" s="32"/>
      <c r="U28" s="77" t="e">
        <f>+IF(S28=1,1,(V28+SUMPRODUCT((MOD(COLUMN(P28:T28),2)=0)*P28:T28))/$H28)</f>
        <v>#REF!</v>
      </c>
      <c r="V28" s="32"/>
      <c r="W28" s="77" t="e">
        <f>+IF(U28=1,1,(#REF!+SUMPRODUCT((MOD(COLUMN(P28:V28),2)=0)*P28:V28))/$H28)</f>
        <v>#REF!</v>
      </c>
    </row>
    <row r="29" spans="1:29" x14ac:dyDescent="0.25">
      <c r="A29" s="34" t="str">
        <f>+'Sprint Backlog'!B23</f>
        <v>US040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49</v>
      </c>
      <c r="G29" s="28" t="s">
        <v>44</v>
      </c>
      <c r="H29" s="33">
        <v>0.25</v>
      </c>
      <c r="I29" s="30">
        <f t="shared" si="0"/>
        <v>0</v>
      </c>
      <c r="J29" s="31"/>
      <c r="K29" s="30">
        <f t="shared" si="1"/>
        <v>0</v>
      </c>
      <c r="L29" s="31"/>
      <c r="M29" s="30">
        <f t="shared" si="2"/>
        <v>0</v>
      </c>
      <c r="N29" s="31"/>
      <c r="O29" s="30" t="e">
        <f>+IF(M29=1,1,SUM(J29,L29,N29,#REF!)/$H29)</f>
        <v>#REF!</v>
      </c>
      <c r="P29" s="30" t="e">
        <f>+IF(#REF!=1,1,(#REF!+SUMPRODUCT((MOD(COLUMN(J29:O29),2)=0)*J29:O29))/$H29)</f>
        <v>#REF!</v>
      </c>
      <c r="Q29" s="30" t="e">
        <f>+IF(#REF!=1,1,(R29+SUMPRODUCT((MOD(COLUMN(N29:P29),2)=0)*N29:P29))/$H29)</f>
        <v>#REF!</v>
      </c>
      <c r="R29" s="32"/>
      <c r="S29" s="77" t="e">
        <f>+IF(Q29=1,1,(T29+SUMPRODUCT((MOD(COLUMN(P29:R29),2)=0)*P29:R29))/$H29)</f>
        <v>#REF!</v>
      </c>
      <c r="T29" s="32"/>
      <c r="U29" s="77" t="e">
        <f>+IF(S29=1,1,(V29+SUMPRODUCT((MOD(COLUMN(P29:T29),2)=0)*P29:T29))/$H29)</f>
        <v>#REF!</v>
      </c>
      <c r="V29" s="32"/>
      <c r="W29" s="77" t="e">
        <f>+IF(U29=1,1,(#REF!+SUMPRODUCT((MOD(COLUMN(P29:V29),2)=0)*P29:V29))/$H29)</f>
        <v>#REF!</v>
      </c>
    </row>
    <row r="30" spans="1:29" x14ac:dyDescent="0.25">
      <c r="A30" s="34" t="str">
        <f>+'Sprint Backlog'!B24</f>
        <v>US040</v>
      </c>
      <c r="B30" s="92" t="str">
        <f>+'Sprint Backlog'!C24</f>
        <v>Pruebas unitarias</v>
      </c>
      <c r="C30" s="92"/>
      <c r="D30" s="92"/>
      <c r="E30" s="28" t="s">
        <v>24</v>
      </c>
      <c r="F30" s="28" t="s">
        <v>49</v>
      </c>
      <c r="G30" s="28" t="s">
        <v>44</v>
      </c>
      <c r="H30" s="29">
        <v>0.15</v>
      </c>
      <c r="I30" s="30">
        <f t="shared" si="0"/>
        <v>0</v>
      </c>
      <c r="J30" s="31"/>
      <c r="K30" s="30">
        <f t="shared" si="1"/>
        <v>0</v>
      </c>
      <c r="L30" s="31"/>
      <c r="M30" s="30">
        <f t="shared" si="2"/>
        <v>0</v>
      </c>
      <c r="N30" s="31"/>
      <c r="O30" s="30" t="e">
        <f>+IF(M30=1,1,SUM(J30,L30,N30,#REF!)/$H30)</f>
        <v>#REF!</v>
      </c>
      <c r="P30" s="30" t="e">
        <f>+IF(#REF!=1,1,(#REF!+SUMPRODUCT((MOD(COLUMN(J30:O30),2)=0)*J30:O30))/$H30)</f>
        <v>#REF!</v>
      </c>
      <c r="Q30" s="30" t="e">
        <f>+IF(#REF!=1,1,(R30+SUMPRODUCT((MOD(COLUMN(N30:P30),2)=0)*N30:P30))/$H30)</f>
        <v>#REF!</v>
      </c>
      <c r="R30" s="32"/>
      <c r="S30" s="77" t="e">
        <f>+IF(Q30=1,1,(T30+SUMPRODUCT((MOD(COLUMN(P30:R30),2)=0)*P30:R30))/$H30)</f>
        <v>#REF!</v>
      </c>
      <c r="T30" s="32"/>
      <c r="U30" s="77" t="e">
        <f>+IF(S30=1,1,(V30+SUMPRODUCT((MOD(COLUMN(P30:T30),2)=0)*P30:T30))/$H30)</f>
        <v>#REF!</v>
      </c>
      <c r="V30" s="32"/>
      <c r="W30" s="77" t="e">
        <f>+IF(U30=1,1,(#REF!+SUMPRODUCT((MOD(COLUMN(P30:V30),2)=0)*P30:V30))/$H30)</f>
        <v>#REF!</v>
      </c>
    </row>
    <row r="31" spans="1:29" x14ac:dyDescent="0.25">
      <c r="A31" s="34">
        <f>+'Sprint Backlog'!B25</f>
        <v>0</v>
      </c>
      <c r="B31" s="92">
        <f>+'Sprint Backlog'!C25</f>
        <v>0</v>
      </c>
      <c r="C31" s="92"/>
      <c r="D31" s="92"/>
      <c r="E31" s="28"/>
      <c r="F31" s="28"/>
      <c r="G31" s="28"/>
      <c r="H31" s="29"/>
      <c r="I31" s="30" t="e">
        <f t="shared" si="0"/>
        <v>#DIV/0!</v>
      </c>
      <c r="J31" s="31"/>
      <c r="K31" s="30" t="e">
        <f t="shared" si="1"/>
        <v>#DIV/0!</v>
      </c>
      <c r="L31" s="31"/>
      <c r="M31" s="30" t="e">
        <f t="shared" si="2"/>
        <v>#DIV/0!</v>
      </c>
      <c r="N31" s="31"/>
      <c r="O31" s="30" t="e">
        <f>+IF(M31=1,1,SUM(J31,L31,N31,#REF!)/$H31)</f>
        <v>#DIV/0!</v>
      </c>
      <c r="P31" s="30" t="e">
        <f>+IF(#REF!=1,1,(#REF!+SUMPRODUCT((MOD(COLUMN(J31:O31),2)=0)*J31:O31))/$H31)</f>
        <v>#REF!</v>
      </c>
      <c r="Q31" s="30" t="e">
        <f>+IF(#REF!=1,1,(R31+SUMPRODUCT((MOD(COLUMN(N31:P31),2)=0)*N31:P31))/$H31)</f>
        <v>#REF!</v>
      </c>
      <c r="R31" s="32"/>
      <c r="S31" s="77" t="e">
        <f>+IF(Q31=1,1,(T31+SUMPRODUCT((MOD(COLUMN(P31:R31),2)=0)*P31:R31))/$H31)</f>
        <v>#REF!</v>
      </c>
      <c r="T31" s="32"/>
      <c r="U31" s="77" t="e">
        <f>+IF(S31=1,1,(V31+SUMPRODUCT((MOD(COLUMN(P31:T31),2)=0)*P31:T31))/$H31)</f>
        <v>#REF!</v>
      </c>
      <c r="V31" s="32"/>
      <c r="W31" s="77" t="e">
        <f>+IF(U31=1,1,(#REF!+SUMPRODUCT((MOD(COLUMN(P31:V31),2)=0)*P31:V31))/$H31)</f>
        <v>#REF!</v>
      </c>
    </row>
    <row r="32" spans="1:29" x14ac:dyDescent="0.25">
      <c r="A32" s="34">
        <f>+'Sprint Backlog'!B26</f>
        <v>0</v>
      </c>
      <c r="B32" s="92">
        <f>+'Sprint Backlog'!C26</f>
        <v>0</v>
      </c>
      <c r="C32" s="92"/>
      <c r="D32" s="92"/>
      <c r="E32" s="28"/>
      <c r="F32" s="28"/>
      <c r="G32" s="28"/>
      <c r="H32" s="33"/>
      <c r="I32" s="30" t="e">
        <f t="shared" si="0"/>
        <v>#DIV/0!</v>
      </c>
      <c r="J32" s="31"/>
      <c r="K32" s="30" t="e">
        <f t="shared" si="1"/>
        <v>#DIV/0!</v>
      </c>
      <c r="L32" s="31"/>
      <c r="M32" s="30" t="e">
        <f t="shared" si="2"/>
        <v>#DIV/0!</v>
      </c>
      <c r="N32" s="31"/>
      <c r="O32" s="30" t="e">
        <f>+IF(M32=1,1,SUM(J32,L32,N32,#REF!)/$H32)</f>
        <v>#DIV/0!</v>
      </c>
      <c r="P32" s="30" t="e">
        <f>+IF(#REF!=1,1,(#REF!+SUMPRODUCT((MOD(COLUMN(J32:O32),2)=0)*J32:O32))/$H32)</f>
        <v>#REF!</v>
      </c>
      <c r="Q32" s="30" t="e">
        <f>+IF(#REF!=1,1,(R32+SUMPRODUCT((MOD(COLUMN(N32:P32),2)=0)*N32:P32))/$H32)</f>
        <v>#REF!</v>
      </c>
      <c r="R32" s="32"/>
      <c r="S32" s="77" t="e">
        <f>+IF(Q32=1,1,(T32+SUMPRODUCT((MOD(COLUMN(P32:R32),2)=0)*P32:R32))/$H32)</f>
        <v>#REF!</v>
      </c>
      <c r="T32" s="32"/>
      <c r="U32" s="77" t="e">
        <f>+IF(S32=1,1,(V32+SUMPRODUCT((MOD(COLUMN(P32:T32),2)=0)*P32:T32))/$H32)</f>
        <v>#REF!</v>
      </c>
      <c r="V32" s="32"/>
      <c r="W32" s="77" t="e">
        <f>+IF(U32=1,1,(#REF!+SUMPRODUCT((MOD(COLUMN(P32:V32),2)=0)*P32:V32))/$H32)</f>
        <v>#REF!</v>
      </c>
    </row>
    <row r="33" spans="1:23" x14ac:dyDescent="0.25">
      <c r="A33" s="34">
        <f>+'Sprint Backlog'!B27</f>
        <v>0</v>
      </c>
      <c r="B33" s="92">
        <f>+'Sprint Backlog'!C27</f>
        <v>0</v>
      </c>
      <c r="C33" s="92"/>
      <c r="D33" s="92"/>
      <c r="E33" s="28"/>
      <c r="F33" s="28"/>
      <c r="G33" s="28"/>
      <c r="H33" s="33"/>
      <c r="I33" s="30" t="e">
        <f t="shared" si="0"/>
        <v>#DIV/0!</v>
      </c>
      <c r="J33" s="31"/>
      <c r="K33" s="30" t="e">
        <f t="shared" si="1"/>
        <v>#DIV/0!</v>
      </c>
      <c r="L33" s="31"/>
      <c r="M33" s="30" t="e">
        <f t="shared" si="2"/>
        <v>#DIV/0!</v>
      </c>
      <c r="N33" s="31"/>
      <c r="O33" s="30" t="e">
        <f>+IF(M33=1,1,SUM(J33,L33,N33,#REF!)/$H33)</f>
        <v>#DIV/0!</v>
      </c>
      <c r="P33" s="30" t="e">
        <f>+IF(#REF!=1,1,(#REF!+SUMPRODUCT((MOD(COLUMN(J33:O33),2)=0)*J33:O33))/$H33)</f>
        <v>#REF!</v>
      </c>
      <c r="Q33" s="30" t="e">
        <f>+IF(#REF!=1,1,(R33+SUMPRODUCT((MOD(COLUMN(N33:P33),2)=0)*N33:P33))/$H33)</f>
        <v>#REF!</v>
      </c>
      <c r="R33" s="32"/>
      <c r="S33" s="77" t="e">
        <f>+IF(Q33=1,1,(T33+SUMPRODUCT((MOD(COLUMN(P33:R33),2)=0)*P33:R33))/$H33)</f>
        <v>#REF!</v>
      </c>
      <c r="T33" s="32"/>
      <c r="U33" s="77" t="e">
        <f>+IF(S33=1,1,(V33+SUMPRODUCT((MOD(COLUMN(P33:T33),2)=0)*P33:T33))/$H33)</f>
        <v>#REF!</v>
      </c>
      <c r="V33" s="32"/>
      <c r="W33" s="77" t="e">
        <f>+IF(U33=1,1,(#REF!+SUMPRODUCT((MOD(COLUMN(P33:V33),2)=0)*P33:V33))/$H33)</f>
        <v>#REF!</v>
      </c>
    </row>
    <row r="34" spans="1:23" x14ac:dyDescent="0.25">
      <c r="A34" s="34">
        <f>+'Sprint Backlog'!B28</f>
        <v>0</v>
      </c>
      <c r="B34" s="92">
        <f>+'Sprint Backlog'!C28</f>
        <v>0</v>
      </c>
      <c r="C34" s="92"/>
      <c r="D34" s="92"/>
      <c r="E34" s="27"/>
      <c r="F34" s="28"/>
      <c r="G34" s="28"/>
      <c r="H34" s="33"/>
      <c r="I34" s="30" t="e">
        <f t="shared" si="0"/>
        <v>#DIV/0!</v>
      </c>
      <c r="J34" s="31"/>
      <c r="K34" s="30" t="e">
        <f t="shared" si="1"/>
        <v>#DIV/0!</v>
      </c>
      <c r="L34" s="31"/>
      <c r="M34" s="30" t="e">
        <f t="shared" si="2"/>
        <v>#DIV/0!</v>
      </c>
      <c r="N34" s="31"/>
      <c r="O34" s="30" t="e">
        <f>+IF(M34=1,1,SUM(J34,L34,N34,#REF!)/$H34)</f>
        <v>#DIV/0!</v>
      </c>
      <c r="P34" s="30" t="e">
        <f>+IF(#REF!=1,1,(#REF!+SUMPRODUCT((MOD(COLUMN(J34:O34),2)=0)*J34:O34))/$H34)</f>
        <v>#REF!</v>
      </c>
      <c r="Q34" s="30" t="e">
        <f>+IF(#REF!=1,1,(R34+SUMPRODUCT((MOD(COLUMN(N34:P34),2)=0)*N34:P34))/$H34)</f>
        <v>#REF!</v>
      </c>
      <c r="R34" s="32"/>
      <c r="S34" s="77" t="e">
        <f>+IF(Q34=1,1,(T34+SUMPRODUCT((MOD(COLUMN(P34:R34),2)=0)*P34:R34))/$H34)</f>
        <v>#REF!</v>
      </c>
      <c r="T34" s="32"/>
      <c r="U34" s="77" t="e">
        <f>+IF(S34=1,1,(V34+SUMPRODUCT((MOD(COLUMN(P34:T34),2)=0)*P34:T34))/$H34)</f>
        <v>#REF!</v>
      </c>
      <c r="V34" s="32"/>
      <c r="W34" s="77" t="e">
        <f>+IF(U34=1,1,(#REF!+SUMPRODUCT((MOD(COLUMN(P34:V34),2)=0)*P34:V34))/$H34)</f>
        <v>#REF!</v>
      </c>
    </row>
    <row r="35" spans="1:23" x14ac:dyDescent="0.25">
      <c r="A35" s="34">
        <f>+'Sprint Backlog'!B29</f>
        <v>0</v>
      </c>
      <c r="B35" s="92">
        <f>+'Sprint Backlog'!C29</f>
        <v>0</v>
      </c>
      <c r="C35" s="92"/>
      <c r="D35" s="92"/>
      <c r="E35" s="27"/>
      <c r="F35" s="28"/>
      <c r="G35" s="28"/>
      <c r="H35" s="33"/>
      <c r="I35" s="30" t="e">
        <f t="shared" si="0"/>
        <v>#DIV/0!</v>
      </c>
      <c r="J35" s="31"/>
      <c r="K35" s="30" t="e">
        <f t="shared" si="1"/>
        <v>#DIV/0!</v>
      </c>
      <c r="L35" s="31"/>
      <c r="M35" s="30" t="e">
        <f t="shared" si="2"/>
        <v>#DIV/0!</v>
      </c>
      <c r="N35" s="31"/>
      <c r="O35" s="30" t="e">
        <f>+IF(M35=1,1,SUM(J35,L35,N35,#REF!)/$H35)</f>
        <v>#DIV/0!</v>
      </c>
      <c r="P35" s="30" t="e">
        <f>+IF(#REF!=1,1,(#REF!+SUMPRODUCT((MOD(COLUMN(J35:O35),2)=0)*J35:O35))/$H35)</f>
        <v>#REF!</v>
      </c>
      <c r="Q35" s="30" t="e">
        <f>+IF(#REF!=1,1,(R35+SUMPRODUCT((MOD(COLUMN(N35:P35),2)=0)*N35:P35))/$H35)</f>
        <v>#REF!</v>
      </c>
      <c r="R35" s="32"/>
      <c r="S35" s="77" t="e">
        <f>+IF(Q35=1,1,(T35+SUMPRODUCT((MOD(COLUMN(P35:R35),2)=0)*P35:R35))/$H35)</f>
        <v>#REF!</v>
      </c>
      <c r="T35" s="32"/>
      <c r="U35" s="77" t="e">
        <f>+IF(S35=1,1,(V35+SUMPRODUCT((MOD(COLUMN(P35:T35),2)=0)*P35:T35))/$H35)</f>
        <v>#REF!</v>
      </c>
      <c r="V35" s="32"/>
      <c r="W35" s="77" t="e">
        <f>+IF(U35=1,1,(#REF!+SUMPRODUCT((MOD(COLUMN(P35:V35),2)=0)*P35:V35))/$H35)</f>
        <v>#REF!</v>
      </c>
    </row>
    <row r="36" spans="1:23" x14ac:dyDescent="0.25">
      <c r="A36" s="34">
        <f>+'Sprint Backlog'!B30</f>
        <v>0</v>
      </c>
      <c r="B36" s="92">
        <f>+'Sprint Backlog'!C30</f>
        <v>0</v>
      </c>
      <c r="C36" s="92"/>
      <c r="D36" s="92"/>
      <c r="E36" s="27"/>
      <c r="F36" s="28"/>
      <c r="G36" s="28"/>
      <c r="H36" s="33"/>
      <c r="I36" s="30" t="e">
        <f t="shared" si="0"/>
        <v>#DIV/0!</v>
      </c>
      <c r="J36" s="31"/>
      <c r="K36" s="30" t="e">
        <f t="shared" si="1"/>
        <v>#DIV/0!</v>
      </c>
      <c r="L36" s="31"/>
      <c r="M36" s="30" t="e">
        <f t="shared" si="2"/>
        <v>#DIV/0!</v>
      </c>
      <c r="N36" s="31"/>
      <c r="O36" s="30" t="e">
        <f>+IF(M36=1,1,SUM(J36,L36,N36,#REF!)/$H36)</f>
        <v>#DIV/0!</v>
      </c>
      <c r="P36" s="30" t="e">
        <f>+IF(#REF!=1,1,(#REF!+SUMPRODUCT((MOD(COLUMN(J36:O36),2)=0)*J36:O36))/$H36)</f>
        <v>#REF!</v>
      </c>
      <c r="Q36" s="30" t="e">
        <f>+IF(#REF!=1,1,(R36+SUMPRODUCT((MOD(COLUMN(N36:P36),2)=0)*N36:P36))/$H36)</f>
        <v>#REF!</v>
      </c>
      <c r="R36" s="32"/>
      <c r="S36" s="77" t="e">
        <f>+IF(Q36=1,1,(T36+SUMPRODUCT((MOD(COLUMN(P36:R36),2)=0)*P36:R36))/$H36)</f>
        <v>#REF!</v>
      </c>
      <c r="T36" s="32"/>
      <c r="U36" s="77" t="e">
        <f>+IF(S36=1,1,(V36+SUMPRODUCT((MOD(COLUMN(P36:T36),2)=0)*P36:T36))/$H36)</f>
        <v>#REF!</v>
      </c>
      <c r="V36" s="32"/>
      <c r="W36" s="77" t="e">
        <f>+IF(U36=1,1,(#REF!+SUMPRODUCT((MOD(COLUMN(P36:V36),2)=0)*P36:V36))/$H36)</f>
        <v>#REF!</v>
      </c>
    </row>
    <row r="37" spans="1:23" x14ac:dyDescent="0.25">
      <c r="A37" s="34">
        <f>+'Sprint Backlog'!B31</f>
        <v>0</v>
      </c>
      <c r="B37" s="92">
        <f>+'Sprint Backlog'!C31</f>
        <v>0</v>
      </c>
      <c r="C37" s="92"/>
      <c r="D37" s="92"/>
      <c r="E37" s="28"/>
      <c r="F37" s="28"/>
      <c r="G37" s="28"/>
      <c r="H37" s="29"/>
      <c r="I37" s="30" t="e">
        <f t="shared" si="0"/>
        <v>#DIV/0!</v>
      </c>
      <c r="J37" s="31"/>
      <c r="K37" s="30" t="e">
        <f t="shared" si="1"/>
        <v>#DIV/0!</v>
      </c>
      <c r="L37" s="31"/>
      <c r="M37" s="30" t="e">
        <f t="shared" si="2"/>
        <v>#DIV/0!</v>
      </c>
      <c r="N37" s="31"/>
      <c r="O37" s="30" t="e">
        <f>+IF(M37=1,1,SUM(J37,L37,N37,#REF!)/$H37)</f>
        <v>#DIV/0!</v>
      </c>
      <c r="P37" s="30" t="e">
        <f>+IF(#REF!=1,1,(#REF!+SUMPRODUCT((MOD(COLUMN(J37:O37),2)=0)*J37:O37))/$H37)</f>
        <v>#REF!</v>
      </c>
      <c r="Q37" s="30" t="e">
        <f>+IF(#REF!=1,1,(R37+SUMPRODUCT((MOD(COLUMN(N37:P37),2)=0)*N37:P37))/$H37)</f>
        <v>#REF!</v>
      </c>
      <c r="R37" s="32"/>
      <c r="S37" s="77" t="e">
        <f>+IF(Q37=1,1,(T37+SUMPRODUCT((MOD(COLUMN(P37:R37),2)=0)*P37:R37))/$H37)</f>
        <v>#REF!</v>
      </c>
      <c r="T37" s="32"/>
      <c r="U37" s="77" t="e">
        <f>+IF(S37=1,1,(V37+SUMPRODUCT((MOD(COLUMN(P37:T37),2)=0)*P37:T37))/$H37)</f>
        <v>#REF!</v>
      </c>
      <c r="V37" s="32"/>
      <c r="W37" s="77" t="e">
        <f>+IF(U37=1,1,(#REF!+SUMPRODUCT((MOD(COLUMN(P37:V37),2)=0)*P37:V37))/$H37)</f>
        <v>#REF!</v>
      </c>
    </row>
    <row r="38" spans="1:23" x14ac:dyDescent="0.25">
      <c r="A38" s="34">
        <f>+'Sprint Backlog'!B32</f>
        <v>0</v>
      </c>
      <c r="B38" s="92">
        <f>+'Sprint Backlog'!C32</f>
        <v>0</v>
      </c>
      <c r="C38" s="92"/>
      <c r="D38" s="92"/>
      <c r="E38" s="28"/>
      <c r="F38" s="28"/>
      <c r="G38" s="28"/>
      <c r="H38" s="29"/>
      <c r="I38" s="30" t="e">
        <f t="shared" si="0"/>
        <v>#DIV/0!</v>
      </c>
      <c r="J38" s="31"/>
      <c r="K38" s="30" t="e">
        <f t="shared" si="1"/>
        <v>#DIV/0!</v>
      </c>
      <c r="L38" s="31"/>
      <c r="M38" s="30" t="e">
        <f t="shared" si="2"/>
        <v>#DIV/0!</v>
      </c>
      <c r="N38" s="31"/>
      <c r="O38" s="30" t="e">
        <f>+IF(M38=1,1,SUM(J38,L38,N38,#REF!)/$H38)</f>
        <v>#DIV/0!</v>
      </c>
      <c r="P38" s="30" t="e">
        <f>+IF(#REF!=1,1,(#REF!+SUMPRODUCT((MOD(COLUMN(J38:O38),2)=0)*J38:O38))/$H38)</f>
        <v>#REF!</v>
      </c>
      <c r="Q38" s="30" t="e">
        <f>+IF(#REF!=1,1,(R38+SUMPRODUCT((MOD(COLUMN(N38:P38),2)=0)*N38:P38))/$H38)</f>
        <v>#REF!</v>
      </c>
      <c r="R38" s="32"/>
      <c r="S38" s="77" t="e">
        <f>+IF(Q38=1,1,(T38+SUMPRODUCT((MOD(COLUMN(P38:R38),2)=0)*P38:R38))/$H38)</f>
        <v>#REF!</v>
      </c>
      <c r="T38" s="32"/>
      <c r="U38" s="77" t="e">
        <f>+IF(S38=1,1,(V38+SUMPRODUCT((MOD(COLUMN(P38:T38),2)=0)*P38:T38))/$H38)</f>
        <v>#REF!</v>
      </c>
      <c r="V38" s="32"/>
      <c r="W38" s="77" t="e">
        <f>+IF(U38=1,1,(#REF!+SUMPRODUCT((MOD(COLUMN(P38:V38),2)=0)*P38:V38))/$H38)</f>
        <v>#REF!</v>
      </c>
    </row>
    <row r="39" spans="1:23" x14ac:dyDescent="0.25">
      <c r="A39" s="34">
        <f>+'Sprint Backlog'!B33</f>
        <v>0</v>
      </c>
      <c r="B39" s="92">
        <f>+'Sprint Backlog'!C33</f>
        <v>0</v>
      </c>
      <c r="C39" s="92"/>
      <c r="D39" s="92"/>
      <c r="E39" s="28"/>
      <c r="F39" s="28"/>
      <c r="G39" s="28"/>
      <c r="H39" s="33"/>
      <c r="I39" s="30" t="e">
        <f t="shared" si="0"/>
        <v>#DIV/0!</v>
      </c>
      <c r="J39" s="31"/>
      <c r="K39" s="30" t="e">
        <f t="shared" si="1"/>
        <v>#DIV/0!</v>
      </c>
      <c r="L39" s="31"/>
      <c r="M39" s="30" t="e">
        <f t="shared" si="2"/>
        <v>#DIV/0!</v>
      </c>
      <c r="N39" s="31"/>
      <c r="O39" s="30" t="e">
        <f>+IF(M39=1,1,SUM(J39,L39,N39,#REF!)/$H39)</f>
        <v>#DIV/0!</v>
      </c>
      <c r="P39" s="30" t="e">
        <f>+IF(#REF!=1,1,(#REF!+SUMPRODUCT((MOD(COLUMN(J39:O39),2)=0)*J39:O39))/$H39)</f>
        <v>#REF!</v>
      </c>
      <c r="Q39" s="30" t="e">
        <f>+IF(#REF!=1,1,(R39+SUMPRODUCT((MOD(COLUMN(N39:P39),2)=0)*N39:P39))/$H39)</f>
        <v>#REF!</v>
      </c>
      <c r="R39" s="32"/>
      <c r="S39" s="77" t="e">
        <f>+IF(Q39=1,1,(T39+SUMPRODUCT((MOD(COLUMN(P39:R39),2)=0)*P39:R39))/$H39)</f>
        <v>#REF!</v>
      </c>
      <c r="T39" s="32"/>
      <c r="U39" s="77" t="e">
        <f>+IF(S39=1,1,(V39+SUMPRODUCT((MOD(COLUMN(P39:T39),2)=0)*P39:T39))/$H39)</f>
        <v>#REF!</v>
      </c>
      <c r="V39" s="32"/>
      <c r="W39" s="77" t="e">
        <f>+IF(U39=1,1,(#REF!+SUMPRODUCT((MOD(COLUMN(P39:V39),2)=0)*P39:V39))/$H39)</f>
        <v>#REF!</v>
      </c>
    </row>
    <row r="40" spans="1:23" x14ac:dyDescent="0.25">
      <c r="A40" s="34">
        <f>+'Sprint Backlog'!B34</f>
        <v>0</v>
      </c>
      <c r="B40" s="92">
        <f>+'Sprint Backlog'!C34</f>
        <v>0</v>
      </c>
      <c r="C40" s="92"/>
      <c r="D40" s="92"/>
      <c r="E40" s="28"/>
      <c r="F40" s="28"/>
      <c r="G40" s="28"/>
      <c r="H40" s="33"/>
      <c r="I40" s="30" t="e">
        <f t="shared" si="0"/>
        <v>#DIV/0!</v>
      </c>
      <c r="J40" s="31"/>
      <c r="K40" s="30" t="e">
        <f t="shared" si="1"/>
        <v>#DIV/0!</v>
      </c>
      <c r="L40" s="31"/>
      <c r="M40" s="30" t="e">
        <f t="shared" si="2"/>
        <v>#DIV/0!</v>
      </c>
      <c r="N40" s="31"/>
      <c r="O40" s="30" t="e">
        <f>+IF(M40=1,1,SUM(J40,L40,N40,#REF!)/$H40)</f>
        <v>#DIV/0!</v>
      </c>
      <c r="P40" s="30" t="e">
        <f>+IF(#REF!=1,1,(#REF!+SUMPRODUCT((MOD(COLUMN(J40:O40),2)=0)*J40:O40))/$H40)</f>
        <v>#REF!</v>
      </c>
      <c r="Q40" s="30" t="e">
        <f>+IF(#REF!=1,1,(R40+SUMPRODUCT((MOD(COLUMN(N40:P40),2)=0)*N40:P40))/$H40)</f>
        <v>#REF!</v>
      </c>
      <c r="R40" s="32"/>
      <c r="S40" s="77" t="e">
        <f>+IF(Q40=1,1,(T40+SUMPRODUCT((MOD(COLUMN(P40:R40),2)=0)*P40:R40))/$H40)</f>
        <v>#REF!</v>
      </c>
      <c r="T40" s="32"/>
      <c r="U40" s="77" t="e">
        <f>+IF(S40=1,1,(V40+SUMPRODUCT((MOD(COLUMN(P40:T40),2)=0)*P40:T40))/$H40)</f>
        <v>#REF!</v>
      </c>
      <c r="V40" s="32"/>
      <c r="W40" s="77" t="e">
        <f>+IF(U40=1,1,(#REF!+SUMPRODUCT((MOD(COLUMN(P40:V40),2)=0)*P40:V40))/$H40)</f>
        <v>#REF!</v>
      </c>
    </row>
    <row r="41" spans="1:23" x14ac:dyDescent="0.25">
      <c r="A41" s="34">
        <f>+'Sprint Backlog'!B35</f>
        <v>0</v>
      </c>
      <c r="B41" s="92">
        <f>+'Sprint Backlog'!C35</f>
        <v>0</v>
      </c>
      <c r="C41" s="92"/>
      <c r="D41" s="92"/>
      <c r="E41" s="27"/>
      <c r="F41" s="28"/>
      <c r="G41" s="28"/>
      <c r="H41" s="33"/>
      <c r="I41" s="30" t="e">
        <f t="shared" si="0"/>
        <v>#DIV/0!</v>
      </c>
      <c r="J41" s="31"/>
      <c r="K41" s="30" t="e">
        <f t="shared" si="1"/>
        <v>#DIV/0!</v>
      </c>
      <c r="L41" s="31"/>
      <c r="M41" s="30" t="e">
        <f t="shared" si="2"/>
        <v>#DIV/0!</v>
      </c>
      <c r="N41" s="31"/>
      <c r="O41" s="30" t="e">
        <f>+IF(M41=1,1,SUM(J41,L41,N41,#REF!)/$H41)</f>
        <v>#DIV/0!</v>
      </c>
      <c r="P41" s="30" t="e">
        <f>+IF(#REF!=1,1,(#REF!+SUMPRODUCT((MOD(COLUMN(J41:O41),2)=0)*J41:O41))/$H41)</f>
        <v>#REF!</v>
      </c>
      <c r="Q41" s="30" t="e">
        <f>+IF(#REF!=1,1,(R41+SUMPRODUCT((MOD(COLUMN(N41:P41),2)=0)*N41:P41))/$H41)</f>
        <v>#REF!</v>
      </c>
      <c r="R41" s="32"/>
      <c r="S41" s="77" t="e">
        <f>+IF(Q41=1,1,(T41+SUMPRODUCT((MOD(COLUMN(P41:R41),2)=0)*P41:R41))/$H41)</f>
        <v>#REF!</v>
      </c>
      <c r="T41" s="32"/>
      <c r="U41" s="77" t="e">
        <f>+IF(S41=1,1,(V41+SUMPRODUCT((MOD(COLUMN(P41:T41),2)=0)*P41:T41))/$H41)</f>
        <v>#REF!</v>
      </c>
      <c r="V41" s="32"/>
      <c r="W41" s="77" t="e">
        <f>+IF(U41=1,1,(#REF!+SUMPRODUCT((MOD(COLUMN(P41:V41),2)=0)*P41:V41))/$H41)</f>
        <v>#REF!</v>
      </c>
    </row>
    <row r="42" spans="1:23" x14ac:dyDescent="0.25">
      <c r="A42" s="34">
        <f>+'Sprint Backlog'!B36</f>
        <v>0</v>
      </c>
      <c r="B42" s="92">
        <f>+'Sprint Backlog'!C36</f>
        <v>0</v>
      </c>
      <c r="C42" s="92"/>
      <c r="D42" s="92"/>
      <c r="E42" s="27"/>
      <c r="F42" s="28"/>
      <c r="G42" s="28"/>
      <c r="H42" s="33"/>
      <c r="I42" s="30" t="e">
        <f t="shared" si="0"/>
        <v>#DIV/0!</v>
      </c>
      <c r="J42" s="31"/>
      <c r="K42" s="30" t="e">
        <f t="shared" si="1"/>
        <v>#DIV/0!</v>
      </c>
      <c r="L42" s="31"/>
      <c r="M42" s="30" t="e">
        <f t="shared" si="2"/>
        <v>#DIV/0!</v>
      </c>
      <c r="N42" s="31"/>
      <c r="O42" s="30" t="e">
        <f>+IF(M42=1,1,SUM(J42,L42,N42,#REF!)/$H42)</f>
        <v>#DIV/0!</v>
      </c>
      <c r="P42" s="30" t="e">
        <f>+IF(#REF!=1,1,(#REF!+SUMPRODUCT((MOD(COLUMN(J42:O42),2)=0)*J42:O42))/$H42)</f>
        <v>#REF!</v>
      </c>
      <c r="Q42" s="30" t="e">
        <f>+IF(#REF!=1,1,(R42+SUMPRODUCT((MOD(COLUMN(N42:P42),2)=0)*N42:P42))/$H42)</f>
        <v>#REF!</v>
      </c>
      <c r="R42" s="32"/>
      <c r="S42" s="77" t="e">
        <f>+IF(Q42=1,1,(T42+SUMPRODUCT((MOD(COLUMN(P42:R42),2)=0)*P42:R42))/$H42)</f>
        <v>#REF!</v>
      </c>
      <c r="T42" s="32"/>
      <c r="U42" s="77" t="e">
        <f>+IF(S42=1,1,(V42+SUMPRODUCT((MOD(COLUMN(P42:T42),2)=0)*P42:T42))/$H42)</f>
        <v>#REF!</v>
      </c>
      <c r="V42" s="32"/>
      <c r="W42" s="77" t="e">
        <f>+IF(U42=1,1,(#REF!+SUMPRODUCT((MOD(COLUMN(P42:V42),2)=0)*P42:V42))/$H42)</f>
        <v>#REF!</v>
      </c>
    </row>
    <row r="43" spans="1:23" x14ac:dyDescent="0.25">
      <c r="A43" s="34">
        <f>+'Sprint Backlog'!B37</f>
        <v>0</v>
      </c>
      <c r="B43" s="92">
        <f>+'Sprint Backlog'!C37</f>
        <v>0</v>
      </c>
      <c r="C43" s="92"/>
      <c r="D43" s="92"/>
      <c r="E43" s="27"/>
      <c r="F43" s="28"/>
      <c r="G43" s="28"/>
      <c r="H43" s="33"/>
      <c r="I43" s="30" t="e">
        <f t="shared" si="0"/>
        <v>#DIV/0!</v>
      </c>
      <c r="J43" s="31"/>
      <c r="K43" s="30" t="e">
        <f t="shared" si="1"/>
        <v>#DIV/0!</v>
      </c>
      <c r="L43" s="31"/>
      <c r="M43" s="30" t="e">
        <f t="shared" si="2"/>
        <v>#DIV/0!</v>
      </c>
      <c r="N43" s="31"/>
      <c r="O43" s="30" t="e">
        <f>+IF(M43=1,1,SUM(J43,L43,N43,#REF!)/$H43)</f>
        <v>#DIV/0!</v>
      </c>
      <c r="P43" s="30" t="e">
        <f>+IF(#REF!=1,1,(#REF!+SUMPRODUCT((MOD(COLUMN(J43:O43),2)=0)*J43:O43))/$H43)</f>
        <v>#REF!</v>
      </c>
      <c r="Q43" s="30" t="e">
        <f>+IF(#REF!=1,1,(R43+SUMPRODUCT((MOD(COLUMN(N43:P43),2)=0)*N43:P43))/$H43)</f>
        <v>#REF!</v>
      </c>
      <c r="R43" s="32"/>
      <c r="S43" s="77" t="e">
        <f>+IF(Q43=1,1,(T43+SUMPRODUCT((MOD(COLUMN(P43:R43),2)=0)*P43:R43))/$H43)</f>
        <v>#REF!</v>
      </c>
      <c r="T43" s="32"/>
      <c r="U43" s="77" t="e">
        <f>+IF(S43=1,1,(V43+SUMPRODUCT((MOD(COLUMN(P43:T43),2)=0)*P43:T43))/$H43)</f>
        <v>#REF!</v>
      </c>
      <c r="V43" s="32"/>
      <c r="W43" s="77" t="e">
        <f>+IF(U43=1,1,(#REF!+SUMPRODUCT((MOD(COLUMN(P43:V43),2)=0)*P43:V43))/$H43)</f>
        <v>#REF!</v>
      </c>
    </row>
    <row r="44" spans="1:23" x14ac:dyDescent="0.25">
      <c r="A44" s="34">
        <f>+'Sprint Backlog'!B38</f>
        <v>0</v>
      </c>
      <c r="B44" s="92">
        <f>+'Sprint Backlog'!C38</f>
        <v>0</v>
      </c>
      <c r="C44" s="92"/>
      <c r="D44" s="92"/>
      <c r="E44" s="28"/>
      <c r="F44" s="28"/>
      <c r="G44" s="28"/>
      <c r="H44" s="29"/>
      <c r="I44" s="30" t="e">
        <f t="shared" si="0"/>
        <v>#DIV/0!</v>
      </c>
      <c r="J44" s="31"/>
      <c r="K44" s="30" t="e">
        <f t="shared" si="1"/>
        <v>#DIV/0!</v>
      </c>
      <c r="L44" s="31"/>
      <c r="M44" s="30" t="e">
        <f t="shared" si="2"/>
        <v>#DIV/0!</v>
      </c>
      <c r="N44" s="31"/>
      <c r="O44" s="30" t="e">
        <f>+IF(M44=1,1,SUM(J44,L44,N44,#REF!)/$H44)</f>
        <v>#DIV/0!</v>
      </c>
      <c r="P44" s="30" t="e">
        <f>+IF(#REF!=1,1,(#REF!+SUMPRODUCT((MOD(COLUMN(J44:O44),2)=0)*J44:O44))/$H44)</f>
        <v>#REF!</v>
      </c>
      <c r="Q44" s="30" t="e">
        <f>+IF(#REF!=1,1,(R44+SUMPRODUCT((MOD(COLUMN(N44:P44),2)=0)*N44:P44))/$H44)</f>
        <v>#REF!</v>
      </c>
      <c r="R44" s="32"/>
      <c r="S44" s="77" t="e">
        <f>+IF(Q44=1,1,(T44+SUMPRODUCT((MOD(COLUMN(P44:R44),2)=0)*P44:R44))/$H44)</f>
        <v>#REF!</v>
      </c>
      <c r="T44" s="32"/>
      <c r="U44" s="77" t="e">
        <f>+IF(S44=1,1,(V44+SUMPRODUCT((MOD(COLUMN(P44:T44),2)=0)*P44:T44))/$H44)</f>
        <v>#REF!</v>
      </c>
      <c r="V44" s="32"/>
      <c r="W44" s="77" t="e">
        <f>+IF(U44=1,1,(#REF!+SUMPRODUCT((MOD(COLUMN(P44:V44),2)=0)*P44:V44))/$H44)</f>
        <v>#REF!</v>
      </c>
    </row>
    <row r="45" spans="1:23" x14ac:dyDescent="0.25">
      <c r="A45" s="34">
        <f>+'Sprint Backlog'!B39</f>
        <v>0</v>
      </c>
      <c r="B45" s="92">
        <f>+'Sprint Backlog'!C39</f>
        <v>0</v>
      </c>
      <c r="C45" s="92"/>
      <c r="D45" s="92"/>
      <c r="E45" s="27"/>
      <c r="F45" s="28"/>
      <c r="G45" s="28"/>
      <c r="I45" s="30" t="e">
        <f t="shared" si="0"/>
        <v>#DIV/0!</v>
      </c>
      <c r="J45" s="31"/>
      <c r="K45" s="30" t="e">
        <f t="shared" si="1"/>
        <v>#DIV/0!</v>
      </c>
      <c r="L45" s="31"/>
      <c r="M45" s="30" t="e">
        <f t="shared" si="2"/>
        <v>#DIV/0!</v>
      </c>
      <c r="N45" s="31"/>
      <c r="O45" s="30" t="e">
        <f>+IF(M45=1,1,SUM(J45,L45,N45,#REF!)/$H45)</f>
        <v>#DIV/0!</v>
      </c>
      <c r="P45" s="30" t="e">
        <f>+IF(#REF!=1,1,(#REF!+SUMPRODUCT((MOD(COLUMN(J45:O45),2)=0)*J45:O45))/$H45)</f>
        <v>#REF!</v>
      </c>
      <c r="Q45" s="30" t="e">
        <f>+IF(#REF!=1,1,(R45+SUMPRODUCT((MOD(COLUMN(N45:P45),2)=0)*N45:P45))/$H45)</f>
        <v>#REF!</v>
      </c>
      <c r="R45" s="32"/>
      <c r="S45" s="77" t="e">
        <f>+IF(Q45=1,1,(T45+SUMPRODUCT((MOD(COLUMN(P45:R45),2)=0)*P45:R45))/$H45)</f>
        <v>#REF!</v>
      </c>
      <c r="T45" s="32"/>
      <c r="U45" s="77" t="e">
        <f>+IF(S45=1,1,(V45+SUMPRODUCT((MOD(COLUMN(P45:T45),2)=0)*P45:T45))/$H45)</f>
        <v>#REF!</v>
      </c>
      <c r="V45" s="32"/>
      <c r="W45" s="77" t="e">
        <f>+IF(U45=1,1,(#REF!+SUMPRODUCT((MOD(COLUMN(P45:V45),2)=0)*P45:V45))/$H45)</f>
        <v>#REF!</v>
      </c>
    </row>
    <row r="46" spans="1:23" outlineLevel="1" x14ac:dyDescent="0.25">
      <c r="A46" s="34">
        <f>+'Sprint Backlog'!B40</f>
        <v>0</v>
      </c>
      <c r="B46" s="92">
        <f>+'Sprint Backlog'!C40</f>
        <v>0</v>
      </c>
      <c r="C46" s="92"/>
      <c r="D46" s="92"/>
      <c r="E46" s="27"/>
      <c r="F46" s="28"/>
      <c r="G46" s="28"/>
      <c r="I46" s="30" t="e">
        <f t="shared" si="0"/>
        <v>#DIV/0!</v>
      </c>
      <c r="J46" s="31"/>
      <c r="K46" s="30" t="e">
        <f t="shared" si="1"/>
        <v>#DIV/0!</v>
      </c>
      <c r="L46" s="31"/>
      <c r="M46" s="30" t="e">
        <f t="shared" si="2"/>
        <v>#DIV/0!</v>
      </c>
      <c r="N46" s="31"/>
      <c r="O46" s="30" t="e">
        <f>+IF(M46=1,1,SUM(J46,L46,N46,#REF!)/$H46)</f>
        <v>#DIV/0!</v>
      </c>
      <c r="P46" s="30" t="e">
        <f>+IF(#REF!=1,1,(#REF!+SUMPRODUCT((MOD(COLUMN(J46:O46),2)=0)*J46:O46))/$H46)</f>
        <v>#REF!</v>
      </c>
      <c r="Q46" s="30" t="e">
        <f>+IF(#REF!=1,1,(R46+SUMPRODUCT((MOD(COLUMN(N46:P46),2)=0)*N46:P46))/$H46)</f>
        <v>#REF!</v>
      </c>
      <c r="R46" s="32"/>
      <c r="S46" s="77" t="e">
        <f>+IF(Q46=1,1,(T46+SUMPRODUCT((MOD(COLUMN(P46:R46),2)=0)*P46:R46))/$H46)</f>
        <v>#REF!</v>
      </c>
      <c r="T46" s="32"/>
      <c r="U46" s="77" t="e">
        <f>+IF(S46=1,1,(V46+SUMPRODUCT((MOD(COLUMN(P46:T46),2)=0)*P46:T46))/$H46)</f>
        <v>#REF!</v>
      </c>
      <c r="V46" s="32"/>
      <c r="W46" s="77" t="e">
        <f>+IF(U46=1,1,(#REF!+SUMPRODUCT((MOD(COLUMN(P46:V46),2)=0)*P46:V46))/$H46)</f>
        <v>#REF!</v>
      </c>
    </row>
    <row r="47" spans="1:23" outlineLevel="1" x14ac:dyDescent="0.25">
      <c r="A47" s="34">
        <f>+'Sprint Backlog'!B41</f>
        <v>0</v>
      </c>
      <c r="B47" s="92">
        <f>+'Sprint Backlog'!C41</f>
        <v>0</v>
      </c>
      <c r="C47" s="92"/>
      <c r="D47" s="92"/>
      <c r="E47" s="27"/>
      <c r="F47" s="28"/>
      <c r="G47" s="28"/>
      <c r="I47" s="30" t="e">
        <f t="shared" si="0"/>
        <v>#DIV/0!</v>
      </c>
      <c r="J47" s="31"/>
      <c r="K47" s="30" t="e">
        <f t="shared" si="1"/>
        <v>#DIV/0!</v>
      </c>
      <c r="L47" s="31"/>
      <c r="M47" s="30" t="e">
        <f t="shared" si="2"/>
        <v>#DIV/0!</v>
      </c>
      <c r="N47" s="31"/>
      <c r="O47" s="30" t="e">
        <f>+IF(M47=1,1,SUM(J47,L47,N47,#REF!)/$H47)</f>
        <v>#DIV/0!</v>
      </c>
      <c r="P47" s="30" t="e">
        <f>+IF(#REF!=1,1,(#REF!+SUMPRODUCT((MOD(COLUMN(J47:O47),2)=0)*J47:O47))/$H47)</f>
        <v>#REF!</v>
      </c>
      <c r="Q47" s="30" t="e">
        <f>+IF(#REF!=1,1,(R47+SUMPRODUCT((MOD(COLUMN(N47:P47),2)=0)*N47:P47))/$H47)</f>
        <v>#REF!</v>
      </c>
      <c r="R47" s="32"/>
      <c r="S47" s="77" t="e">
        <f>+IF(Q47=1,1,(T47+SUMPRODUCT((MOD(COLUMN(P47:R47),2)=0)*P47:R47))/$H47)</f>
        <v>#REF!</v>
      </c>
      <c r="T47" s="32"/>
      <c r="U47" s="77" t="e">
        <f>+IF(S47=1,1,(V47+SUMPRODUCT((MOD(COLUMN(P47:T47),2)=0)*P47:T47))/$H47)</f>
        <v>#REF!</v>
      </c>
      <c r="V47" s="32"/>
      <c r="W47" s="77" t="e">
        <f>+IF(U47=1,1,(#REF!+SUMPRODUCT((MOD(COLUMN(P47:V47),2)=0)*P47:V47))/$H47)</f>
        <v>#REF!</v>
      </c>
    </row>
    <row r="48" spans="1:23" outlineLevel="1" x14ac:dyDescent="0.25">
      <c r="A48" s="34">
        <f>+'Sprint Backlog'!B42</f>
        <v>0</v>
      </c>
      <c r="B48" s="92">
        <f>+'Sprint Backlog'!C42</f>
        <v>0</v>
      </c>
      <c r="C48" s="92"/>
      <c r="D48" s="92"/>
      <c r="E48" s="27"/>
      <c r="F48" s="28"/>
      <c r="G48" s="28"/>
      <c r="I48" s="30" t="e">
        <f t="shared" si="0"/>
        <v>#DIV/0!</v>
      </c>
      <c r="J48" s="31"/>
      <c r="K48" s="30" t="e">
        <f t="shared" si="1"/>
        <v>#DIV/0!</v>
      </c>
      <c r="L48" s="31"/>
      <c r="M48" s="30" t="e">
        <f t="shared" si="2"/>
        <v>#DIV/0!</v>
      </c>
      <c r="N48" s="31"/>
      <c r="O48" s="30" t="e">
        <f>+IF(M48=1,1,SUM(J48,L48,N48,#REF!)/$H48)</f>
        <v>#DIV/0!</v>
      </c>
      <c r="P48" s="30" t="e">
        <f>+IF(#REF!=1,1,(#REF!+SUMPRODUCT((MOD(COLUMN(J48:O48),2)=0)*J48:O48))/$H48)</f>
        <v>#REF!</v>
      </c>
      <c r="Q48" s="30" t="e">
        <f>+IF(#REF!=1,1,(R48+SUMPRODUCT((MOD(COLUMN(N48:P48),2)=0)*N48:P48))/$H48)</f>
        <v>#REF!</v>
      </c>
      <c r="R48" s="32"/>
      <c r="S48" s="77" t="e">
        <f>+IF(Q48=1,1,(T48+SUMPRODUCT((MOD(COLUMN(P48:R48),2)=0)*P48:R48))/$H48)</f>
        <v>#REF!</v>
      </c>
      <c r="T48" s="32"/>
      <c r="U48" s="77" t="e">
        <f>+IF(S48=1,1,(V48+SUMPRODUCT((MOD(COLUMN(P48:T48),2)=0)*P48:T48))/$H48)</f>
        <v>#REF!</v>
      </c>
      <c r="V48" s="32"/>
      <c r="W48" s="77" t="e">
        <f>+IF(U48=1,1,(#REF!+SUMPRODUCT((MOD(COLUMN(P48:V48),2)=0)*P48:V48))/$H48)</f>
        <v>#REF!</v>
      </c>
    </row>
    <row r="49" spans="1:23" outlineLevel="1" x14ac:dyDescent="0.25">
      <c r="A49" s="34">
        <f>+'Sprint Backlog'!B43</f>
        <v>0</v>
      </c>
      <c r="B49" s="92">
        <f>+'Sprint Backlog'!C43</f>
        <v>0</v>
      </c>
      <c r="C49" s="92"/>
      <c r="D49" s="92"/>
      <c r="E49" s="27"/>
      <c r="F49" s="28"/>
      <c r="G49" s="28"/>
      <c r="I49" s="30" t="e">
        <f t="shared" si="0"/>
        <v>#DIV/0!</v>
      </c>
      <c r="J49" s="31"/>
      <c r="K49" s="30" t="e">
        <f t="shared" si="1"/>
        <v>#DIV/0!</v>
      </c>
      <c r="L49" s="31"/>
      <c r="M49" s="30" t="e">
        <f t="shared" si="2"/>
        <v>#DIV/0!</v>
      </c>
      <c r="N49" s="31"/>
      <c r="O49" s="30" t="e">
        <f>+IF(M49=1,1,SUM(J49,L49,N49,#REF!)/$H49)</f>
        <v>#DIV/0!</v>
      </c>
      <c r="P49" s="30" t="e">
        <f>+IF(#REF!=1,1,(#REF!+SUMPRODUCT((MOD(COLUMN(J49:O49),2)=0)*J49:O49))/$H49)</f>
        <v>#REF!</v>
      </c>
      <c r="Q49" s="30" t="e">
        <f>+IF(#REF!=1,1,(R49+SUMPRODUCT((MOD(COLUMN(N49:P49),2)=0)*N49:P49))/$H49)</f>
        <v>#REF!</v>
      </c>
      <c r="R49" s="32"/>
      <c r="S49" s="77" t="e">
        <f>+IF(Q49=1,1,(T49+SUMPRODUCT((MOD(COLUMN(P49:R49),2)=0)*P49:R49))/$H49)</f>
        <v>#REF!</v>
      </c>
      <c r="T49" s="32"/>
      <c r="U49" s="77" t="e">
        <f>+IF(S49=1,1,(V49+SUMPRODUCT((MOD(COLUMN(P49:T49),2)=0)*P49:T49))/$H49)</f>
        <v>#REF!</v>
      </c>
      <c r="V49" s="32"/>
      <c r="W49" s="77" t="e">
        <f>+IF(U49=1,1,(#REF!+SUMPRODUCT((MOD(COLUMN(P49:V49),2)=0)*P49:V49))/$H49)</f>
        <v>#REF!</v>
      </c>
    </row>
    <row r="50" spans="1:23" outlineLevel="1" x14ac:dyDescent="0.25">
      <c r="A50" s="34">
        <f>+'Sprint Backlog'!B44</f>
        <v>0</v>
      </c>
      <c r="B50" s="92">
        <f>+'Sprint Backlog'!C44</f>
        <v>0</v>
      </c>
      <c r="C50" s="92"/>
      <c r="D50" s="92"/>
      <c r="E50" s="27"/>
      <c r="F50" s="28"/>
      <c r="G50" s="28"/>
      <c r="I50" s="30" t="e">
        <f t="shared" si="0"/>
        <v>#DIV/0!</v>
      </c>
      <c r="J50" s="31"/>
      <c r="K50" s="30" t="e">
        <f t="shared" si="1"/>
        <v>#DIV/0!</v>
      </c>
      <c r="L50" s="31"/>
      <c r="M50" s="30" t="e">
        <f t="shared" si="2"/>
        <v>#DIV/0!</v>
      </c>
      <c r="N50" s="31"/>
      <c r="O50" s="30" t="e">
        <f>+IF(M50=1,1,SUM(J50,L50,N50,#REF!)/$H50)</f>
        <v>#DIV/0!</v>
      </c>
      <c r="P50" s="30" t="e">
        <f>+IF(#REF!=1,1,(#REF!+SUMPRODUCT((MOD(COLUMN(J50:O50),2)=0)*J50:O50))/$H50)</f>
        <v>#REF!</v>
      </c>
      <c r="Q50" s="30" t="e">
        <f>+IF(#REF!=1,1,(R50+SUMPRODUCT((MOD(COLUMN(N50:P50),2)=0)*N50:P50))/$H50)</f>
        <v>#REF!</v>
      </c>
      <c r="R50" s="32"/>
      <c r="S50" s="77" t="e">
        <f>+IF(Q50=1,1,(T50+SUMPRODUCT((MOD(COLUMN(P50:R50),2)=0)*P50:R50))/$H50)</f>
        <v>#REF!</v>
      </c>
      <c r="T50" s="32"/>
      <c r="U50" s="77" t="e">
        <f>+IF(S50=1,1,(V50+SUMPRODUCT((MOD(COLUMN(P50:T50),2)=0)*P50:T50))/$H50)</f>
        <v>#REF!</v>
      </c>
      <c r="V50" s="32"/>
      <c r="W50" s="77" t="e">
        <f>+IF(U50=1,1,(#REF!+SUMPRODUCT((MOD(COLUMN(P50:V50),2)=0)*P50:V50))/$H50)</f>
        <v>#REF!</v>
      </c>
    </row>
    <row r="51" spans="1:23" outlineLevel="1" x14ac:dyDescent="0.25">
      <c r="A51" s="34">
        <f>+'Sprint Backlog'!B45</f>
        <v>0</v>
      </c>
      <c r="B51" s="92">
        <f>+'Sprint Backlog'!C45</f>
        <v>0</v>
      </c>
      <c r="C51" s="92"/>
      <c r="D51" s="92"/>
      <c r="E51" s="27"/>
      <c r="F51" s="28"/>
      <c r="G51" s="28"/>
      <c r="I51" s="30" t="e">
        <f t="shared" si="0"/>
        <v>#DIV/0!</v>
      </c>
      <c r="J51" s="31"/>
      <c r="K51" s="30" t="e">
        <f t="shared" si="1"/>
        <v>#DIV/0!</v>
      </c>
      <c r="L51" s="31"/>
      <c r="M51" s="30" t="e">
        <f t="shared" si="2"/>
        <v>#DIV/0!</v>
      </c>
      <c r="N51" s="31"/>
      <c r="O51" s="30" t="e">
        <f>+IF(M51=1,1,SUM(J51,L51,N51,#REF!)/$H51)</f>
        <v>#DIV/0!</v>
      </c>
      <c r="P51" s="30" t="e">
        <f>+IF(#REF!=1,1,(#REF!+SUMPRODUCT((MOD(COLUMN(J51:O51),2)=0)*J51:O51))/$H51)</f>
        <v>#REF!</v>
      </c>
      <c r="Q51" s="30" t="e">
        <f>+IF(#REF!=1,1,(R51+SUMPRODUCT((MOD(COLUMN(N51:P51),2)=0)*N51:P51))/$H51)</f>
        <v>#REF!</v>
      </c>
      <c r="R51" s="32"/>
      <c r="S51" s="77" t="e">
        <f>+IF(Q51=1,1,(T51+SUMPRODUCT((MOD(COLUMN(P51:R51),2)=0)*P51:R51))/$H51)</f>
        <v>#REF!</v>
      </c>
      <c r="T51" s="32"/>
      <c r="U51" s="77" t="e">
        <f>+IF(S51=1,1,(V51+SUMPRODUCT((MOD(COLUMN(P51:T51),2)=0)*P51:T51))/$H51)</f>
        <v>#REF!</v>
      </c>
      <c r="V51" s="32"/>
      <c r="W51" s="77" t="e">
        <f>+IF(U51=1,1,(#REF!+SUMPRODUCT((MOD(COLUMN(P51:V51),2)=0)*P51:V51))/$H51)</f>
        <v>#REF!</v>
      </c>
    </row>
    <row r="52" spans="1:23" outlineLevel="1" x14ac:dyDescent="0.25">
      <c r="A52" s="34">
        <f>+'Sprint Backlog'!B46</f>
        <v>0</v>
      </c>
      <c r="B52" s="92">
        <f>+'Sprint Backlog'!C46</f>
        <v>0</v>
      </c>
      <c r="C52" s="92"/>
      <c r="D52" s="92"/>
      <c r="E52" s="28"/>
      <c r="F52" s="28"/>
      <c r="G52" s="28"/>
      <c r="I52" s="30" t="e">
        <f t="shared" si="0"/>
        <v>#DIV/0!</v>
      </c>
      <c r="J52" s="31"/>
      <c r="K52" s="30" t="e">
        <f t="shared" si="1"/>
        <v>#DIV/0!</v>
      </c>
      <c r="L52" s="31"/>
      <c r="M52" s="30" t="e">
        <f t="shared" si="2"/>
        <v>#DIV/0!</v>
      </c>
      <c r="N52" s="31"/>
      <c r="O52" s="30" t="e">
        <f>+IF(M52=1,1,SUM(J52,L52,N52,#REF!)/$H52)</f>
        <v>#DIV/0!</v>
      </c>
      <c r="P52" s="30" t="e">
        <f>+IF(#REF!=1,1,(#REF!+SUMPRODUCT((MOD(COLUMN(J52:O52),2)=0)*J52:O52))/$H52)</f>
        <v>#REF!</v>
      </c>
      <c r="Q52" s="30" t="e">
        <f>+IF(#REF!=1,1,(R52+SUMPRODUCT((MOD(COLUMN(N52:P52),2)=0)*N52:P52))/$H52)</f>
        <v>#REF!</v>
      </c>
      <c r="R52" s="32"/>
      <c r="S52" s="77" t="e">
        <f>+IF(Q52=1,1,(T52+SUMPRODUCT((MOD(COLUMN(P52:R52),2)=0)*P52:R52))/$H52)</f>
        <v>#REF!</v>
      </c>
      <c r="T52" s="32"/>
      <c r="U52" s="77" t="e">
        <f>+IF(S52=1,1,(V52+SUMPRODUCT((MOD(COLUMN(P52:T52),2)=0)*P52:T52))/$H52)</f>
        <v>#REF!</v>
      </c>
      <c r="V52" s="32"/>
      <c r="W52" s="77" t="e">
        <f>+IF(U52=1,1,(#REF!+SUMPRODUCT((MOD(COLUMN(P52:V52),2)=0)*P52:V52))/$H52)</f>
        <v>#REF!</v>
      </c>
    </row>
    <row r="53" spans="1:23" outlineLevel="1" x14ac:dyDescent="0.25">
      <c r="A53" s="34">
        <f>+'Sprint Backlog'!B47</f>
        <v>0</v>
      </c>
      <c r="B53" s="92">
        <f>+'Sprint Backlog'!C47</f>
        <v>0</v>
      </c>
      <c r="C53" s="92"/>
      <c r="D53" s="92"/>
      <c r="E53" s="28"/>
      <c r="F53" s="28"/>
      <c r="G53" s="28"/>
      <c r="I53" s="30" t="e">
        <f t="shared" si="0"/>
        <v>#DIV/0!</v>
      </c>
      <c r="J53" s="31"/>
      <c r="K53" s="30" t="e">
        <f t="shared" si="1"/>
        <v>#DIV/0!</v>
      </c>
      <c r="L53" s="31"/>
      <c r="M53" s="30" t="e">
        <f t="shared" si="2"/>
        <v>#DIV/0!</v>
      </c>
      <c r="N53" s="31"/>
      <c r="O53" s="30" t="e">
        <f>+IF(M53=1,1,SUM(J53,L53,N53,#REF!)/$H53)</f>
        <v>#DIV/0!</v>
      </c>
      <c r="P53" s="30" t="e">
        <f>+IF(#REF!=1,1,(#REF!+SUMPRODUCT((MOD(COLUMN(J53:O53),2)=0)*J53:O53))/$H53)</f>
        <v>#REF!</v>
      </c>
      <c r="Q53" s="30" t="e">
        <f>+IF(#REF!=1,1,(R53+SUMPRODUCT((MOD(COLUMN(N53:P53),2)=0)*N53:P53))/$H53)</f>
        <v>#REF!</v>
      </c>
      <c r="R53" s="32"/>
      <c r="S53" s="77" t="e">
        <f>+IF(Q53=1,1,(T53+SUMPRODUCT((MOD(COLUMN(P53:R53),2)=0)*P53:R53))/$H53)</f>
        <v>#REF!</v>
      </c>
      <c r="T53" s="32"/>
      <c r="U53" s="77" t="e">
        <f>+IF(S53=1,1,(V53+SUMPRODUCT((MOD(COLUMN(P53:T53),2)=0)*P53:T53))/$H53)</f>
        <v>#REF!</v>
      </c>
      <c r="V53" s="32"/>
      <c r="W53" s="77" t="e">
        <f>+IF(U53=1,1,(#REF!+SUMPRODUCT((MOD(COLUMN(P53:V53),2)=0)*P53:V53))/$H53)</f>
        <v>#REF!</v>
      </c>
    </row>
    <row r="54" spans="1:23" outlineLevel="1" x14ac:dyDescent="0.25">
      <c r="A54" s="34">
        <f>+'Sprint Backlog'!B48</f>
        <v>0</v>
      </c>
      <c r="B54" s="92">
        <f>+'Sprint Backlog'!C48</f>
        <v>0</v>
      </c>
      <c r="C54" s="92"/>
      <c r="D54" s="92"/>
      <c r="E54" s="28"/>
      <c r="F54" s="28"/>
      <c r="G54" s="28"/>
      <c r="I54" s="30" t="e">
        <f t="shared" si="0"/>
        <v>#DIV/0!</v>
      </c>
      <c r="J54" s="31"/>
      <c r="K54" s="30" t="e">
        <f t="shared" si="1"/>
        <v>#DIV/0!</v>
      </c>
      <c r="L54" s="31"/>
      <c r="M54" s="30" t="e">
        <f t="shared" si="2"/>
        <v>#DIV/0!</v>
      </c>
      <c r="N54" s="31"/>
      <c r="O54" s="30" t="e">
        <f>+IF(M54=1,1,SUM(J54,L54,N54,#REF!)/$H54)</f>
        <v>#DIV/0!</v>
      </c>
      <c r="P54" s="30" t="e">
        <f>+IF(#REF!=1,1,(#REF!+SUMPRODUCT((MOD(COLUMN(J54:O54),2)=0)*J54:O54))/$H54)</f>
        <v>#REF!</v>
      </c>
      <c r="Q54" s="30" t="e">
        <f>+IF(#REF!=1,1,(R54+SUMPRODUCT((MOD(COLUMN(N54:P54),2)=0)*N54:P54))/$H54)</f>
        <v>#REF!</v>
      </c>
      <c r="R54" s="32"/>
      <c r="S54" s="77" t="e">
        <f>+IF(Q54=1,1,(T54+SUMPRODUCT((MOD(COLUMN(P54:R54),2)=0)*P54:R54))/$H54)</f>
        <v>#REF!</v>
      </c>
      <c r="T54" s="32"/>
      <c r="U54" s="77" t="e">
        <f>+IF(S54=1,1,(V54+SUMPRODUCT((MOD(COLUMN(P54:T54),2)=0)*P54:T54))/$H54)</f>
        <v>#REF!</v>
      </c>
      <c r="V54" s="32"/>
      <c r="W54" s="77" t="e">
        <f>+IF(U54=1,1,(#REF!+SUMPRODUCT((MOD(COLUMN(P54:V54),2)=0)*P54:V54))/$H54)</f>
        <v>#REF!</v>
      </c>
    </row>
    <row r="55" spans="1:23" outlineLevel="1" x14ac:dyDescent="0.25">
      <c r="A55" s="34">
        <f>+'Sprint Backlog'!B49</f>
        <v>0</v>
      </c>
      <c r="B55" s="92">
        <f>+'Sprint Backlog'!C49</f>
        <v>0</v>
      </c>
      <c r="C55" s="92"/>
      <c r="D55" s="92"/>
      <c r="E55" s="27"/>
      <c r="F55" s="28"/>
      <c r="G55" s="28"/>
      <c r="I55" s="30" t="e">
        <f t="shared" si="0"/>
        <v>#DIV/0!</v>
      </c>
      <c r="J55" s="31"/>
      <c r="K55" s="30" t="e">
        <f t="shared" si="1"/>
        <v>#DIV/0!</v>
      </c>
      <c r="L55" s="31"/>
      <c r="M55" s="30" t="e">
        <f t="shared" si="2"/>
        <v>#DIV/0!</v>
      </c>
      <c r="N55" s="31"/>
      <c r="O55" s="30" t="e">
        <f>+IF(M55=1,1,SUM(J55,L55,N55,#REF!)/$H55)</f>
        <v>#DIV/0!</v>
      </c>
      <c r="P55" s="30" t="e">
        <f>+IF(#REF!=1,1,(#REF!+SUMPRODUCT((MOD(COLUMN(J55:O55),2)=0)*J55:O55))/$H55)</f>
        <v>#REF!</v>
      </c>
      <c r="Q55" s="30" t="e">
        <f>+IF(#REF!=1,1,(R55+SUMPRODUCT((MOD(COLUMN(N55:P55),2)=0)*N55:P55))/$H55)</f>
        <v>#REF!</v>
      </c>
      <c r="R55" s="32"/>
      <c r="S55" s="77" t="e">
        <f>+IF(Q55=1,1,(T55+SUMPRODUCT((MOD(COLUMN(P55:R55),2)=0)*P55:R55))/$H55)</f>
        <v>#REF!</v>
      </c>
      <c r="T55" s="32"/>
      <c r="U55" s="77" t="e">
        <f>+IF(S55=1,1,(V55+SUMPRODUCT((MOD(COLUMN(P55:T55),2)=0)*P55:T55))/$H55)</f>
        <v>#REF!</v>
      </c>
      <c r="V55" s="32"/>
      <c r="W55" s="77" t="e">
        <f>+IF(U55=1,1,(#REF!+SUMPRODUCT((MOD(COLUMN(P55:V55),2)=0)*P55:V55))/$H55)</f>
        <v>#REF!</v>
      </c>
    </row>
    <row r="56" spans="1:23" outlineLevel="1" x14ac:dyDescent="0.25">
      <c r="A56" s="34">
        <f>+'Sprint Backlog'!B50</f>
        <v>0</v>
      </c>
      <c r="B56" s="92">
        <f>+'Sprint Backlog'!C50</f>
        <v>0</v>
      </c>
      <c r="C56" s="92"/>
      <c r="D56" s="92"/>
      <c r="E56" s="27"/>
      <c r="F56" s="28"/>
      <c r="G56" s="28"/>
      <c r="I56" s="30" t="e">
        <f t="shared" si="0"/>
        <v>#DIV/0!</v>
      </c>
      <c r="J56" s="31"/>
      <c r="K56" s="30" t="e">
        <f t="shared" si="1"/>
        <v>#DIV/0!</v>
      </c>
      <c r="L56" s="31"/>
      <c r="M56" s="30" t="e">
        <f t="shared" si="2"/>
        <v>#DIV/0!</v>
      </c>
      <c r="N56" s="31"/>
      <c r="O56" s="30" t="e">
        <f>+IF(M56=1,1,SUM(J56,L56,N56,#REF!)/$H56)</f>
        <v>#DIV/0!</v>
      </c>
      <c r="P56" s="30" t="e">
        <f>+IF(#REF!=1,1,(#REF!+SUMPRODUCT((MOD(COLUMN(J56:O56),2)=0)*J56:O56))/$H56)</f>
        <v>#REF!</v>
      </c>
      <c r="Q56" s="30" t="e">
        <f>+IF(#REF!=1,1,(R56+SUMPRODUCT((MOD(COLUMN(N56:P56),2)=0)*N56:P56))/$H56)</f>
        <v>#REF!</v>
      </c>
      <c r="R56" s="32"/>
      <c r="S56" s="77" t="e">
        <f>+IF(Q56=1,1,(T56+SUMPRODUCT((MOD(COLUMN(P56:R56),2)=0)*P56:R56))/$H56)</f>
        <v>#REF!</v>
      </c>
      <c r="T56" s="32"/>
      <c r="U56" s="77" t="e">
        <f>+IF(S56=1,1,(V56+SUMPRODUCT((MOD(COLUMN(P56:T56),2)=0)*P56:T56))/$H56)</f>
        <v>#REF!</v>
      </c>
      <c r="V56" s="32"/>
      <c r="W56" s="77" t="e">
        <f>+IF(U56=1,1,(#REF!+SUMPRODUCT((MOD(COLUMN(P56:V56),2)=0)*P56:V56))/$H56)</f>
        <v>#REF!</v>
      </c>
    </row>
    <row r="57" spans="1:23" outlineLevel="1" x14ac:dyDescent="0.25">
      <c r="A57" s="34">
        <f>+'Sprint Backlog'!B51</f>
        <v>0</v>
      </c>
      <c r="B57" s="92">
        <f>+'Sprint Backlog'!C51</f>
        <v>0</v>
      </c>
      <c r="C57" s="92"/>
      <c r="D57" s="92"/>
      <c r="E57" s="27"/>
      <c r="F57" s="28"/>
      <c r="G57" s="28"/>
      <c r="I57" s="30" t="e">
        <f t="shared" si="0"/>
        <v>#DIV/0!</v>
      </c>
      <c r="J57" s="31"/>
      <c r="K57" s="30" t="e">
        <f t="shared" si="1"/>
        <v>#DIV/0!</v>
      </c>
      <c r="L57" s="31"/>
      <c r="M57" s="30" t="e">
        <f t="shared" si="2"/>
        <v>#DIV/0!</v>
      </c>
      <c r="N57" s="31"/>
      <c r="O57" s="30" t="e">
        <f>+IF(M57=1,1,SUM(J57,L57,N57,#REF!)/$H57)</f>
        <v>#DIV/0!</v>
      </c>
      <c r="P57" s="30" t="e">
        <f>+IF(#REF!=1,1,(#REF!+SUMPRODUCT((MOD(COLUMN(J57:O57),2)=0)*J57:O57))/$H57)</f>
        <v>#REF!</v>
      </c>
      <c r="Q57" s="30" t="e">
        <f>+IF(#REF!=1,1,(R57+SUMPRODUCT((MOD(COLUMN(N57:P57),2)=0)*N57:P57))/$H57)</f>
        <v>#REF!</v>
      </c>
      <c r="R57" s="32"/>
      <c r="S57" s="77" t="e">
        <f>+IF(Q57=1,1,(T57+SUMPRODUCT((MOD(COLUMN(P57:R57),2)=0)*P57:R57))/$H57)</f>
        <v>#REF!</v>
      </c>
      <c r="T57" s="32"/>
      <c r="U57" s="77" t="e">
        <f>+IF(S57=1,1,(V57+SUMPRODUCT((MOD(COLUMN(P57:T57),2)=0)*P57:T57))/$H57)</f>
        <v>#REF!</v>
      </c>
      <c r="V57" s="32"/>
      <c r="W57" s="77" t="e">
        <f>+IF(U57=1,1,(#REF!+SUMPRODUCT((MOD(COLUMN(P57:V57),2)=0)*P57:V57))/$H57)</f>
        <v>#REF!</v>
      </c>
    </row>
    <row r="58" spans="1:23" outlineLevel="1" x14ac:dyDescent="0.25">
      <c r="A58" s="34">
        <f>+'Sprint Backlog'!B52</f>
        <v>0</v>
      </c>
      <c r="B58" s="92">
        <f>+'Sprint Backlog'!C52</f>
        <v>0</v>
      </c>
      <c r="C58" s="92"/>
      <c r="D58" s="92"/>
      <c r="E58" s="28"/>
      <c r="F58" s="28"/>
      <c r="G58" s="28"/>
      <c r="I58" s="30" t="e">
        <f t="shared" si="0"/>
        <v>#DIV/0!</v>
      </c>
      <c r="J58" s="31"/>
      <c r="K58" s="30" t="e">
        <f t="shared" si="1"/>
        <v>#DIV/0!</v>
      </c>
      <c r="L58" s="31"/>
      <c r="M58" s="30" t="e">
        <f t="shared" si="2"/>
        <v>#DIV/0!</v>
      </c>
      <c r="N58" s="31"/>
      <c r="O58" s="30" t="e">
        <f>+IF(M58=1,1,SUM(J58,L58,N58,#REF!)/$H58)</f>
        <v>#DIV/0!</v>
      </c>
      <c r="P58" s="30" t="e">
        <f>+IF(#REF!=1,1,(#REF!+SUMPRODUCT((MOD(COLUMN(J58:O58),2)=0)*J58:O58))/$H58)</f>
        <v>#REF!</v>
      </c>
      <c r="Q58" s="30" t="e">
        <f>+IF(#REF!=1,1,(R58+SUMPRODUCT((MOD(COLUMN(N58:P58),2)=0)*N58:P58))/$H58)</f>
        <v>#REF!</v>
      </c>
      <c r="R58" s="32"/>
      <c r="S58" s="77" t="e">
        <f>+IF(Q58=1,1,(T58+SUMPRODUCT((MOD(COLUMN(P58:R58),2)=0)*P58:R58))/$H58)</f>
        <v>#REF!</v>
      </c>
      <c r="T58" s="32"/>
      <c r="U58" s="77" t="e">
        <f>+IF(S58=1,1,(V58+SUMPRODUCT((MOD(COLUMN(P58:T58),2)=0)*P58:T58))/$H58)</f>
        <v>#REF!</v>
      </c>
      <c r="V58" s="32"/>
      <c r="W58" s="77" t="e">
        <f>+IF(U58=1,1,(#REF!+SUMPRODUCT((MOD(COLUMN(P58:V58),2)=0)*P58:V58))/$H58)</f>
        <v>#REF!</v>
      </c>
    </row>
    <row r="59" spans="1:23" outlineLevel="1" x14ac:dyDescent="0.25">
      <c r="A59" s="34">
        <f>+'Sprint Backlog'!B53</f>
        <v>0</v>
      </c>
      <c r="B59" s="92">
        <f>+'Sprint Backlog'!C53</f>
        <v>0</v>
      </c>
      <c r="C59" s="92"/>
      <c r="D59" s="92"/>
      <c r="E59" s="28"/>
      <c r="F59" s="28"/>
      <c r="G59" s="28"/>
      <c r="I59" s="30" t="e">
        <f t="shared" si="0"/>
        <v>#DIV/0!</v>
      </c>
      <c r="J59" s="31"/>
      <c r="K59" s="30" t="e">
        <f t="shared" si="1"/>
        <v>#DIV/0!</v>
      </c>
      <c r="L59" s="31"/>
      <c r="M59" s="30" t="e">
        <f t="shared" si="2"/>
        <v>#DIV/0!</v>
      </c>
      <c r="N59" s="31"/>
      <c r="O59" s="30" t="e">
        <f>+IF(M59=1,1,SUM(J59,L59,N59,#REF!)/$H59)</f>
        <v>#DIV/0!</v>
      </c>
      <c r="P59" s="30" t="e">
        <f>+IF(#REF!=1,1,(#REF!+SUMPRODUCT((MOD(COLUMN(J59:O59),2)=0)*J59:O59))/$H59)</f>
        <v>#REF!</v>
      </c>
      <c r="Q59" s="30" t="e">
        <f>+IF(#REF!=1,1,(R59+SUMPRODUCT((MOD(COLUMN(N59:P59),2)=0)*N59:P59))/$H59)</f>
        <v>#REF!</v>
      </c>
      <c r="R59" s="32"/>
      <c r="S59" s="77" t="e">
        <f>+IF(Q59=1,1,(T59+SUMPRODUCT((MOD(COLUMN(P59:R59),2)=0)*P59:R59))/$H59)</f>
        <v>#REF!</v>
      </c>
      <c r="T59" s="32"/>
      <c r="U59" s="77" t="e">
        <f>+IF(S59=1,1,(V59+SUMPRODUCT((MOD(COLUMN(P59:T59),2)=0)*P59:T59))/$H59)</f>
        <v>#REF!</v>
      </c>
      <c r="V59" s="32"/>
      <c r="W59" s="77" t="e">
        <f>+IF(U59=1,1,(#REF!+SUMPRODUCT((MOD(COLUMN(P59:V59),2)=0)*P59:V59))/$H59)</f>
        <v>#REF!</v>
      </c>
    </row>
    <row r="60" spans="1:23" outlineLevel="1" x14ac:dyDescent="0.25">
      <c r="A60" s="34">
        <f>+'Sprint Backlog'!B54</f>
        <v>0</v>
      </c>
      <c r="B60" s="92">
        <f>+'Sprint Backlog'!C54</f>
        <v>0</v>
      </c>
      <c r="C60" s="92"/>
      <c r="D60" s="92"/>
      <c r="E60" s="28"/>
      <c r="F60" s="28"/>
      <c r="G60" s="28"/>
      <c r="I60" s="30" t="e">
        <f t="shared" si="0"/>
        <v>#DIV/0!</v>
      </c>
      <c r="J60" s="31"/>
      <c r="K60" s="30" t="e">
        <f t="shared" si="1"/>
        <v>#DIV/0!</v>
      </c>
      <c r="L60" s="31"/>
      <c r="M60" s="30" t="e">
        <f t="shared" si="2"/>
        <v>#DIV/0!</v>
      </c>
      <c r="N60" s="31"/>
      <c r="O60" s="30" t="e">
        <f>+IF(M60=1,1,SUM(J60,L60,N60,#REF!)/$H60)</f>
        <v>#DIV/0!</v>
      </c>
      <c r="P60" s="30" t="e">
        <f>+IF(#REF!=1,1,(#REF!+SUMPRODUCT((MOD(COLUMN(J60:O60),2)=0)*J60:O60))/$H60)</f>
        <v>#REF!</v>
      </c>
      <c r="Q60" s="30" t="e">
        <f>+IF(#REF!=1,1,(R60+SUMPRODUCT((MOD(COLUMN(N60:P60),2)=0)*N60:P60))/$H60)</f>
        <v>#REF!</v>
      </c>
      <c r="R60" s="32"/>
      <c r="S60" s="77" t="e">
        <f>+IF(Q60=1,1,(T60+SUMPRODUCT((MOD(COLUMN(P60:R60),2)=0)*P60:R60))/$H60)</f>
        <v>#REF!</v>
      </c>
      <c r="T60" s="32"/>
      <c r="U60" s="77" t="e">
        <f>+IF(S60=1,1,(V60+SUMPRODUCT((MOD(COLUMN(P60:T60),2)=0)*P60:T60))/$H60)</f>
        <v>#REF!</v>
      </c>
      <c r="V60" s="32"/>
      <c r="W60" s="77" t="e">
        <f>+IF(U60=1,1,(#REF!+SUMPRODUCT((MOD(COLUMN(P60:V60),2)=0)*P60:V60))/$H60)</f>
        <v>#REF!</v>
      </c>
    </row>
    <row r="61" spans="1:23" outlineLevel="1" x14ac:dyDescent="0.25">
      <c r="A61" s="34">
        <f>+'Sprint Backlog'!B55</f>
        <v>0</v>
      </c>
      <c r="B61" s="92">
        <f>+'Sprint Backlog'!C55</f>
        <v>0</v>
      </c>
      <c r="C61" s="92"/>
      <c r="D61" s="92"/>
      <c r="E61" s="28"/>
      <c r="F61" s="28"/>
      <c r="G61" s="28"/>
      <c r="I61" s="30" t="e">
        <f t="shared" ref="I61:I93" si="3">+SUMIF(J61,"&gt;0")/H61</f>
        <v>#DIV/0!</v>
      </c>
      <c r="J61" s="31"/>
      <c r="K61" s="30" t="e">
        <f t="shared" ref="K61:K93" si="4">+IF(I61=1,1,SUM(J61,L61)/$H61)</f>
        <v>#DIV/0!</v>
      </c>
      <c r="L61" s="31"/>
      <c r="M61" s="30" t="e">
        <f t="shared" ref="M61:M93" si="5">+IF(K61=1,1,SUM(J61,L61,N61)/$H61)</f>
        <v>#DIV/0!</v>
      </c>
      <c r="N61" s="31"/>
      <c r="O61" s="30" t="e">
        <f>+IF(M61=1,1,SUM(J61,L61,N61,#REF!)/$H61)</f>
        <v>#DIV/0!</v>
      </c>
      <c r="P61" s="30" t="e">
        <f>+IF(#REF!=1,1,(#REF!+SUMPRODUCT((MOD(COLUMN(J61:O61),2)=0)*J61:O61))/$H61)</f>
        <v>#REF!</v>
      </c>
      <c r="Q61" s="30" t="e">
        <f>+IF(#REF!=1,1,(R61+SUMPRODUCT((MOD(COLUMN(N61:P61),2)=0)*N61:P61))/$H61)</f>
        <v>#REF!</v>
      </c>
      <c r="R61" s="32"/>
      <c r="S61" s="77" t="e">
        <f>+IF(Q61=1,1,(T61+SUMPRODUCT((MOD(COLUMN(P61:R61),2)=0)*P61:R61))/$H61)</f>
        <v>#REF!</v>
      </c>
      <c r="T61" s="32"/>
      <c r="U61" s="77" t="e">
        <f>+IF(S61=1,1,(V61+SUMPRODUCT((MOD(COLUMN(P61:T61),2)=0)*P61:T61))/$H61)</f>
        <v>#REF!</v>
      </c>
      <c r="V61" s="32"/>
      <c r="W61" s="77" t="e">
        <f>+IF(U61=1,1,(#REF!+SUMPRODUCT((MOD(COLUMN(P61:V61),2)=0)*P61:V61))/$H61)</f>
        <v>#REF!</v>
      </c>
    </row>
    <row r="62" spans="1:23" outlineLevel="1" x14ac:dyDescent="0.25">
      <c r="A62" s="34">
        <f>+'Sprint Backlog'!B56</f>
        <v>0</v>
      </c>
      <c r="B62" s="92">
        <f>+'Sprint Backlog'!C56</f>
        <v>0</v>
      </c>
      <c r="C62" s="92"/>
      <c r="D62" s="92"/>
      <c r="E62" s="27"/>
      <c r="F62" s="28"/>
      <c r="G62" s="28"/>
      <c r="I62" s="30" t="e">
        <f t="shared" si="3"/>
        <v>#DIV/0!</v>
      </c>
      <c r="J62" s="31"/>
      <c r="K62" s="30" t="e">
        <f t="shared" si="4"/>
        <v>#DIV/0!</v>
      </c>
      <c r="L62" s="31"/>
      <c r="M62" s="30" t="e">
        <f t="shared" si="5"/>
        <v>#DIV/0!</v>
      </c>
      <c r="N62" s="31"/>
      <c r="O62" s="30" t="e">
        <f>+IF(M62=1,1,SUM(J62,L62,N62,#REF!)/$H62)</f>
        <v>#DIV/0!</v>
      </c>
      <c r="P62" s="30" t="e">
        <f>+IF(#REF!=1,1,(#REF!+SUMPRODUCT((MOD(COLUMN(J62:O62),2)=0)*J62:O62))/$H62)</f>
        <v>#REF!</v>
      </c>
      <c r="Q62" s="30" t="e">
        <f>+IF(#REF!=1,1,(R62+SUMPRODUCT((MOD(COLUMN(N62:P62),2)=0)*N62:P62))/$H62)</f>
        <v>#REF!</v>
      </c>
      <c r="R62" s="32"/>
      <c r="S62" s="77" t="e">
        <f>+IF(Q62=1,1,(T62+SUMPRODUCT((MOD(COLUMN(P62:R62),2)=0)*P62:R62))/$H62)</f>
        <v>#REF!</v>
      </c>
      <c r="T62" s="32"/>
      <c r="U62" s="77" t="e">
        <f>+IF(S62=1,1,(V62+SUMPRODUCT((MOD(COLUMN(P62:T62),2)=0)*P62:T62))/$H62)</f>
        <v>#REF!</v>
      </c>
      <c r="V62" s="32"/>
      <c r="W62" s="77" t="e">
        <f>+IF(U62=1,1,(#REF!+SUMPRODUCT((MOD(COLUMN(P62:V62),2)=0)*P62:V62))/$H62)</f>
        <v>#REF!</v>
      </c>
    </row>
    <row r="63" spans="1:23" outlineLevel="1" x14ac:dyDescent="0.25">
      <c r="A63" s="34">
        <f>+'Sprint Backlog'!B57</f>
        <v>0</v>
      </c>
      <c r="B63" s="92">
        <f>+'Sprint Backlog'!C57</f>
        <v>0</v>
      </c>
      <c r="C63" s="92"/>
      <c r="D63" s="92"/>
      <c r="E63" s="27"/>
      <c r="F63" s="28"/>
      <c r="G63" s="28"/>
      <c r="I63" s="30" t="e">
        <f t="shared" si="3"/>
        <v>#DIV/0!</v>
      </c>
      <c r="J63" s="31"/>
      <c r="K63" s="30" t="e">
        <f t="shared" si="4"/>
        <v>#DIV/0!</v>
      </c>
      <c r="L63" s="31"/>
      <c r="M63" s="30" t="e">
        <f t="shared" si="5"/>
        <v>#DIV/0!</v>
      </c>
      <c r="N63" s="31"/>
      <c r="O63" s="30" t="e">
        <f>+IF(M63=1,1,SUM(J63,L63,N63,#REF!)/$H63)</f>
        <v>#DIV/0!</v>
      </c>
      <c r="P63" s="30" t="e">
        <f>+IF(#REF!=1,1,(#REF!+SUMPRODUCT((MOD(COLUMN(J63:O63),2)=0)*J63:O63))/$H63)</f>
        <v>#REF!</v>
      </c>
      <c r="Q63" s="30" t="e">
        <f>+IF(#REF!=1,1,(R63+SUMPRODUCT((MOD(COLUMN(N63:P63),2)=0)*N63:P63))/$H63)</f>
        <v>#REF!</v>
      </c>
      <c r="R63" s="32"/>
      <c r="S63" s="77" t="e">
        <f>+IF(Q63=1,1,(T63+SUMPRODUCT((MOD(COLUMN(P63:R63),2)=0)*P63:R63))/$H63)</f>
        <v>#REF!</v>
      </c>
      <c r="T63" s="32"/>
      <c r="U63" s="77" t="e">
        <f>+IF(S63=1,1,(V63+SUMPRODUCT((MOD(COLUMN(P63:T63),2)=0)*P63:T63))/$H63)</f>
        <v>#REF!</v>
      </c>
      <c r="V63" s="32"/>
      <c r="W63" s="77" t="e">
        <f>+IF(U63=1,1,(#REF!+SUMPRODUCT((MOD(COLUMN(P63:V63),2)=0)*P63:V63))/$H63)</f>
        <v>#REF!</v>
      </c>
    </row>
    <row r="64" spans="1:23" outlineLevel="1" x14ac:dyDescent="0.25">
      <c r="A64" s="34">
        <f>+'Sprint Backlog'!B58</f>
        <v>0</v>
      </c>
      <c r="B64" s="92">
        <f>+'Sprint Backlog'!C58</f>
        <v>0</v>
      </c>
      <c r="C64" s="92"/>
      <c r="D64" s="92"/>
      <c r="E64" s="27"/>
      <c r="F64" s="28"/>
      <c r="G64" s="28"/>
      <c r="I64" s="30" t="e">
        <f t="shared" si="3"/>
        <v>#DIV/0!</v>
      </c>
      <c r="J64" s="31"/>
      <c r="K64" s="30" t="e">
        <f t="shared" si="4"/>
        <v>#DIV/0!</v>
      </c>
      <c r="L64" s="31"/>
      <c r="M64" s="30" t="e">
        <f t="shared" si="5"/>
        <v>#DIV/0!</v>
      </c>
      <c r="N64" s="31"/>
      <c r="O64" s="30" t="e">
        <f>+IF(M64=1,1,SUM(J64,L64,N64,#REF!)/$H64)</f>
        <v>#DIV/0!</v>
      </c>
      <c r="P64" s="30" t="e">
        <f>+IF(#REF!=1,1,(#REF!+SUMPRODUCT((MOD(COLUMN(J64:O64),2)=0)*J64:O64))/$H64)</f>
        <v>#REF!</v>
      </c>
      <c r="Q64" s="30" t="e">
        <f>+IF(#REF!=1,1,(R64+SUMPRODUCT((MOD(COLUMN(N64:P64),2)=0)*N64:P64))/$H64)</f>
        <v>#REF!</v>
      </c>
      <c r="R64" s="32"/>
      <c r="S64" s="77" t="e">
        <f>+IF(Q64=1,1,(T64+SUMPRODUCT((MOD(COLUMN(P64:R64),2)=0)*P64:R64))/$H64)</f>
        <v>#REF!</v>
      </c>
      <c r="T64" s="32"/>
      <c r="U64" s="77" t="e">
        <f>+IF(S64=1,1,(V64+SUMPRODUCT((MOD(COLUMN(P64:T64),2)=0)*P64:T64))/$H64)</f>
        <v>#REF!</v>
      </c>
      <c r="V64" s="32"/>
      <c r="W64" s="77" t="e">
        <f>+IF(U64=1,1,(#REF!+SUMPRODUCT((MOD(COLUMN(P64:V64),2)=0)*P64:V64))/$H64)</f>
        <v>#REF!</v>
      </c>
    </row>
    <row r="65" spans="1:23" outlineLevel="1" x14ac:dyDescent="0.25">
      <c r="A65" s="34">
        <f>+'Sprint Backlog'!B59</f>
        <v>0</v>
      </c>
      <c r="B65" s="92">
        <f>+'Sprint Backlog'!C59</f>
        <v>0</v>
      </c>
      <c r="C65" s="92"/>
      <c r="D65" s="92"/>
      <c r="E65" s="28"/>
      <c r="F65" s="28"/>
      <c r="G65" s="28"/>
      <c r="I65" s="30" t="e">
        <f t="shared" si="3"/>
        <v>#DIV/0!</v>
      </c>
      <c r="J65" s="31"/>
      <c r="K65" s="30" t="e">
        <f t="shared" si="4"/>
        <v>#DIV/0!</v>
      </c>
      <c r="L65" s="31"/>
      <c r="M65" s="30" t="e">
        <f t="shared" si="5"/>
        <v>#DIV/0!</v>
      </c>
      <c r="N65" s="31"/>
      <c r="O65" s="30" t="e">
        <f>+IF(M65=1,1,SUM(J65,L65,N65,#REF!)/$H65)</f>
        <v>#DIV/0!</v>
      </c>
      <c r="P65" s="30" t="e">
        <f>+IF(#REF!=1,1,(#REF!+SUMPRODUCT((MOD(COLUMN(J65:O65),2)=0)*J65:O65))/$H65)</f>
        <v>#REF!</v>
      </c>
      <c r="Q65" s="30" t="e">
        <f>+IF(#REF!=1,1,(R65+SUMPRODUCT((MOD(COLUMN(N65:P65),2)=0)*N65:P65))/$H65)</f>
        <v>#REF!</v>
      </c>
      <c r="R65" s="32"/>
      <c r="S65" s="77" t="e">
        <f>+IF(Q65=1,1,(T65+SUMPRODUCT((MOD(COLUMN(P65:R65),2)=0)*P65:R65))/$H65)</f>
        <v>#REF!</v>
      </c>
      <c r="T65" s="32"/>
      <c r="U65" s="77" t="e">
        <f>+IF(S65=1,1,(V65+SUMPRODUCT((MOD(COLUMN(P65:T65),2)=0)*P65:T65))/$H65)</f>
        <v>#REF!</v>
      </c>
      <c r="V65" s="32"/>
      <c r="W65" s="77" t="e">
        <f>+IF(U65=1,1,(#REF!+SUMPRODUCT((MOD(COLUMN(P65:V65),2)=0)*P65:V65))/$H65)</f>
        <v>#REF!</v>
      </c>
    </row>
    <row r="66" spans="1:23" outlineLevel="1" x14ac:dyDescent="0.25">
      <c r="A66" s="34">
        <f>+'Sprint Backlog'!B60</f>
        <v>0</v>
      </c>
      <c r="B66" s="92">
        <f>+'Sprint Backlog'!C60</f>
        <v>0</v>
      </c>
      <c r="C66" s="92"/>
      <c r="D66" s="92"/>
      <c r="E66" s="28"/>
      <c r="F66" s="28"/>
      <c r="G66" s="28"/>
      <c r="H66" s="29"/>
      <c r="I66" s="30" t="e">
        <f t="shared" si="3"/>
        <v>#DIV/0!</v>
      </c>
      <c r="J66" s="31"/>
      <c r="K66" s="30" t="e">
        <f t="shared" si="4"/>
        <v>#DIV/0!</v>
      </c>
      <c r="L66" s="31"/>
      <c r="M66" s="30" t="e">
        <f t="shared" si="5"/>
        <v>#DIV/0!</v>
      </c>
      <c r="N66" s="31"/>
      <c r="O66" s="30" t="e">
        <f>+IF(M66=1,1,SUM(J66,L66,N66,#REF!)/$H66)</f>
        <v>#DIV/0!</v>
      </c>
      <c r="P66" s="30" t="e">
        <f>+IF(#REF!=1,1,(#REF!+SUMPRODUCT((MOD(COLUMN(J66:O66),2)=0)*J66:O66))/$H66)</f>
        <v>#REF!</v>
      </c>
      <c r="Q66" s="30" t="e">
        <f>+IF(#REF!=1,1,(R66+SUMPRODUCT((MOD(COLUMN(N66:P66),2)=0)*N66:P66))/$H66)</f>
        <v>#REF!</v>
      </c>
      <c r="R66" s="32"/>
      <c r="S66" s="77" t="e">
        <f>+IF(Q66=1,1,(T66+SUMPRODUCT((MOD(COLUMN(P66:R66),2)=0)*P66:R66))/$H66)</f>
        <v>#REF!</v>
      </c>
      <c r="T66" s="32"/>
      <c r="U66" s="77" t="e">
        <f>+IF(S66=1,1,(V66+SUMPRODUCT((MOD(COLUMN(P66:T66),2)=0)*P66:T66))/$H66)</f>
        <v>#REF!</v>
      </c>
      <c r="V66" s="32"/>
      <c r="W66" s="77" t="e">
        <f>+IF(U66=1,1,(#REF!+SUMPRODUCT((MOD(COLUMN(P66:V66),2)=0)*P66:V66))/$H66)</f>
        <v>#REF!</v>
      </c>
    </row>
    <row r="67" spans="1:23" outlineLevel="1" x14ac:dyDescent="0.25">
      <c r="A67" s="34">
        <f>+'Sprint Backlog'!B61</f>
        <v>0</v>
      </c>
      <c r="B67" s="92">
        <f>+'Sprint Backlog'!C61</f>
        <v>0</v>
      </c>
      <c r="C67" s="92"/>
      <c r="D67" s="92"/>
      <c r="E67" s="28"/>
      <c r="F67" s="28"/>
      <c r="G67" s="28"/>
      <c r="H67" s="33"/>
      <c r="I67" s="30" t="e">
        <f t="shared" si="3"/>
        <v>#DIV/0!</v>
      </c>
      <c r="J67" s="31"/>
      <c r="K67" s="30" t="e">
        <f t="shared" si="4"/>
        <v>#DIV/0!</v>
      </c>
      <c r="L67" s="31"/>
      <c r="M67" s="30" t="e">
        <f t="shared" si="5"/>
        <v>#DIV/0!</v>
      </c>
      <c r="N67" s="31"/>
      <c r="O67" s="30" t="e">
        <f>+IF(M67=1,1,SUM(J67,L67,N67,#REF!)/$H67)</f>
        <v>#DIV/0!</v>
      </c>
      <c r="P67" s="30" t="e">
        <f>+IF(#REF!=1,1,(#REF!+SUMPRODUCT((MOD(COLUMN(J67:O67),2)=0)*J67:O67))/$H67)</f>
        <v>#REF!</v>
      </c>
      <c r="Q67" s="30" t="e">
        <f>+IF(#REF!=1,1,(R67+SUMPRODUCT((MOD(COLUMN(N67:P67),2)=0)*N67:P67))/$H67)</f>
        <v>#REF!</v>
      </c>
      <c r="R67" s="32"/>
      <c r="S67" s="77" t="e">
        <f>+IF(Q67=1,1,(T67+SUMPRODUCT((MOD(COLUMN(P67:R67),2)=0)*P67:R67))/$H67)</f>
        <v>#REF!</v>
      </c>
      <c r="T67" s="32"/>
      <c r="U67" s="77" t="e">
        <f>+IF(S67=1,1,(V67+SUMPRODUCT((MOD(COLUMN(P67:T67),2)=0)*P67:T67))/$H67)</f>
        <v>#REF!</v>
      </c>
      <c r="V67" s="32"/>
      <c r="W67" s="77" t="e">
        <f>+IF(U67=1,1,(#REF!+SUMPRODUCT((MOD(COLUMN(P67:V67),2)=0)*P67:V67))/$H67)</f>
        <v>#REF!</v>
      </c>
    </row>
    <row r="68" spans="1:23" outlineLevel="1" x14ac:dyDescent="0.25">
      <c r="A68" s="34">
        <f>+'Sprint Backlog'!B62</f>
        <v>0</v>
      </c>
      <c r="B68" s="92">
        <f>+'Sprint Backlog'!C62</f>
        <v>0</v>
      </c>
      <c r="C68" s="92"/>
      <c r="D68" s="92"/>
      <c r="E68" s="28"/>
      <c r="F68" s="28"/>
      <c r="G68" s="28"/>
      <c r="H68" s="33"/>
      <c r="I68" s="30" t="e">
        <f t="shared" si="3"/>
        <v>#DIV/0!</v>
      </c>
      <c r="J68" s="31"/>
      <c r="K68" s="30" t="e">
        <f t="shared" si="4"/>
        <v>#DIV/0!</v>
      </c>
      <c r="L68" s="31"/>
      <c r="M68" s="30" t="e">
        <f t="shared" si="5"/>
        <v>#DIV/0!</v>
      </c>
      <c r="N68" s="31"/>
      <c r="O68" s="30" t="e">
        <f>+IF(M68=1,1,SUM(J68,L68,N68,#REF!)/$H68)</f>
        <v>#DIV/0!</v>
      </c>
      <c r="P68" s="30" t="e">
        <f>+IF(#REF!=1,1,(#REF!+SUMPRODUCT((MOD(COLUMN(J68:O68),2)=0)*J68:O68))/$H68)</f>
        <v>#REF!</v>
      </c>
      <c r="Q68" s="30" t="e">
        <f>+IF(#REF!=1,1,(R68+SUMPRODUCT((MOD(COLUMN(N68:P68),2)=0)*N68:P68))/$H68)</f>
        <v>#REF!</v>
      </c>
      <c r="R68" s="32"/>
      <c r="S68" s="77" t="e">
        <f>+IF(Q68=1,1,(T68+SUMPRODUCT((MOD(COLUMN(P68:R68),2)=0)*P68:R68))/$H68)</f>
        <v>#REF!</v>
      </c>
      <c r="T68" s="32"/>
      <c r="U68" s="77" t="e">
        <f>+IF(S68=1,1,(V68+SUMPRODUCT((MOD(COLUMN(P68:T68),2)=0)*P68:T68))/$H68)</f>
        <v>#REF!</v>
      </c>
      <c r="V68" s="32"/>
      <c r="W68" s="77" t="e">
        <f>+IF(U68=1,1,(#REF!+SUMPRODUCT((MOD(COLUMN(P68:V68),2)=0)*P68:V68))/$H68)</f>
        <v>#REF!</v>
      </c>
    </row>
    <row r="69" spans="1:23" outlineLevel="1" x14ac:dyDescent="0.25">
      <c r="A69" s="34">
        <f>+'Sprint Backlog'!B63</f>
        <v>0</v>
      </c>
      <c r="B69" s="92">
        <f>+'Sprint Backlog'!C63</f>
        <v>0</v>
      </c>
      <c r="C69" s="92"/>
      <c r="D69" s="92"/>
      <c r="E69" s="27"/>
      <c r="F69" s="28"/>
      <c r="G69" s="28"/>
      <c r="H69" s="33"/>
      <c r="I69" s="30" t="e">
        <f t="shared" si="3"/>
        <v>#DIV/0!</v>
      </c>
      <c r="J69" s="31"/>
      <c r="K69" s="30" t="e">
        <f t="shared" si="4"/>
        <v>#DIV/0!</v>
      </c>
      <c r="L69" s="31"/>
      <c r="M69" s="30" t="e">
        <f t="shared" si="5"/>
        <v>#DIV/0!</v>
      </c>
      <c r="N69" s="31"/>
      <c r="O69" s="30" t="e">
        <f>+IF(M69=1,1,SUM(J69,L69,N69,#REF!)/$H69)</f>
        <v>#DIV/0!</v>
      </c>
      <c r="P69" s="30" t="e">
        <f>+IF(#REF!=1,1,(#REF!+SUMPRODUCT((MOD(COLUMN(J69:O69),2)=0)*J69:O69))/$H69)</f>
        <v>#REF!</v>
      </c>
      <c r="Q69" s="30" t="e">
        <f>+IF(#REF!=1,1,(R69+SUMPRODUCT((MOD(COLUMN(N69:P69),2)=0)*N69:P69))/$H69)</f>
        <v>#REF!</v>
      </c>
      <c r="R69" s="32"/>
      <c r="S69" s="77" t="e">
        <f>+IF(Q69=1,1,(T69+SUMPRODUCT((MOD(COLUMN(P69:R69),2)=0)*P69:R69))/$H69)</f>
        <v>#REF!</v>
      </c>
      <c r="T69" s="32"/>
      <c r="U69" s="77" t="e">
        <f>+IF(S69=1,1,(V69+SUMPRODUCT((MOD(COLUMN(P69:T69),2)=0)*P69:T69))/$H69)</f>
        <v>#REF!</v>
      </c>
      <c r="V69" s="32"/>
      <c r="W69" s="77" t="e">
        <f>+IF(U69=1,1,(#REF!+SUMPRODUCT((MOD(COLUMN(P69:V69),2)=0)*P69:V69))/$H69)</f>
        <v>#REF!</v>
      </c>
    </row>
    <row r="70" spans="1:23" outlineLevel="1" x14ac:dyDescent="0.25">
      <c r="A70" s="34">
        <f>+'Sprint Backlog'!B64</f>
        <v>0</v>
      </c>
      <c r="B70" s="92">
        <f>+'Sprint Backlog'!C64</f>
        <v>0</v>
      </c>
      <c r="C70" s="92"/>
      <c r="D70" s="92"/>
      <c r="E70" s="27"/>
      <c r="F70" s="28"/>
      <c r="G70" s="28"/>
      <c r="H70" s="33"/>
      <c r="I70" s="30" t="e">
        <f t="shared" si="3"/>
        <v>#DIV/0!</v>
      </c>
      <c r="J70" s="31"/>
      <c r="K70" s="30" t="e">
        <f t="shared" si="4"/>
        <v>#DIV/0!</v>
      </c>
      <c r="L70" s="31"/>
      <c r="M70" s="30" t="e">
        <f t="shared" si="5"/>
        <v>#DIV/0!</v>
      </c>
      <c r="N70" s="31"/>
      <c r="O70" s="30" t="e">
        <f>+IF(M70=1,1,SUM(J70,L70,N70,#REF!)/$H70)</f>
        <v>#DIV/0!</v>
      </c>
      <c r="P70" s="30" t="e">
        <f>+IF(#REF!=1,1,(#REF!+SUMPRODUCT((MOD(COLUMN(J70:O70),2)=0)*J70:O70))/$H70)</f>
        <v>#REF!</v>
      </c>
      <c r="Q70" s="30" t="e">
        <f>+IF(#REF!=1,1,(R70+SUMPRODUCT((MOD(COLUMN(N70:P70),2)=0)*N70:P70))/$H70)</f>
        <v>#REF!</v>
      </c>
      <c r="R70" s="32"/>
      <c r="S70" s="77" t="e">
        <f>+IF(Q70=1,1,(T70+SUMPRODUCT((MOD(COLUMN(P70:R70),2)=0)*P70:R70))/$H70)</f>
        <v>#REF!</v>
      </c>
      <c r="T70" s="32"/>
      <c r="U70" s="77" t="e">
        <f>+IF(S70=1,1,(V70+SUMPRODUCT((MOD(COLUMN(P70:T70),2)=0)*P70:T70))/$H70)</f>
        <v>#REF!</v>
      </c>
      <c r="V70" s="32"/>
      <c r="W70" s="77" t="e">
        <f>+IF(U70=1,1,(#REF!+SUMPRODUCT((MOD(COLUMN(P70:V70),2)=0)*P70:V70))/$H70)</f>
        <v>#REF!</v>
      </c>
    </row>
    <row r="71" spans="1:23" outlineLevel="1" x14ac:dyDescent="0.25">
      <c r="A71" s="34">
        <f>+'Sprint Backlog'!B65</f>
        <v>0</v>
      </c>
      <c r="B71" s="92">
        <f>+'Sprint Backlog'!C65</f>
        <v>0</v>
      </c>
      <c r="C71" s="92"/>
      <c r="D71" s="92"/>
      <c r="E71" s="27"/>
      <c r="F71" s="28"/>
      <c r="G71" s="28"/>
      <c r="H71" s="33"/>
      <c r="I71" s="30" t="e">
        <f t="shared" si="3"/>
        <v>#DIV/0!</v>
      </c>
      <c r="J71" s="31"/>
      <c r="K71" s="30" t="e">
        <f t="shared" si="4"/>
        <v>#DIV/0!</v>
      </c>
      <c r="L71" s="31"/>
      <c r="M71" s="30" t="e">
        <f t="shared" si="5"/>
        <v>#DIV/0!</v>
      </c>
      <c r="N71" s="31"/>
      <c r="O71" s="30" t="e">
        <f>+IF(M71=1,1,SUM(J71,L71,N71,#REF!)/$H71)</f>
        <v>#DIV/0!</v>
      </c>
      <c r="P71" s="30" t="e">
        <f>+IF(#REF!=1,1,(#REF!+SUMPRODUCT((MOD(COLUMN(J71:O71),2)=0)*J71:O71))/$H71)</f>
        <v>#REF!</v>
      </c>
      <c r="Q71" s="30" t="e">
        <f>+IF(#REF!=1,1,(R71+SUMPRODUCT((MOD(COLUMN(N71:P71),2)=0)*N71:P71))/$H71)</f>
        <v>#REF!</v>
      </c>
      <c r="R71" s="32"/>
      <c r="S71" s="77" t="e">
        <f>+IF(Q71=1,1,(T71+SUMPRODUCT((MOD(COLUMN(P71:R71),2)=0)*P71:R71))/$H71)</f>
        <v>#REF!</v>
      </c>
      <c r="T71" s="32"/>
      <c r="U71" s="77" t="e">
        <f>+IF(S71=1,1,(V71+SUMPRODUCT((MOD(COLUMN(P71:T71),2)=0)*P71:T71))/$H71)</f>
        <v>#REF!</v>
      </c>
      <c r="V71" s="32"/>
      <c r="W71" s="77" t="e">
        <f>+IF(U71=1,1,(#REF!+SUMPRODUCT((MOD(COLUMN(P71:V71),2)=0)*P71:V71))/$H71)</f>
        <v>#REF!</v>
      </c>
    </row>
    <row r="72" spans="1:23" outlineLevel="1" x14ac:dyDescent="0.25">
      <c r="A72" s="34">
        <f>+'Sprint Backlog'!B66</f>
        <v>0</v>
      </c>
      <c r="B72" s="92">
        <f>+'Sprint Backlog'!C66</f>
        <v>0</v>
      </c>
      <c r="C72" s="92"/>
      <c r="D72" s="92"/>
      <c r="E72" s="28"/>
      <c r="F72" s="28"/>
      <c r="G72" s="28"/>
      <c r="H72" s="29"/>
      <c r="I72" s="30" t="e">
        <f t="shared" si="3"/>
        <v>#DIV/0!</v>
      </c>
      <c r="J72" s="31"/>
      <c r="K72" s="30" t="e">
        <f t="shared" si="4"/>
        <v>#DIV/0!</v>
      </c>
      <c r="L72" s="31"/>
      <c r="M72" s="30" t="e">
        <f t="shared" si="5"/>
        <v>#DIV/0!</v>
      </c>
      <c r="N72" s="31"/>
      <c r="O72" s="30" t="e">
        <f>+IF(M72=1,1,SUM(J72,L72,N72,#REF!)/$H72)</f>
        <v>#DIV/0!</v>
      </c>
      <c r="P72" s="30" t="e">
        <f>+IF(#REF!=1,1,(#REF!+SUMPRODUCT((MOD(COLUMN(J72:O72),2)=0)*J72:O72))/$H72)</f>
        <v>#REF!</v>
      </c>
      <c r="Q72" s="30" t="e">
        <f>+IF(#REF!=1,1,(R72+SUMPRODUCT((MOD(COLUMN(N72:P72),2)=0)*N72:P72))/$H72)</f>
        <v>#REF!</v>
      </c>
      <c r="R72" s="32"/>
      <c r="S72" s="77" t="e">
        <f>+IF(Q72=1,1,(T72+SUMPRODUCT((MOD(COLUMN(P72:R72),2)=0)*P72:R72))/$H72)</f>
        <v>#REF!</v>
      </c>
      <c r="T72" s="32"/>
      <c r="U72" s="77" t="e">
        <f>+IF(S72=1,1,(V72+SUMPRODUCT((MOD(COLUMN(P72:T72),2)=0)*P72:T72))/$H72)</f>
        <v>#REF!</v>
      </c>
      <c r="V72" s="32"/>
      <c r="W72" s="77" t="e">
        <f>+IF(U72=1,1,(#REF!+SUMPRODUCT((MOD(COLUMN(P72:V72),2)=0)*P72:V72))/$H72)</f>
        <v>#REF!</v>
      </c>
    </row>
    <row r="73" spans="1:23" outlineLevel="1" x14ac:dyDescent="0.25">
      <c r="A73" s="34">
        <f>+'Sprint Backlog'!B67</f>
        <v>0</v>
      </c>
      <c r="B73" s="92">
        <f>+'Sprint Backlog'!C67</f>
        <v>0</v>
      </c>
      <c r="C73" s="92"/>
      <c r="D73" s="92"/>
      <c r="E73" s="28"/>
      <c r="F73" s="28"/>
      <c r="G73" s="28"/>
      <c r="H73" s="29"/>
      <c r="I73" s="30" t="e">
        <f t="shared" si="3"/>
        <v>#DIV/0!</v>
      </c>
      <c r="J73" s="31"/>
      <c r="K73" s="30" t="e">
        <f t="shared" si="4"/>
        <v>#DIV/0!</v>
      </c>
      <c r="L73" s="31"/>
      <c r="M73" s="30" t="e">
        <f t="shared" si="5"/>
        <v>#DIV/0!</v>
      </c>
      <c r="N73" s="31"/>
      <c r="O73" s="30" t="e">
        <f>+IF(M73=1,1,SUM(J73,L73,N73,#REF!)/$H73)</f>
        <v>#DIV/0!</v>
      </c>
      <c r="P73" s="30" t="e">
        <f>+IF(#REF!=1,1,(#REF!+SUMPRODUCT((MOD(COLUMN(J73:O73),2)=0)*J73:O73))/$H73)</f>
        <v>#REF!</v>
      </c>
      <c r="Q73" s="30" t="e">
        <f>+IF(#REF!=1,1,(R73+SUMPRODUCT((MOD(COLUMN(N73:P73),2)=0)*N73:P73))/$H73)</f>
        <v>#REF!</v>
      </c>
      <c r="R73" s="32"/>
      <c r="S73" s="77" t="e">
        <f>+IF(Q73=1,1,(T73+SUMPRODUCT((MOD(COLUMN(P73:R73),2)=0)*P73:R73))/$H73)</f>
        <v>#REF!</v>
      </c>
      <c r="T73" s="32"/>
      <c r="U73" s="77" t="e">
        <f>+IF(S73=1,1,(V73+SUMPRODUCT((MOD(COLUMN(P73:T73),2)=0)*P73:T73))/$H73)</f>
        <v>#REF!</v>
      </c>
      <c r="V73" s="32"/>
      <c r="W73" s="77" t="e">
        <f>+IF(U73=1,1,(#REF!+SUMPRODUCT((MOD(COLUMN(P73:V73),2)=0)*P73:V73))/$H73)</f>
        <v>#REF!</v>
      </c>
    </row>
    <row r="74" spans="1:23" outlineLevel="1" x14ac:dyDescent="0.25">
      <c r="A74" s="34">
        <f>+'Sprint Backlog'!B68</f>
        <v>0</v>
      </c>
      <c r="B74" s="92">
        <f>+'Sprint Backlog'!C68</f>
        <v>0</v>
      </c>
      <c r="C74" s="92"/>
      <c r="D74" s="92"/>
      <c r="E74" s="28"/>
      <c r="F74" s="28"/>
      <c r="G74" s="28"/>
      <c r="H74" s="33"/>
      <c r="I74" s="30" t="e">
        <f t="shared" si="3"/>
        <v>#DIV/0!</v>
      </c>
      <c r="J74" s="31"/>
      <c r="K74" s="30" t="e">
        <f t="shared" si="4"/>
        <v>#DIV/0!</v>
      </c>
      <c r="L74" s="31"/>
      <c r="M74" s="30" t="e">
        <f t="shared" si="5"/>
        <v>#DIV/0!</v>
      </c>
      <c r="N74" s="31"/>
      <c r="O74" s="30" t="e">
        <f>+IF(M74=1,1,SUM(J74,L74,N74,#REF!)/$H74)</f>
        <v>#DIV/0!</v>
      </c>
      <c r="P74" s="30" t="e">
        <f>+IF(#REF!=1,1,(#REF!+SUMPRODUCT((MOD(COLUMN(J74:O74),2)=0)*J74:O74))/$H74)</f>
        <v>#REF!</v>
      </c>
      <c r="Q74" s="30" t="e">
        <f>+IF(#REF!=1,1,(R74+SUMPRODUCT((MOD(COLUMN(N74:P74),2)=0)*N74:P74))/$H74)</f>
        <v>#REF!</v>
      </c>
      <c r="R74" s="32"/>
      <c r="S74" s="77" t="e">
        <f>+IF(Q74=1,1,(T74+SUMPRODUCT((MOD(COLUMN(P74:R74),2)=0)*P74:R74))/$H74)</f>
        <v>#REF!</v>
      </c>
      <c r="T74" s="32"/>
      <c r="U74" s="77" t="e">
        <f>+IF(S74=1,1,(V74+SUMPRODUCT((MOD(COLUMN(P74:T74),2)=0)*P74:T74))/$H74)</f>
        <v>#REF!</v>
      </c>
      <c r="V74" s="32"/>
      <c r="W74" s="77" t="e">
        <f>+IF(U74=1,1,(#REF!+SUMPRODUCT((MOD(COLUMN(P74:V74),2)=0)*P74:V74))/$H74)</f>
        <v>#REF!</v>
      </c>
    </row>
    <row r="75" spans="1:23" outlineLevel="1" x14ac:dyDescent="0.25">
      <c r="A75" s="34">
        <f>+'Sprint Backlog'!B69</f>
        <v>0</v>
      </c>
      <c r="B75" s="92">
        <f>+'Sprint Backlog'!C69</f>
        <v>0</v>
      </c>
      <c r="C75" s="92"/>
      <c r="D75" s="92"/>
      <c r="E75" s="28"/>
      <c r="F75" s="28"/>
      <c r="G75" s="28"/>
      <c r="H75" s="33"/>
      <c r="I75" s="30" t="e">
        <f t="shared" si="3"/>
        <v>#DIV/0!</v>
      </c>
      <c r="J75" s="31"/>
      <c r="K75" s="30" t="e">
        <f t="shared" si="4"/>
        <v>#DIV/0!</v>
      </c>
      <c r="L75" s="31"/>
      <c r="M75" s="30" t="e">
        <f t="shared" si="5"/>
        <v>#DIV/0!</v>
      </c>
      <c r="N75" s="31"/>
      <c r="O75" s="30" t="e">
        <f>+IF(M75=1,1,SUM(J75,L75,N75,#REF!)/$H75)</f>
        <v>#DIV/0!</v>
      </c>
      <c r="P75" s="30" t="e">
        <f>+IF(#REF!=1,1,(#REF!+SUMPRODUCT((MOD(COLUMN(J75:O75),2)=0)*J75:O75))/$H75)</f>
        <v>#REF!</v>
      </c>
      <c r="Q75" s="30" t="e">
        <f>+IF(#REF!=1,1,(R75+SUMPRODUCT((MOD(COLUMN(N75:P75),2)=0)*N75:P75))/$H75)</f>
        <v>#REF!</v>
      </c>
      <c r="R75" s="32"/>
      <c r="S75" s="77" t="e">
        <f>+IF(Q75=1,1,(T75+SUMPRODUCT((MOD(COLUMN(P75:R75),2)=0)*P75:R75))/$H75)</f>
        <v>#REF!</v>
      </c>
      <c r="T75" s="32"/>
      <c r="U75" s="77" t="e">
        <f>+IF(S75=1,1,(V75+SUMPRODUCT((MOD(COLUMN(P75:T75),2)=0)*P75:T75))/$H75)</f>
        <v>#REF!</v>
      </c>
      <c r="V75" s="32"/>
      <c r="W75" s="77" t="e">
        <f>+IF(U75=1,1,(#REF!+SUMPRODUCT((MOD(COLUMN(P75:V75),2)=0)*P75:V75))/$H75)</f>
        <v>#REF!</v>
      </c>
    </row>
    <row r="76" spans="1:23" outlineLevel="1" x14ac:dyDescent="0.25">
      <c r="A76" s="34">
        <f>+'Sprint Backlog'!B70</f>
        <v>0</v>
      </c>
      <c r="B76" s="92">
        <f>+'Sprint Backlog'!C70</f>
        <v>0</v>
      </c>
      <c r="C76" s="92"/>
      <c r="D76" s="92"/>
      <c r="E76" s="27"/>
      <c r="F76" s="28"/>
      <c r="G76" s="28"/>
      <c r="H76" s="33"/>
      <c r="I76" s="30" t="e">
        <f t="shared" si="3"/>
        <v>#DIV/0!</v>
      </c>
      <c r="J76" s="31"/>
      <c r="K76" s="30" t="e">
        <f t="shared" si="4"/>
        <v>#DIV/0!</v>
      </c>
      <c r="L76" s="31"/>
      <c r="M76" s="30" t="e">
        <f t="shared" si="5"/>
        <v>#DIV/0!</v>
      </c>
      <c r="N76" s="31"/>
      <c r="O76" s="30" t="e">
        <f>+IF(M76=1,1,SUM(J76,L76,N76,#REF!)/$H76)</f>
        <v>#DIV/0!</v>
      </c>
      <c r="P76" s="30" t="e">
        <f>+IF(#REF!=1,1,(#REF!+SUMPRODUCT((MOD(COLUMN(J76:O76),2)=0)*J76:O76))/$H76)</f>
        <v>#REF!</v>
      </c>
      <c r="Q76" s="30" t="e">
        <f>+IF(#REF!=1,1,(R76+SUMPRODUCT((MOD(COLUMN(N76:P76),2)=0)*N76:P76))/$H76)</f>
        <v>#REF!</v>
      </c>
      <c r="R76" s="32"/>
      <c r="S76" s="77" t="e">
        <f>+IF(Q76=1,1,(T76+SUMPRODUCT((MOD(COLUMN(P76:R76),2)=0)*P76:R76))/$H76)</f>
        <v>#REF!</v>
      </c>
      <c r="T76" s="32"/>
      <c r="U76" s="77" t="e">
        <f>+IF(S76=1,1,(V76+SUMPRODUCT((MOD(COLUMN(P76:T76),2)=0)*P76:T76))/$H76)</f>
        <v>#REF!</v>
      </c>
      <c r="V76" s="32"/>
      <c r="W76" s="77" t="e">
        <f>+IF(U76=1,1,(#REF!+SUMPRODUCT((MOD(COLUMN(P76:V76),2)=0)*P76:V76))/$H76)</f>
        <v>#REF!</v>
      </c>
    </row>
    <row r="77" spans="1:23" outlineLevel="1" x14ac:dyDescent="0.25">
      <c r="A77" s="34">
        <f>+'Sprint Backlog'!B71</f>
        <v>0</v>
      </c>
      <c r="B77" s="92">
        <f>+'Sprint Backlog'!C71</f>
        <v>0</v>
      </c>
      <c r="C77" s="92"/>
      <c r="D77" s="92"/>
      <c r="E77" s="27"/>
      <c r="F77" s="28"/>
      <c r="G77" s="28"/>
      <c r="H77" s="33"/>
      <c r="I77" s="30" t="e">
        <f t="shared" si="3"/>
        <v>#DIV/0!</v>
      </c>
      <c r="J77" s="31"/>
      <c r="K77" s="30" t="e">
        <f t="shared" si="4"/>
        <v>#DIV/0!</v>
      </c>
      <c r="L77" s="31"/>
      <c r="M77" s="30" t="e">
        <f t="shared" si="5"/>
        <v>#DIV/0!</v>
      </c>
      <c r="N77" s="31"/>
      <c r="O77" s="30" t="e">
        <f>+IF(M77=1,1,SUM(J77,L77,N77,#REF!)/$H77)</f>
        <v>#DIV/0!</v>
      </c>
      <c r="P77" s="30" t="e">
        <f>+IF(#REF!=1,1,(#REF!+SUMPRODUCT((MOD(COLUMN(J77:O77),2)=0)*J77:O77))/$H77)</f>
        <v>#REF!</v>
      </c>
      <c r="Q77" s="30" t="e">
        <f>+IF(#REF!=1,1,(R77+SUMPRODUCT((MOD(COLUMN(N77:P77),2)=0)*N77:P77))/$H77)</f>
        <v>#REF!</v>
      </c>
      <c r="R77" s="32"/>
      <c r="S77" s="77" t="e">
        <f>+IF(Q77=1,1,(T77+SUMPRODUCT((MOD(COLUMN(P77:R77),2)=0)*P77:R77))/$H77)</f>
        <v>#REF!</v>
      </c>
      <c r="T77" s="32"/>
      <c r="U77" s="77" t="e">
        <f>+IF(S77=1,1,(V77+SUMPRODUCT((MOD(COLUMN(P77:T77),2)=0)*P77:T77))/$H77)</f>
        <v>#REF!</v>
      </c>
      <c r="V77" s="32"/>
      <c r="W77" s="77" t="e">
        <f>+IF(U77=1,1,(#REF!+SUMPRODUCT((MOD(COLUMN(P77:V77),2)=0)*P77:V77))/$H77)</f>
        <v>#REF!</v>
      </c>
    </row>
    <row r="78" spans="1:23" outlineLevel="1" x14ac:dyDescent="0.25">
      <c r="A78" s="34">
        <f>+'Sprint Backlog'!B72</f>
        <v>0</v>
      </c>
      <c r="B78" s="92">
        <f>+'Sprint Backlog'!C72</f>
        <v>0</v>
      </c>
      <c r="C78" s="92"/>
      <c r="D78" s="92"/>
      <c r="E78" s="27"/>
      <c r="F78" s="28"/>
      <c r="G78" s="28"/>
      <c r="H78" s="33"/>
      <c r="I78" s="30" t="e">
        <f t="shared" si="3"/>
        <v>#DIV/0!</v>
      </c>
      <c r="J78" s="31"/>
      <c r="K78" s="30" t="e">
        <f t="shared" si="4"/>
        <v>#DIV/0!</v>
      </c>
      <c r="L78" s="31"/>
      <c r="M78" s="30" t="e">
        <f t="shared" si="5"/>
        <v>#DIV/0!</v>
      </c>
      <c r="N78" s="31"/>
      <c r="O78" s="30" t="e">
        <f>+IF(M78=1,1,SUM(J78,L78,N78,#REF!)/$H78)</f>
        <v>#DIV/0!</v>
      </c>
      <c r="P78" s="30" t="e">
        <f>+IF(#REF!=1,1,(#REF!+SUMPRODUCT((MOD(COLUMN(J78:O78),2)=0)*J78:O78))/$H78)</f>
        <v>#REF!</v>
      </c>
      <c r="Q78" s="30" t="e">
        <f>+IF(#REF!=1,1,(R78+SUMPRODUCT((MOD(COLUMN(N78:P78),2)=0)*N78:P78))/$H78)</f>
        <v>#REF!</v>
      </c>
      <c r="R78" s="32"/>
      <c r="S78" s="77" t="e">
        <f>+IF(Q78=1,1,(T78+SUMPRODUCT((MOD(COLUMN(P78:R78),2)=0)*P78:R78))/$H78)</f>
        <v>#REF!</v>
      </c>
      <c r="T78" s="32"/>
      <c r="U78" s="77" t="e">
        <f>+IF(S78=1,1,(V78+SUMPRODUCT((MOD(COLUMN(P78:T78),2)=0)*P78:T78))/$H78)</f>
        <v>#REF!</v>
      </c>
      <c r="V78" s="32"/>
      <c r="W78" s="77" t="e">
        <f>+IF(U78=1,1,(#REF!+SUMPRODUCT((MOD(COLUMN(P78:V78),2)=0)*P78:V78))/$H78)</f>
        <v>#REF!</v>
      </c>
    </row>
    <row r="79" spans="1:23" outlineLevel="1" x14ac:dyDescent="0.25">
      <c r="A79" s="34">
        <f>+'Sprint Backlog'!B73</f>
        <v>0</v>
      </c>
      <c r="B79" s="92">
        <f>+'Sprint Backlog'!C73</f>
        <v>0</v>
      </c>
      <c r="C79" s="92"/>
      <c r="D79" s="92"/>
      <c r="E79" s="28"/>
      <c r="F79" s="28"/>
      <c r="G79" s="28"/>
      <c r="H79" s="29"/>
      <c r="I79" s="30" t="e">
        <f t="shared" si="3"/>
        <v>#DIV/0!</v>
      </c>
      <c r="J79" s="31"/>
      <c r="K79" s="30" t="e">
        <f t="shared" si="4"/>
        <v>#DIV/0!</v>
      </c>
      <c r="L79" s="31"/>
      <c r="M79" s="30" t="e">
        <f t="shared" si="5"/>
        <v>#DIV/0!</v>
      </c>
      <c r="N79" s="31"/>
      <c r="O79" s="30" t="e">
        <f>+IF(M79=1,1,SUM(J79,L79,N79,#REF!)/$H79)</f>
        <v>#DIV/0!</v>
      </c>
      <c r="P79" s="30" t="e">
        <f>+IF(#REF!=1,1,(#REF!+SUMPRODUCT((MOD(COLUMN(J79:O79),2)=0)*J79:O79))/$H79)</f>
        <v>#REF!</v>
      </c>
      <c r="Q79" s="30" t="e">
        <f>+IF(#REF!=1,1,(R79+SUMPRODUCT((MOD(COLUMN(N79:P79),2)=0)*N79:P79))/$H79)</f>
        <v>#REF!</v>
      </c>
      <c r="R79" s="32"/>
      <c r="S79" s="77" t="e">
        <f>+IF(Q79=1,1,(T79+SUMPRODUCT((MOD(COLUMN(P79:R79),2)=0)*P79:R79))/$H79)</f>
        <v>#REF!</v>
      </c>
      <c r="T79" s="32"/>
      <c r="U79" s="77" t="e">
        <f>+IF(S79=1,1,(V79+SUMPRODUCT((MOD(COLUMN(P79:T79),2)=0)*P79:T79))/$H79)</f>
        <v>#REF!</v>
      </c>
      <c r="V79" s="32"/>
      <c r="W79" s="77" t="e">
        <f>+IF(U79=1,1,(#REF!+SUMPRODUCT((MOD(COLUMN(P79:V79),2)=0)*P79:V79))/$H79)</f>
        <v>#REF!</v>
      </c>
    </row>
    <row r="80" spans="1:23" outlineLevel="1" x14ac:dyDescent="0.25">
      <c r="A80" s="34">
        <f>+'Sprint Backlog'!B74</f>
        <v>0</v>
      </c>
      <c r="B80" s="92">
        <f>+'Sprint Backlog'!C74</f>
        <v>0</v>
      </c>
      <c r="C80" s="92"/>
      <c r="D80" s="92"/>
      <c r="E80" s="28"/>
      <c r="F80" s="28"/>
      <c r="G80" s="28"/>
      <c r="H80" s="29"/>
      <c r="I80" s="30" t="e">
        <f t="shared" si="3"/>
        <v>#DIV/0!</v>
      </c>
      <c r="J80" s="31"/>
      <c r="K80" s="30" t="e">
        <f t="shared" si="4"/>
        <v>#DIV/0!</v>
      </c>
      <c r="L80" s="31"/>
      <c r="M80" s="30" t="e">
        <f t="shared" si="5"/>
        <v>#DIV/0!</v>
      </c>
      <c r="N80" s="31"/>
      <c r="O80" s="30" t="e">
        <f>+IF(M80=1,1,SUM(J80,L80,N80,#REF!)/$H80)</f>
        <v>#DIV/0!</v>
      </c>
      <c r="P80" s="30" t="e">
        <f>+IF(#REF!=1,1,(#REF!+SUMPRODUCT((MOD(COLUMN(J80:O80),2)=0)*J80:O80))/$H80)</f>
        <v>#REF!</v>
      </c>
      <c r="Q80" s="30" t="e">
        <f>+IF(#REF!=1,1,(R80+SUMPRODUCT((MOD(COLUMN(N80:P80),2)=0)*N80:P80))/$H80)</f>
        <v>#REF!</v>
      </c>
      <c r="R80" s="32"/>
      <c r="S80" s="77" t="e">
        <f>+IF(Q80=1,1,(T80+SUMPRODUCT((MOD(COLUMN(P80:R80),2)=0)*P80:R80))/$H80)</f>
        <v>#REF!</v>
      </c>
      <c r="T80" s="32"/>
      <c r="U80" s="77" t="e">
        <f>+IF(S80=1,1,(V80+SUMPRODUCT((MOD(COLUMN(P80:T80),2)=0)*P80:T80))/$H80)</f>
        <v>#REF!</v>
      </c>
      <c r="V80" s="32"/>
      <c r="W80" s="77" t="e">
        <f>+IF(U80=1,1,(#REF!+SUMPRODUCT((MOD(COLUMN(P80:V80),2)=0)*P80:V80))/$H80)</f>
        <v>#REF!</v>
      </c>
    </row>
    <row r="81" spans="1:23" outlineLevel="1" x14ac:dyDescent="0.25">
      <c r="A81" s="34">
        <f>+'Sprint Backlog'!B75</f>
        <v>0</v>
      </c>
      <c r="B81" s="92">
        <f>+'Sprint Backlog'!C75</f>
        <v>0</v>
      </c>
      <c r="C81" s="92"/>
      <c r="D81" s="92"/>
      <c r="E81" s="28"/>
      <c r="F81" s="28"/>
      <c r="G81" s="28"/>
      <c r="H81" s="33"/>
      <c r="I81" s="30" t="e">
        <f t="shared" si="3"/>
        <v>#DIV/0!</v>
      </c>
      <c r="J81" s="31"/>
      <c r="K81" s="30" t="e">
        <f t="shared" si="4"/>
        <v>#DIV/0!</v>
      </c>
      <c r="L81" s="31"/>
      <c r="M81" s="30" t="e">
        <f t="shared" si="5"/>
        <v>#DIV/0!</v>
      </c>
      <c r="N81" s="31"/>
      <c r="O81" s="30" t="e">
        <f>+IF(M81=1,1,SUM(J81,L81,N81,#REF!)/$H81)</f>
        <v>#DIV/0!</v>
      </c>
      <c r="P81" s="30" t="e">
        <f>+IF(#REF!=1,1,(#REF!+SUMPRODUCT((MOD(COLUMN(J81:O81),2)=0)*J81:O81))/$H81)</f>
        <v>#REF!</v>
      </c>
      <c r="Q81" s="30" t="e">
        <f>+IF(#REF!=1,1,(R81+SUMPRODUCT((MOD(COLUMN(N81:P81),2)=0)*N81:P81))/$H81)</f>
        <v>#REF!</v>
      </c>
      <c r="R81" s="32"/>
      <c r="S81" s="77" t="e">
        <f>+IF(Q81=1,1,(T81+SUMPRODUCT((MOD(COLUMN(P81:R81),2)=0)*P81:R81))/$H81)</f>
        <v>#REF!</v>
      </c>
      <c r="T81" s="32"/>
      <c r="U81" s="77" t="e">
        <f>+IF(S81=1,1,(V81+SUMPRODUCT((MOD(COLUMN(P81:T81),2)=0)*P81:T81))/$H81)</f>
        <v>#REF!</v>
      </c>
      <c r="V81" s="32"/>
      <c r="W81" s="77" t="e">
        <f>+IF(U81=1,1,(#REF!+SUMPRODUCT((MOD(COLUMN(P81:V81),2)=0)*P81:V81))/$H81)</f>
        <v>#REF!</v>
      </c>
    </row>
    <row r="82" spans="1:23" outlineLevel="1" x14ac:dyDescent="0.25">
      <c r="A82" s="34">
        <f>+'Sprint Backlog'!B76</f>
        <v>0</v>
      </c>
      <c r="B82" s="92">
        <f>+'Sprint Backlog'!C76</f>
        <v>0</v>
      </c>
      <c r="C82" s="92"/>
      <c r="D82" s="92"/>
      <c r="E82" s="28"/>
      <c r="F82" s="28"/>
      <c r="G82" s="28"/>
      <c r="H82" s="33"/>
      <c r="I82" s="30" t="e">
        <f t="shared" si="3"/>
        <v>#DIV/0!</v>
      </c>
      <c r="J82" s="31"/>
      <c r="K82" s="30" t="e">
        <f t="shared" si="4"/>
        <v>#DIV/0!</v>
      </c>
      <c r="L82" s="31"/>
      <c r="M82" s="30" t="e">
        <f t="shared" si="5"/>
        <v>#DIV/0!</v>
      </c>
      <c r="N82" s="31"/>
      <c r="O82" s="30" t="e">
        <f>+IF(M82=1,1,SUM(J82,L82,N82,#REF!)/$H82)</f>
        <v>#DIV/0!</v>
      </c>
      <c r="P82" s="30" t="e">
        <f>+IF(#REF!=1,1,(#REF!+SUMPRODUCT((MOD(COLUMN(J82:O82),2)=0)*J82:O82))/$H82)</f>
        <v>#REF!</v>
      </c>
      <c r="Q82" s="30" t="e">
        <f>+IF(#REF!=1,1,(R82+SUMPRODUCT((MOD(COLUMN(N82:P82),2)=0)*N82:P82))/$H82)</f>
        <v>#REF!</v>
      </c>
      <c r="R82" s="32"/>
      <c r="S82" s="77" t="e">
        <f>+IF(Q82=1,1,(T82+SUMPRODUCT((MOD(COLUMN(P82:R82),2)=0)*P82:R82))/$H82)</f>
        <v>#REF!</v>
      </c>
      <c r="T82" s="32"/>
      <c r="U82" s="77" t="e">
        <f>+IF(S82=1,1,(V82+SUMPRODUCT((MOD(COLUMN(P82:T82),2)=0)*P82:T82))/$H82)</f>
        <v>#REF!</v>
      </c>
      <c r="V82" s="32"/>
      <c r="W82" s="77" t="e">
        <f>+IF(U82=1,1,(#REF!+SUMPRODUCT((MOD(COLUMN(P82:V82),2)=0)*P82:V82))/$H82)</f>
        <v>#REF!</v>
      </c>
    </row>
    <row r="83" spans="1:23" outlineLevel="1" x14ac:dyDescent="0.25">
      <c r="A83" s="34">
        <f>+'Sprint Backlog'!B77</f>
        <v>0</v>
      </c>
      <c r="B83" s="92">
        <f>+'Sprint Backlog'!C77</f>
        <v>0</v>
      </c>
      <c r="C83" s="92"/>
      <c r="D83" s="92"/>
      <c r="E83" s="27"/>
      <c r="F83" s="28"/>
      <c r="G83" s="28"/>
      <c r="H83" s="33"/>
      <c r="I83" s="30" t="e">
        <f t="shared" si="3"/>
        <v>#DIV/0!</v>
      </c>
      <c r="J83" s="31"/>
      <c r="K83" s="30" t="e">
        <f t="shared" si="4"/>
        <v>#DIV/0!</v>
      </c>
      <c r="L83" s="31"/>
      <c r="M83" s="30" t="e">
        <f t="shared" si="5"/>
        <v>#DIV/0!</v>
      </c>
      <c r="N83" s="31"/>
      <c r="O83" s="30" t="e">
        <f>+IF(M83=1,1,SUM(J83,L83,N83,#REF!)/$H83)</f>
        <v>#DIV/0!</v>
      </c>
      <c r="P83" s="30" t="e">
        <f>+IF(#REF!=1,1,(#REF!+SUMPRODUCT((MOD(COLUMN(J83:O83),2)=0)*J83:O83))/$H83)</f>
        <v>#REF!</v>
      </c>
      <c r="Q83" s="30" t="e">
        <f>+IF(#REF!=1,1,(R83+SUMPRODUCT((MOD(COLUMN(N83:P83),2)=0)*N83:P83))/$H83)</f>
        <v>#REF!</v>
      </c>
      <c r="R83" s="32"/>
      <c r="S83" s="77" t="e">
        <f>+IF(Q83=1,1,(T83+SUMPRODUCT((MOD(COLUMN(P83:R83),2)=0)*P83:R83))/$H83)</f>
        <v>#REF!</v>
      </c>
      <c r="T83" s="32"/>
      <c r="U83" s="77" t="e">
        <f>+IF(S83=1,1,(V83+SUMPRODUCT((MOD(COLUMN(P83:T83),2)=0)*P83:T83))/$H83)</f>
        <v>#REF!</v>
      </c>
      <c r="V83" s="32"/>
      <c r="W83" s="77" t="e">
        <f>+IF(U83=1,1,(#REF!+SUMPRODUCT((MOD(COLUMN(P83:V83),2)=0)*P83:V83))/$H83)</f>
        <v>#REF!</v>
      </c>
    </row>
    <row r="84" spans="1:23" outlineLevel="1" x14ac:dyDescent="0.25">
      <c r="A84" s="34">
        <f>+'Sprint Backlog'!B78</f>
        <v>0</v>
      </c>
      <c r="B84" s="92">
        <f>+'Sprint Backlog'!C78</f>
        <v>0</v>
      </c>
      <c r="C84" s="92"/>
      <c r="D84" s="92"/>
      <c r="E84" s="27"/>
      <c r="F84" s="28"/>
      <c r="G84" s="28"/>
      <c r="H84" s="33"/>
      <c r="I84" s="30" t="e">
        <f t="shared" si="3"/>
        <v>#DIV/0!</v>
      </c>
      <c r="J84" s="31"/>
      <c r="K84" s="30" t="e">
        <f t="shared" si="4"/>
        <v>#DIV/0!</v>
      </c>
      <c r="L84" s="31"/>
      <c r="M84" s="30" t="e">
        <f t="shared" si="5"/>
        <v>#DIV/0!</v>
      </c>
      <c r="N84" s="31"/>
      <c r="O84" s="30" t="e">
        <f>+IF(M84=1,1,SUM(J84,L84,N84,#REF!)/$H84)</f>
        <v>#DIV/0!</v>
      </c>
      <c r="P84" s="30" t="e">
        <f>+IF(#REF!=1,1,(#REF!+SUMPRODUCT((MOD(COLUMN(J84:O84),2)=0)*J84:O84))/$H84)</f>
        <v>#REF!</v>
      </c>
      <c r="Q84" s="30" t="e">
        <f>+IF(#REF!=1,1,(R84+SUMPRODUCT((MOD(COLUMN(N84:P84),2)=0)*N84:P84))/$H84)</f>
        <v>#REF!</v>
      </c>
      <c r="R84" s="32"/>
      <c r="S84" s="77" t="e">
        <f>+IF(Q84=1,1,(T84+SUMPRODUCT((MOD(COLUMN(P84:R84),2)=0)*P84:R84))/$H84)</f>
        <v>#REF!</v>
      </c>
      <c r="T84" s="32"/>
      <c r="U84" s="77" t="e">
        <f>+IF(S84=1,1,(V84+SUMPRODUCT((MOD(COLUMN(P84:T84),2)=0)*P84:T84))/$H84)</f>
        <v>#REF!</v>
      </c>
      <c r="V84" s="32"/>
      <c r="W84" s="77" t="e">
        <f>+IF(U84=1,1,(#REF!+SUMPRODUCT((MOD(COLUMN(P84:V84),2)=0)*P84:V84))/$H84)</f>
        <v>#REF!</v>
      </c>
    </row>
    <row r="85" spans="1:23" outlineLevel="1" x14ac:dyDescent="0.25">
      <c r="A85" s="34">
        <f>+'Sprint Backlog'!B79</f>
        <v>0</v>
      </c>
      <c r="B85" s="92">
        <f>+'Sprint Backlog'!C79</f>
        <v>0</v>
      </c>
      <c r="C85" s="92"/>
      <c r="D85" s="92"/>
      <c r="E85" s="27"/>
      <c r="F85" s="28"/>
      <c r="G85" s="28"/>
      <c r="H85" s="33"/>
      <c r="I85" s="30" t="e">
        <f t="shared" si="3"/>
        <v>#DIV/0!</v>
      </c>
      <c r="J85" s="31"/>
      <c r="K85" s="30" t="e">
        <f t="shared" si="4"/>
        <v>#DIV/0!</v>
      </c>
      <c r="L85" s="31"/>
      <c r="M85" s="30" t="e">
        <f t="shared" si="5"/>
        <v>#DIV/0!</v>
      </c>
      <c r="N85" s="31"/>
      <c r="O85" s="30" t="e">
        <f>+IF(M85=1,1,SUM(J85,L85,N85,#REF!)/$H85)</f>
        <v>#DIV/0!</v>
      </c>
      <c r="P85" s="30" t="e">
        <f>+IF(#REF!=1,1,(#REF!+SUMPRODUCT((MOD(COLUMN(J85:O85),2)=0)*J85:O85))/$H85)</f>
        <v>#REF!</v>
      </c>
      <c r="Q85" s="30" t="e">
        <f>+IF(#REF!=1,1,(R85+SUMPRODUCT((MOD(COLUMN(N85:P85),2)=0)*N85:P85))/$H85)</f>
        <v>#REF!</v>
      </c>
      <c r="R85" s="32"/>
      <c r="S85" s="77" t="e">
        <f>+IF(Q85=1,1,(T85+SUMPRODUCT((MOD(COLUMN(P85:R85),2)=0)*P85:R85))/$H85)</f>
        <v>#REF!</v>
      </c>
      <c r="T85" s="32"/>
      <c r="U85" s="77" t="e">
        <f>+IF(S85=1,1,(V85+SUMPRODUCT((MOD(COLUMN(P85:T85),2)=0)*P85:T85))/$H85)</f>
        <v>#REF!</v>
      </c>
      <c r="V85" s="32"/>
      <c r="W85" s="77" t="e">
        <f>+IF(U85=1,1,(#REF!+SUMPRODUCT((MOD(COLUMN(P85:V85),2)=0)*P85:V85))/$H85)</f>
        <v>#REF!</v>
      </c>
    </row>
    <row r="86" spans="1:23" outlineLevel="1" x14ac:dyDescent="0.25">
      <c r="A86" s="34">
        <f>+'Sprint Backlog'!B80</f>
        <v>0</v>
      </c>
      <c r="B86" s="92">
        <f>+'Sprint Backlog'!C80</f>
        <v>0</v>
      </c>
      <c r="C86" s="92"/>
      <c r="D86" s="92"/>
      <c r="E86" s="28"/>
      <c r="F86" s="28"/>
      <c r="G86" s="28"/>
      <c r="H86" s="29"/>
      <c r="I86" s="30" t="e">
        <f t="shared" si="3"/>
        <v>#DIV/0!</v>
      </c>
      <c r="J86" s="31"/>
      <c r="K86" s="30" t="e">
        <f t="shared" si="4"/>
        <v>#DIV/0!</v>
      </c>
      <c r="L86" s="31"/>
      <c r="M86" s="30" t="e">
        <f t="shared" si="5"/>
        <v>#DIV/0!</v>
      </c>
      <c r="N86" s="31"/>
      <c r="O86" s="30" t="e">
        <f>+IF(M86=1,1,SUM(J86,L86,N86,#REF!)/$H86)</f>
        <v>#DIV/0!</v>
      </c>
      <c r="P86" s="30" t="e">
        <f>+IF(#REF!=1,1,(#REF!+SUMPRODUCT((MOD(COLUMN(J86:O86),2)=0)*J86:O86))/$H86)</f>
        <v>#REF!</v>
      </c>
      <c r="Q86" s="30" t="e">
        <f>+IF(#REF!=1,1,(R86+SUMPRODUCT((MOD(COLUMN(N86:P86),2)=0)*N86:P86))/$H86)</f>
        <v>#REF!</v>
      </c>
      <c r="R86" s="32"/>
      <c r="S86" s="77" t="e">
        <f>+IF(Q86=1,1,(T86+SUMPRODUCT((MOD(COLUMN(P86:R86),2)=0)*P86:R86))/$H86)</f>
        <v>#REF!</v>
      </c>
      <c r="T86" s="32"/>
      <c r="U86" s="77" t="e">
        <f>+IF(S86=1,1,(V86+SUMPRODUCT((MOD(COLUMN(P86:T86),2)=0)*P86:T86))/$H86)</f>
        <v>#REF!</v>
      </c>
      <c r="V86" s="32"/>
      <c r="W86" s="77" t="e">
        <f>+IF(U86=1,1,(#REF!+SUMPRODUCT((MOD(COLUMN(P86:V86),2)=0)*P86:V86))/$H86)</f>
        <v>#REF!</v>
      </c>
    </row>
    <row r="87" spans="1:23" outlineLevel="1" x14ac:dyDescent="0.25">
      <c r="A87" s="34">
        <f>+'Sprint Backlog'!B81</f>
        <v>0</v>
      </c>
      <c r="B87" s="92">
        <f>+'Sprint Backlog'!C81</f>
        <v>0</v>
      </c>
      <c r="C87" s="92"/>
      <c r="D87" s="92"/>
      <c r="E87" s="28"/>
      <c r="F87" s="28"/>
      <c r="G87" s="28"/>
      <c r="H87" s="29"/>
      <c r="I87" s="30" t="e">
        <f t="shared" si="3"/>
        <v>#DIV/0!</v>
      </c>
      <c r="J87" s="31"/>
      <c r="K87" s="30" t="e">
        <f t="shared" si="4"/>
        <v>#DIV/0!</v>
      </c>
      <c r="L87" s="31"/>
      <c r="M87" s="30" t="e">
        <f t="shared" si="5"/>
        <v>#DIV/0!</v>
      </c>
      <c r="N87" s="31"/>
      <c r="O87" s="30" t="e">
        <f>+IF(M87=1,1,SUM(J87,L87,N87,#REF!)/$H87)</f>
        <v>#DIV/0!</v>
      </c>
      <c r="P87" s="30" t="e">
        <f>+IF(#REF!=1,1,(#REF!+SUMPRODUCT((MOD(COLUMN(J87:O87),2)=0)*J87:O87))/$H87)</f>
        <v>#REF!</v>
      </c>
      <c r="Q87" s="30" t="e">
        <f>+IF(#REF!=1,1,(R87+SUMPRODUCT((MOD(COLUMN(N87:P87),2)=0)*N87:P87))/$H87)</f>
        <v>#REF!</v>
      </c>
      <c r="R87" s="32"/>
      <c r="S87" s="77" t="e">
        <f>+IF(Q87=1,1,(T87+SUMPRODUCT((MOD(COLUMN(P87:R87),2)=0)*P87:R87))/$H87)</f>
        <v>#REF!</v>
      </c>
      <c r="T87" s="32"/>
      <c r="U87" s="77" t="e">
        <f>+IF(S87=1,1,(V87+SUMPRODUCT((MOD(COLUMN(P87:T87),2)=0)*P87:T87))/$H87)</f>
        <v>#REF!</v>
      </c>
      <c r="V87" s="32"/>
      <c r="W87" s="77" t="e">
        <f>+IF(U87=1,1,(#REF!+SUMPRODUCT((MOD(COLUMN(P87:V87),2)=0)*P87:V87))/$H87)</f>
        <v>#REF!</v>
      </c>
    </row>
    <row r="88" spans="1:23" outlineLevel="1" x14ac:dyDescent="0.25">
      <c r="A88" s="34">
        <f>+'Sprint Backlog'!B82</f>
        <v>0</v>
      </c>
      <c r="B88" s="92">
        <f>+'Sprint Backlog'!C82</f>
        <v>0</v>
      </c>
      <c r="C88" s="92"/>
      <c r="D88" s="92"/>
      <c r="E88" s="28"/>
      <c r="F88" s="28"/>
      <c r="G88" s="28"/>
      <c r="H88" s="33"/>
      <c r="I88" s="30" t="e">
        <f t="shared" si="3"/>
        <v>#DIV/0!</v>
      </c>
      <c r="J88" s="31"/>
      <c r="K88" s="30" t="e">
        <f t="shared" si="4"/>
        <v>#DIV/0!</v>
      </c>
      <c r="L88" s="31"/>
      <c r="M88" s="30" t="e">
        <f t="shared" si="5"/>
        <v>#DIV/0!</v>
      </c>
      <c r="N88" s="31"/>
      <c r="O88" s="30" t="e">
        <f>+IF(M88=1,1,SUM(J88,L88,N88,#REF!)/$H88)</f>
        <v>#DIV/0!</v>
      </c>
      <c r="P88" s="30" t="e">
        <f>+IF(#REF!=1,1,(#REF!+SUMPRODUCT((MOD(COLUMN(J88:O88),2)=0)*J88:O88))/$H88)</f>
        <v>#REF!</v>
      </c>
      <c r="Q88" s="30" t="e">
        <f>+IF(#REF!=1,1,(R88+SUMPRODUCT((MOD(COLUMN(N88:P88),2)=0)*N88:P88))/$H88)</f>
        <v>#REF!</v>
      </c>
      <c r="R88" s="32"/>
      <c r="S88" s="77" t="e">
        <f>+IF(Q88=1,1,(T88+SUMPRODUCT((MOD(COLUMN(P88:R88),2)=0)*P88:R88))/$H88)</f>
        <v>#REF!</v>
      </c>
      <c r="T88" s="32"/>
      <c r="U88" s="77" t="e">
        <f>+IF(S88=1,1,(V88+SUMPRODUCT((MOD(COLUMN(P88:T88),2)=0)*P88:T88))/$H88)</f>
        <v>#REF!</v>
      </c>
      <c r="V88" s="32"/>
      <c r="W88" s="77" t="e">
        <f>+IF(U88=1,1,(#REF!+SUMPRODUCT((MOD(COLUMN(P88:V88),2)=0)*P88:V88))/$H88)</f>
        <v>#REF!</v>
      </c>
    </row>
    <row r="89" spans="1:23" outlineLevel="1" x14ac:dyDescent="0.25">
      <c r="A89" s="34">
        <f>+'Sprint Backlog'!B83</f>
        <v>0</v>
      </c>
      <c r="B89" s="92">
        <f>+'Sprint Backlog'!C83</f>
        <v>0</v>
      </c>
      <c r="C89" s="92"/>
      <c r="D89" s="92"/>
      <c r="E89" s="28"/>
      <c r="F89" s="28"/>
      <c r="G89" s="28"/>
      <c r="H89" s="29"/>
      <c r="I89" s="30" t="e">
        <f t="shared" si="3"/>
        <v>#DIV/0!</v>
      </c>
      <c r="J89" s="31"/>
      <c r="K89" s="30" t="e">
        <f t="shared" si="4"/>
        <v>#DIV/0!</v>
      </c>
      <c r="L89" s="31"/>
      <c r="M89" s="30" t="e">
        <f t="shared" si="5"/>
        <v>#DIV/0!</v>
      </c>
      <c r="N89" s="31"/>
      <c r="O89" s="30" t="e">
        <f>+IF(M89=1,1,SUM(J89,L89,N89,#REF!)/$H89)</f>
        <v>#DIV/0!</v>
      </c>
      <c r="P89" s="30" t="e">
        <f>+IF(#REF!=1,1,(#REF!+SUMPRODUCT((MOD(COLUMN(J89:O89),2)=0)*J89:O89))/$H89)</f>
        <v>#REF!</v>
      </c>
      <c r="Q89" s="30" t="e">
        <f>+IF(#REF!=1,1,(R89+SUMPRODUCT((MOD(COLUMN(N89:P89),2)=0)*N89:P89))/$H89)</f>
        <v>#REF!</v>
      </c>
      <c r="R89" s="32"/>
      <c r="S89" s="77" t="e">
        <f>+IF(Q89=1,1,(T89+SUMPRODUCT((MOD(COLUMN(P89:R89),2)=0)*P89:R89))/$H89)</f>
        <v>#REF!</v>
      </c>
      <c r="T89" s="32"/>
      <c r="U89" s="77" t="e">
        <f>+IF(S89=1,1,(V89+SUMPRODUCT((MOD(COLUMN(P89:T89),2)=0)*P89:T89))/$H89)</f>
        <v>#REF!</v>
      </c>
      <c r="V89" s="32"/>
      <c r="W89" s="77" t="e">
        <f>+IF(U89=1,1,(#REF!+SUMPRODUCT((MOD(COLUMN(P89:V89),2)=0)*P89:V89))/$H89)</f>
        <v>#REF!</v>
      </c>
    </row>
    <row r="90" spans="1:23" outlineLevel="1" x14ac:dyDescent="0.25">
      <c r="A90" s="34">
        <f>+'Sprint Backlog'!B84</f>
        <v>0</v>
      </c>
      <c r="B90" s="92">
        <f>+'Sprint Backlog'!C84</f>
        <v>0</v>
      </c>
      <c r="C90" s="92"/>
      <c r="D90" s="92"/>
      <c r="E90" s="27"/>
      <c r="F90" s="28"/>
      <c r="G90" s="28"/>
      <c r="H90" s="33"/>
      <c r="I90" s="30" t="e">
        <f t="shared" si="3"/>
        <v>#DIV/0!</v>
      </c>
      <c r="J90" s="31"/>
      <c r="K90" s="30" t="e">
        <f t="shared" si="4"/>
        <v>#DIV/0!</v>
      </c>
      <c r="L90" s="31"/>
      <c r="M90" s="30" t="e">
        <f t="shared" si="5"/>
        <v>#DIV/0!</v>
      </c>
      <c r="N90" s="31"/>
      <c r="O90" s="30" t="e">
        <f>+IF(M90=1,1,SUM(J90,L90,N90,#REF!)/$H90)</f>
        <v>#DIV/0!</v>
      </c>
      <c r="P90" s="30" t="e">
        <f>+IF(#REF!=1,1,(#REF!+SUMPRODUCT((MOD(COLUMN(J90:O90),2)=0)*J90:O90))/$H90)</f>
        <v>#REF!</v>
      </c>
      <c r="Q90" s="30" t="e">
        <f>+IF(#REF!=1,1,(R90+SUMPRODUCT((MOD(COLUMN(N90:P90),2)=0)*N90:P90))/$H90)</f>
        <v>#REF!</v>
      </c>
      <c r="R90" s="32"/>
      <c r="S90" s="77" t="e">
        <f>+IF(Q90=1,1,(T90+SUMPRODUCT((MOD(COLUMN(P90:R90),2)=0)*P90:R90))/$H90)</f>
        <v>#REF!</v>
      </c>
      <c r="T90" s="32"/>
      <c r="U90" s="77" t="e">
        <f>+IF(S90=1,1,(V90+SUMPRODUCT((MOD(COLUMN(P90:T90),2)=0)*P90:T90))/$H90)</f>
        <v>#REF!</v>
      </c>
      <c r="V90" s="32"/>
      <c r="W90" s="77" t="e">
        <f>+IF(U90=1,1,(#REF!+SUMPRODUCT((MOD(COLUMN(P90:V90),2)=0)*P90:V90))/$H90)</f>
        <v>#REF!</v>
      </c>
    </row>
    <row r="91" spans="1:23" outlineLevel="1" x14ac:dyDescent="0.25">
      <c r="A91" s="34">
        <f>+'Sprint Backlog'!B85</f>
        <v>0</v>
      </c>
      <c r="B91" s="92">
        <f>+'Sprint Backlog'!C85</f>
        <v>0</v>
      </c>
      <c r="C91" s="92"/>
      <c r="D91" s="92"/>
      <c r="E91" s="27"/>
      <c r="F91" s="28"/>
      <c r="G91" s="28"/>
      <c r="H91" s="29"/>
      <c r="I91" s="30" t="e">
        <f t="shared" si="3"/>
        <v>#DIV/0!</v>
      </c>
      <c r="J91" s="31"/>
      <c r="K91" s="30" t="e">
        <f t="shared" si="4"/>
        <v>#DIV/0!</v>
      </c>
      <c r="L91" s="31"/>
      <c r="M91" s="30" t="e">
        <f t="shared" si="5"/>
        <v>#DIV/0!</v>
      </c>
      <c r="N91" s="31"/>
      <c r="O91" s="30" t="e">
        <f>+IF(M91=1,1,SUM(J91,L91,N91,#REF!)/$H91)</f>
        <v>#DIV/0!</v>
      </c>
      <c r="P91" s="30" t="e">
        <f>+IF(#REF!=1,1,(#REF!+SUMPRODUCT((MOD(COLUMN(J91:O91),2)=0)*J91:O91))/$H91)</f>
        <v>#REF!</v>
      </c>
      <c r="Q91" s="30" t="e">
        <f>+IF(#REF!=1,1,(R91+SUMPRODUCT((MOD(COLUMN(N91:P91),2)=0)*N91:P91))/$H91)</f>
        <v>#REF!</v>
      </c>
      <c r="R91" s="32"/>
      <c r="S91" s="77" t="e">
        <f>+IF(Q91=1,1,(T91+SUMPRODUCT((MOD(COLUMN(P91:R91),2)=0)*P91:R91))/$H91)</f>
        <v>#REF!</v>
      </c>
      <c r="T91" s="32"/>
      <c r="U91" s="77" t="e">
        <f>+IF(S91=1,1,(V91+SUMPRODUCT((MOD(COLUMN(P91:T91),2)=0)*P91:T91))/$H91)</f>
        <v>#REF!</v>
      </c>
      <c r="V91" s="32"/>
      <c r="W91" s="77" t="e">
        <f>+IF(U91=1,1,(#REF!+SUMPRODUCT((MOD(COLUMN(P91:V91),2)=0)*P91:V91))/$H91)</f>
        <v>#REF!</v>
      </c>
    </row>
    <row r="92" spans="1:23" outlineLevel="1" x14ac:dyDescent="0.25">
      <c r="A92" s="34">
        <f>+'Sprint Backlog'!B86</f>
        <v>0</v>
      </c>
      <c r="B92" s="92">
        <f>+'Sprint Backlog'!C86</f>
        <v>0</v>
      </c>
      <c r="C92" s="92"/>
      <c r="D92" s="92"/>
      <c r="E92" s="27"/>
      <c r="F92" s="28"/>
      <c r="G92" s="28"/>
      <c r="H92" s="29"/>
      <c r="I92" s="30" t="e">
        <f t="shared" si="3"/>
        <v>#DIV/0!</v>
      </c>
      <c r="J92" s="31"/>
      <c r="K92" s="30" t="e">
        <f t="shared" si="4"/>
        <v>#DIV/0!</v>
      </c>
      <c r="L92" s="31"/>
      <c r="M92" s="30" t="e">
        <f t="shared" si="5"/>
        <v>#DIV/0!</v>
      </c>
      <c r="N92" s="31"/>
      <c r="O92" s="30" t="e">
        <f>+IF(M92=1,1,SUM(J92,L92,N92,#REF!)/$H92)</f>
        <v>#DIV/0!</v>
      </c>
      <c r="P92" s="30" t="e">
        <f>+IF(#REF!=1,1,(#REF!+SUMPRODUCT((MOD(COLUMN(J92:O92),2)=0)*J92:O92))/$H92)</f>
        <v>#REF!</v>
      </c>
      <c r="Q92" s="30" t="e">
        <f>+IF(#REF!=1,1,(R92+SUMPRODUCT((MOD(COLUMN(N92:P92),2)=0)*N92:P92))/$H92)</f>
        <v>#REF!</v>
      </c>
      <c r="R92" s="32"/>
      <c r="S92" s="77" t="e">
        <f>+IF(Q92=1,1,(T92+SUMPRODUCT((MOD(COLUMN(P92:R92),2)=0)*P92:R92))/$H92)</f>
        <v>#REF!</v>
      </c>
      <c r="T92" s="32"/>
      <c r="U92" s="77" t="e">
        <f>+IF(S92=1,1,(V92+SUMPRODUCT((MOD(COLUMN(P92:T92),2)=0)*P92:T92))/$H92)</f>
        <v>#REF!</v>
      </c>
      <c r="V92" s="32"/>
      <c r="W92" s="77" t="e">
        <f>+IF(U92=1,1,(#REF!+SUMPRODUCT((MOD(COLUMN(P92:V92),2)=0)*P92:V92))/$H92)</f>
        <v>#REF!</v>
      </c>
    </row>
    <row r="93" spans="1:23" outlineLevel="1" x14ac:dyDescent="0.25">
      <c r="A93" s="34">
        <f>+'Sprint Backlog'!B87</f>
        <v>0</v>
      </c>
      <c r="B93" s="92">
        <f>+'Sprint Backlog'!C87</f>
        <v>0</v>
      </c>
      <c r="C93" s="92"/>
      <c r="D93" s="92"/>
      <c r="E93" s="28"/>
      <c r="F93" s="28"/>
      <c r="G93" s="28"/>
      <c r="H93" s="33"/>
      <c r="I93" s="30" t="e">
        <f t="shared" si="3"/>
        <v>#DIV/0!</v>
      </c>
      <c r="J93" s="31"/>
      <c r="K93" s="30" t="e">
        <f t="shared" si="4"/>
        <v>#DIV/0!</v>
      </c>
      <c r="L93" s="31"/>
      <c r="M93" s="30" t="e">
        <f t="shared" si="5"/>
        <v>#DIV/0!</v>
      </c>
      <c r="N93" s="31"/>
      <c r="O93" s="30" t="e">
        <f>+IF(M93=1,1,SUM(J93,L93,N93,#REF!)/$H93)</f>
        <v>#DIV/0!</v>
      </c>
      <c r="P93" s="30" t="e">
        <f>+IF(#REF!=1,1,(#REF!+SUMPRODUCT((MOD(COLUMN(J93:O93),2)=0)*J93:O93))/$H93)</f>
        <v>#REF!</v>
      </c>
      <c r="Q93" s="30" t="e">
        <f>+IF(#REF!=1,1,(R93+SUMPRODUCT((MOD(COLUMN(N93:P93),2)=0)*N93:P93))/$H93)</f>
        <v>#REF!</v>
      </c>
      <c r="R93" s="32"/>
      <c r="S93" s="77" t="e">
        <f>+IF(Q93=1,1,(T93+SUMPRODUCT((MOD(COLUMN(P93:R93),2)=0)*P93:R93))/$H93)</f>
        <v>#REF!</v>
      </c>
      <c r="T93" s="32"/>
      <c r="U93" s="77" t="e">
        <f>+IF(S93=1,1,(V93+SUMPRODUCT((MOD(COLUMN(P93:T93),2)=0)*P93:T93))/$H93)</f>
        <v>#REF!</v>
      </c>
      <c r="V93" s="32"/>
      <c r="W93" s="77" t="e">
        <f>+IF(U93=1,1,(#REF!+SUMPRODUCT((MOD(COLUMN(P93:V93),2)=0)*P93:V93))/$H93)</f>
        <v>#REF!</v>
      </c>
    </row>
    <row r="94" spans="1:23" outlineLevel="1" x14ac:dyDescent="0.25">
      <c r="A94" s="26"/>
      <c r="B94" s="91"/>
      <c r="C94" s="91"/>
      <c r="D94" s="91"/>
      <c r="E94" s="27"/>
      <c r="F94" s="27"/>
      <c r="G94" s="27"/>
      <c r="H94" s="29"/>
      <c r="I94" s="29"/>
      <c r="J94" s="31"/>
      <c r="K94" s="31"/>
      <c r="L94" s="31"/>
      <c r="M94" s="29"/>
      <c r="N94" s="31"/>
      <c r="O94" s="31"/>
      <c r="P94" s="32"/>
    </row>
    <row r="95" spans="1:23" outlineLevel="1" x14ac:dyDescent="0.25">
      <c r="A95" s="26"/>
      <c r="B95" s="91"/>
      <c r="C95" s="91"/>
      <c r="D95" s="91"/>
      <c r="E95" s="27"/>
      <c r="F95" s="27"/>
      <c r="G95" s="27"/>
      <c r="H95" s="29"/>
      <c r="I95" s="29"/>
      <c r="J95" s="31"/>
      <c r="K95" s="31"/>
      <c r="L95" s="31"/>
      <c r="M95" s="29"/>
      <c r="N95" s="31"/>
      <c r="O95" s="31"/>
      <c r="P95" s="32"/>
    </row>
    <row r="96" spans="1:23" outlineLevel="1" x14ac:dyDescent="0.25">
      <c r="A96" s="26"/>
      <c r="B96" s="91"/>
      <c r="C96" s="91"/>
      <c r="D96" s="91"/>
      <c r="E96" s="27"/>
      <c r="F96" s="27"/>
      <c r="G96" s="27"/>
      <c r="H96" s="29"/>
      <c r="I96" s="29"/>
      <c r="J96" s="31"/>
      <c r="K96" s="31"/>
      <c r="L96" s="31"/>
      <c r="M96" s="29"/>
      <c r="N96" s="31"/>
      <c r="O96" s="31"/>
      <c r="P96" s="32"/>
    </row>
    <row r="97" spans="1:16" outlineLevel="1" x14ac:dyDescent="0.25">
      <c r="A97" s="26"/>
      <c r="B97" s="91"/>
      <c r="C97" s="91"/>
      <c r="D97" s="91"/>
      <c r="E97" s="27"/>
      <c r="F97" s="27"/>
      <c r="G97" s="27"/>
      <c r="H97" s="29"/>
      <c r="I97" s="29"/>
      <c r="J97" s="31"/>
      <c r="K97" s="31"/>
      <c r="L97" s="31"/>
      <c r="M97" s="29"/>
      <c r="N97" s="31"/>
      <c r="O97" s="31"/>
      <c r="P97" s="32"/>
    </row>
    <row r="98" spans="1:16" outlineLevel="1" x14ac:dyDescent="0.25">
      <c r="A98" s="26"/>
      <c r="B98" s="91"/>
      <c r="C98" s="91"/>
      <c r="D98" s="91"/>
      <c r="E98" s="27"/>
      <c r="F98" s="27"/>
      <c r="G98" s="27"/>
      <c r="H98" s="29"/>
      <c r="I98" s="29"/>
      <c r="J98" s="31"/>
      <c r="K98" s="31"/>
      <c r="L98" s="31"/>
      <c r="M98" s="29"/>
      <c r="N98" s="31"/>
      <c r="O98" s="31"/>
      <c r="P98" s="32"/>
    </row>
    <row r="99" spans="1:16" outlineLevel="1" x14ac:dyDescent="0.25">
      <c r="A99" s="26"/>
      <c r="B99" s="91"/>
      <c r="C99" s="91"/>
      <c r="D99" s="91"/>
      <c r="E99" s="27"/>
      <c r="F99" s="27"/>
      <c r="G99" s="27"/>
      <c r="H99" s="29"/>
      <c r="I99" s="29"/>
      <c r="J99" s="31"/>
      <c r="K99" s="31"/>
      <c r="L99" s="31"/>
      <c r="M99" s="29"/>
      <c r="N99" s="31"/>
      <c r="O99" s="31"/>
      <c r="P99" s="32"/>
    </row>
    <row r="100" spans="1:16" outlineLevel="1" x14ac:dyDescent="0.25">
      <c r="A100" s="26"/>
      <c r="B100" s="91"/>
      <c r="C100" s="91"/>
      <c r="D100" s="91"/>
      <c r="E100" s="27"/>
      <c r="F100" s="27"/>
      <c r="G100" s="27"/>
      <c r="H100" s="29"/>
      <c r="I100" s="29"/>
      <c r="J100" s="31"/>
      <c r="K100" s="31"/>
      <c r="L100" s="31"/>
      <c r="M100" s="29"/>
      <c r="N100" s="31"/>
      <c r="O100" s="31"/>
      <c r="P100" s="32"/>
    </row>
    <row r="101" spans="1:16" outlineLevel="1" x14ac:dyDescent="0.25">
      <c r="A101" s="26"/>
      <c r="B101" s="91"/>
      <c r="C101" s="91"/>
      <c r="D101" s="91"/>
      <c r="E101" s="27"/>
      <c r="F101" s="27"/>
      <c r="G101" s="27"/>
      <c r="H101" s="29"/>
      <c r="I101" s="29"/>
      <c r="J101" s="31"/>
      <c r="K101" s="31"/>
      <c r="L101" s="31"/>
      <c r="M101" s="29"/>
      <c r="N101" s="31"/>
      <c r="O101" s="31"/>
      <c r="P101" s="32"/>
    </row>
    <row r="102" spans="1:16" outlineLevel="1" x14ac:dyDescent="0.25">
      <c r="A102" s="26"/>
      <c r="B102" s="91"/>
      <c r="C102" s="91"/>
      <c r="D102" s="91"/>
      <c r="E102" s="27"/>
      <c r="F102" s="27"/>
      <c r="G102" s="27"/>
      <c r="H102" s="29"/>
      <c r="I102" s="29"/>
      <c r="J102" s="31"/>
      <c r="K102" s="31"/>
      <c r="L102" s="31"/>
      <c r="M102" s="29"/>
      <c r="N102" s="31"/>
      <c r="O102" s="31"/>
      <c r="P102" s="32"/>
    </row>
    <row r="103" spans="1:16" outlineLevel="1" x14ac:dyDescent="0.25">
      <c r="A103" s="26"/>
      <c r="B103" s="91"/>
      <c r="C103" s="91"/>
      <c r="D103" s="91"/>
      <c r="E103" s="27"/>
      <c r="F103" s="27"/>
      <c r="G103" s="27"/>
      <c r="H103" s="29"/>
      <c r="I103" s="29"/>
      <c r="J103" s="31"/>
      <c r="K103" s="31"/>
      <c r="L103" s="31"/>
      <c r="M103" s="29"/>
      <c r="N103" s="31"/>
      <c r="O103" s="31"/>
      <c r="P103" s="32"/>
    </row>
    <row r="104" spans="1:16" outlineLevel="1" x14ac:dyDescent="0.25">
      <c r="A104" s="26"/>
      <c r="B104" s="91"/>
      <c r="C104" s="91"/>
      <c r="D104" s="91"/>
      <c r="E104" s="27"/>
      <c r="F104" s="27"/>
      <c r="G104" s="27"/>
      <c r="H104" s="29"/>
      <c r="I104" s="29"/>
      <c r="J104" s="31"/>
      <c r="K104" s="31"/>
      <c r="L104" s="31"/>
      <c r="M104" s="29"/>
      <c r="N104" s="31"/>
      <c r="O104" s="31"/>
      <c r="P104" s="32"/>
    </row>
    <row r="105" spans="1:16" outlineLevel="1" x14ac:dyDescent="0.25">
      <c r="A105" s="26"/>
      <c r="B105" s="91"/>
      <c r="C105" s="91"/>
      <c r="D105" s="91"/>
      <c r="E105" s="27"/>
      <c r="F105" s="27"/>
      <c r="G105" s="27"/>
      <c r="H105" s="29"/>
      <c r="I105" s="29"/>
      <c r="J105" s="31"/>
      <c r="K105" s="31"/>
      <c r="L105" s="31"/>
      <c r="M105" s="29"/>
      <c r="N105" s="31"/>
      <c r="O105" s="31"/>
      <c r="P105" s="32"/>
    </row>
    <row r="106" spans="1:16" outlineLevel="1" x14ac:dyDescent="0.25">
      <c r="A106" s="26"/>
      <c r="B106" s="91"/>
      <c r="C106" s="91"/>
      <c r="D106" s="91"/>
      <c r="E106" s="27"/>
      <c r="F106" s="27"/>
      <c r="G106" s="27"/>
      <c r="H106" s="29"/>
      <c r="I106" s="29"/>
      <c r="J106" s="31"/>
      <c r="K106" s="31"/>
      <c r="L106" s="31"/>
      <c r="M106" s="29"/>
      <c r="N106" s="31"/>
      <c r="O106" s="31"/>
      <c r="P106" s="32"/>
    </row>
    <row r="107" spans="1:16" outlineLevel="1" x14ac:dyDescent="0.25">
      <c r="A107" s="26"/>
      <c r="B107" s="91"/>
      <c r="C107" s="91"/>
      <c r="D107" s="91"/>
      <c r="E107" s="27"/>
      <c r="F107" s="27"/>
      <c r="G107" s="27"/>
      <c r="H107" s="29"/>
      <c r="I107" s="29"/>
      <c r="J107" s="31"/>
      <c r="K107" s="31"/>
      <c r="L107" s="31"/>
      <c r="M107" s="29"/>
      <c r="N107" s="31"/>
      <c r="O107" s="31"/>
      <c r="P107" s="32"/>
    </row>
    <row r="108" spans="1:16" outlineLevel="1" x14ac:dyDescent="0.25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2"/>
    </row>
    <row r="109" spans="1:16" outlineLevel="1" x14ac:dyDescent="0.25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2"/>
    </row>
    <row r="110" spans="1:16" outlineLevel="1" x14ac:dyDescent="0.25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2"/>
    </row>
    <row r="111" spans="1:16" outlineLevel="1" x14ac:dyDescent="0.25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2"/>
    </row>
    <row r="112" spans="1:16" outlineLevel="1" x14ac:dyDescent="0.25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2"/>
    </row>
    <row r="113" spans="1:16" outlineLevel="1" x14ac:dyDescent="0.25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2"/>
    </row>
    <row r="114" spans="1:16" outlineLevel="1" x14ac:dyDescent="0.25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2"/>
    </row>
    <row r="115" spans="1:16" outlineLevel="1" x14ac:dyDescent="0.25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2"/>
    </row>
    <row r="116" spans="1:16" outlineLevel="1" x14ac:dyDescent="0.25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2"/>
    </row>
    <row r="117" spans="1:16" outlineLevel="1" x14ac:dyDescent="0.25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2"/>
    </row>
    <row r="118" spans="1:16" outlineLevel="1" x14ac:dyDescent="0.25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2"/>
    </row>
    <row r="119" spans="1:16" outlineLevel="1" x14ac:dyDescent="0.25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2"/>
    </row>
    <row r="120" spans="1:16" outlineLevel="1" x14ac:dyDescent="0.25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2"/>
    </row>
    <row r="121" spans="1:16" outlineLevel="1" x14ac:dyDescent="0.25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2"/>
    </row>
    <row r="122" spans="1:16" outlineLevel="1" x14ac:dyDescent="0.25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2"/>
    </row>
    <row r="123" spans="1:16" outlineLevel="1" x14ac:dyDescent="0.25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2"/>
    </row>
    <row r="124" spans="1:16" outlineLevel="1" x14ac:dyDescent="0.25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2"/>
    </row>
    <row r="125" spans="1:16" outlineLevel="1" x14ac:dyDescent="0.25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2"/>
    </row>
    <row r="126" spans="1:16" outlineLevel="1" x14ac:dyDescent="0.25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2"/>
    </row>
    <row r="127" spans="1:16" outlineLevel="1" x14ac:dyDescent="0.25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2"/>
    </row>
    <row r="128" spans="1:16" outlineLevel="1" x14ac:dyDescent="0.25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2"/>
    </row>
    <row r="129" spans="1:16" outlineLevel="1" x14ac:dyDescent="0.25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2"/>
    </row>
    <row r="130" spans="1:16" outlineLevel="1" x14ac:dyDescent="0.25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2"/>
    </row>
    <row r="131" spans="1:16" outlineLevel="1" x14ac:dyDescent="0.25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2"/>
    </row>
    <row r="132" spans="1:16" outlineLevel="1" x14ac:dyDescent="0.25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2"/>
    </row>
    <row r="133" spans="1:16" outlineLevel="1" x14ac:dyDescent="0.25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2"/>
    </row>
    <row r="134" spans="1:16" outlineLevel="1" x14ac:dyDescent="0.25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2"/>
    </row>
    <row r="135" spans="1:16" outlineLevel="1" x14ac:dyDescent="0.25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2"/>
    </row>
    <row r="136" spans="1:16" outlineLevel="1" x14ac:dyDescent="0.25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2"/>
    </row>
    <row r="137" spans="1:16" outlineLevel="1" x14ac:dyDescent="0.25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2"/>
    </row>
    <row r="138" spans="1:16" outlineLevel="1" x14ac:dyDescent="0.25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2"/>
    </row>
    <row r="139" spans="1:16" outlineLevel="1" x14ac:dyDescent="0.25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2"/>
    </row>
    <row r="140" spans="1:16" outlineLevel="1" x14ac:dyDescent="0.25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2"/>
    </row>
    <row r="141" spans="1:16" outlineLevel="1" x14ac:dyDescent="0.25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2"/>
    </row>
    <row r="142" spans="1:16" outlineLevel="1" x14ac:dyDescent="0.25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2"/>
    </row>
    <row r="143" spans="1:16" outlineLevel="1" x14ac:dyDescent="0.25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2"/>
    </row>
    <row r="144" spans="1:16" outlineLevel="1" x14ac:dyDescent="0.25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2"/>
    </row>
    <row r="145" spans="1:16" outlineLevel="1" x14ac:dyDescent="0.25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2"/>
    </row>
    <row r="146" spans="1:16" outlineLevel="1" x14ac:dyDescent="0.25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2"/>
    </row>
    <row r="147" spans="1:16" outlineLevel="1" x14ac:dyDescent="0.25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2"/>
    </row>
    <row r="148" spans="1:16" outlineLevel="1" x14ac:dyDescent="0.25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2"/>
    </row>
    <row r="149" spans="1:16" outlineLevel="1" x14ac:dyDescent="0.25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2"/>
    </row>
    <row r="150" spans="1:16" outlineLevel="1" x14ac:dyDescent="0.25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2"/>
    </row>
    <row r="151" spans="1:16" outlineLevel="1" x14ac:dyDescent="0.25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2"/>
    </row>
    <row r="152" spans="1:16" outlineLevel="1" x14ac:dyDescent="0.25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2"/>
    </row>
    <row r="153" spans="1:16" outlineLevel="1" x14ac:dyDescent="0.25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2"/>
    </row>
    <row r="154" spans="1:16" outlineLevel="1" x14ac:dyDescent="0.25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2"/>
    </row>
    <row r="155" spans="1:16" outlineLevel="1" x14ac:dyDescent="0.25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2"/>
    </row>
    <row r="156" spans="1:16" outlineLevel="1" x14ac:dyDescent="0.25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2"/>
    </row>
    <row r="157" spans="1:16" outlineLevel="1" x14ac:dyDescent="0.25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2"/>
    </row>
    <row r="158" spans="1:16" outlineLevel="1" x14ac:dyDescent="0.25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2"/>
    </row>
    <row r="159" spans="1:16" outlineLevel="1" x14ac:dyDescent="0.25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2"/>
    </row>
    <row r="160" spans="1:16" outlineLevel="1" x14ac:dyDescent="0.25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2"/>
    </row>
    <row r="161" spans="1:16" outlineLevel="1" x14ac:dyDescent="0.25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2"/>
    </row>
    <row r="162" spans="1:16" outlineLevel="1" x14ac:dyDescent="0.25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2"/>
    </row>
    <row r="163" spans="1:16" outlineLevel="1" x14ac:dyDescent="0.25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2"/>
    </row>
    <row r="164" spans="1:16" outlineLevel="1" x14ac:dyDescent="0.25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2"/>
    </row>
    <row r="165" spans="1:16" outlineLevel="1" x14ac:dyDescent="0.25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2"/>
    </row>
    <row r="166" spans="1:16" outlineLevel="1" x14ac:dyDescent="0.25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2"/>
    </row>
    <row r="167" spans="1:16" outlineLevel="1" x14ac:dyDescent="0.25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2"/>
    </row>
    <row r="168" spans="1:16" outlineLevel="1" x14ac:dyDescent="0.25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2"/>
    </row>
    <row r="169" spans="1:16" outlineLevel="1" x14ac:dyDescent="0.25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2"/>
    </row>
    <row r="170" spans="1:16" outlineLevel="1" x14ac:dyDescent="0.25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2"/>
    </row>
    <row r="171" spans="1:16" outlineLevel="1" x14ac:dyDescent="0.25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2"/>
    </row>
    <row r="172" spans="1:16" outlineLevel="1" x14ac:dyDescent="0.25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2"/>
    </row>
    <row r="173" spans="1:16" outlineLevel="1" x14ac:dyDescent="0.25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2"/>
    </row>
    <row r="174" spans="1:16" outlineLevel="1" x14ac:dyDescent="0.25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2"/>
    </row>
    <row r="175" spans="1:16" outlineLevel="1" x14ac:dyDescent="0.25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2"/>
    </row>
    <row r="176" spans="1:16" outlineLevel="1" x14ac:dyDescent="0.25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2"/>
    </row>
    <row r="177" spans="1:16" outlineLevel="1" x14ac:dyDescent="0.25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2"/>
    </row>
    <row r="178" spans="1:16" outlineLevel="1" x14ac:dyDescent="0.25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2"/>
    </row>
    <row r="179" spans="1:16" outlineLevel="1" x14ac:dyDescent="0.25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2"/>
    </row>
    <row r="180" spans="1:16" outlineLevel="1" x14ac:dyDescent="0.25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2"/>
    </row>
    <row r="181" spans="1:16" outlineLevel="1" x14ac:dyDescent="0.25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2"/>
    </row>
    <row r="182" spans="1:16" outlineLevel="1" x14ac:dyDescent="0.25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2"/>
    </row>
    <row r="183" spans="1:16" outlineLevel="1" x14ac:dyDescent="0.25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2"/>
    </row>
    <row r="184" spans="1:16" outlineLevel="1" x14ac:dyDescent="0.25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2"/>
    </row>
    <row r="185" spans="1:16" outlineLevel="1" x14ac:dyDescent="0.25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2"/>
    </row>
    <row r="186" spans="1:16" outlineLevel="1" x14ac:dyDescent="0.25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2"/>
    </row>
    <row r="187" spans="1:16" outlineLevel="1" x14ac:dyDescent="0.25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2"/>
    </row>
    <row r="188" spans="1:16" outlineLevel="1" x14ac:dyDescent="0.25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2"/>
    </row>
    <row r="189" spans="1:16" outlineLevel="1" x14ac:dyDescent="0.25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2"/>
    </row>
    <row r="190" spans="1:16" outlineLevel="1" x14ac:dyDescent="0.25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2"/>
    </row>
    <row r="191" spans="1:16" outlineLevel="1" x14ac:dyDescent="0.25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2"/>
    </row>
    <row r="192" spans="1:16" outlineLevel="1" x14ac:dyDescent="0.25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2"/>
    </row>
    <row r="193" spans="1:16" outlineLevel="1" x14ac:dyDescent="0.25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2"/>
    </row>
    <row r="194" spans="1:16" outlineLevel="1" x14ac:dyDescent="0.25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2"/>
    </row>
    <row r="195" spans="1:16" outlineLevel="1" x14ac:dyDescent="0.25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2"/>
    </row>
    <row r="196" spans="1:16" outlineLevel="1" x14ac:dyDescent="0.25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2"/>
    </row>
    <row r="197" spans="1:16" outlineLevel="1" x14ac:dyDescent="0.25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2"/>
    </row>
    <row r="198" spans="1:16" outlineLevel="1" x14ac:dyDescent="0.25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2"/>
    </row>
    <row r="199" spans="1:16" outlineLevel="1" x14ac:dyDescent="0.25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2"/>
    </row>
    <row r="200" spans="1:16" outlineLevel="1" x14ac:dyDescent="0.25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2"/>
    </row>
    <row r="201" spans="1:16" outlineLevel="1" x14ac:dyDescent="0.25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2"/>
    </row>
    <row r="202" spans="1:16" outlineLevel="1" x14ac:dyDescent="0.25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2"/>
    </row>
    <row r="203" spans="1:16" outlineLevel="1" x14ac:dyDescent="0.25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2"/>
    </row>
    <row r="204" spans="1:16" outlineLevel="1" x14ac:dyDescent="0.25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2"/>
    </row>
    <row r="205" spans="1:16" outlineLevel="1" x14ac:dyDescent="0.25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2"/>
    </row>
    <row r="206" spans="1:16" outlineLevel="1" x14ac:dyDescent="0.25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2"/>
    </row>
    <row r="207" spans="1:16" outlineLevel="1" x14ac:dyDescent="0.25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2"/>
    </row>
    <row r="208" spans="1:16" outlineLevel="1" x14ac:dyDescent="0.25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2"/>
    </row>
    <row r="209" spans="1:16" outlineLevel="1" x14ac:dyDescent="0.25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2"/>
    </row>
    <row r="210" spans="1:16" outlineLevel="1" x14ac:dyDescent="0.25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2"/>
    </row>
    <row r="211" spans="1:16" outlineLevel="1" x14ac:dyDescent="0.25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2"/>
    </row>
    <row r="212" spans="1:16" outlineLevel="1" x14ac:dyDescent="0.25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2"/>
    </row>
    <row r="213" spans="1:16" outlineLevel="1" x14ac:dyDescent="0.25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2"/>
    </row>
    <row r="214" spans="1:16" outlineLevel="1" x14ac:dyDescent="0.25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2"/>
    </row>
    <row r="215" spans="1:16" outlineLevel="1" x14ac:dyDescent="0.25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2"/>
    </row>
    <row r="216" spans="1:16" outlineLevel="1" x14ac:dyDescent="0.25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2"/>
    </row>
    <row r="217" spans="1:16" outlineLevel="1" x14ac:dyDescent="0.25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2"/>
    </row>
    <row r="218" spans="1:16" outlineLevel="1" x14ac:dyDescent="0.25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2"/>
    </row>
    <row r="219" spans="1:16" outlineLevel="1" x14ac:dyDescent="0.25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2"/>
    </row>
    <row r="220" spans="1:16" outlineLevel="1" x14ac:dyDescent="0.25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2"/>
    </row>
    <row r="221" spans="1:16" outlineLevel="1" x14ac:dyDescent="0.25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2"/>
    </row>
    <row r="222" spans="1:16" outlineLevel="1" x14ac:dyDescent="0.25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2"/>
    </row>
    <row r="223" spans="1:16" outlineLevel="1" x14ac:dyDescent="0.25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2"/>
    </row>
    <row r="224" spans="1:16" outlineLevel="1" x14ac:dyDescent="0.25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2"/>
    </row>
    <row r="225" spans="1:16" outlineLevel="1" x14ac:dyDescent="0.25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2"/>
    </row>
    <row r="226" spans="1:16" outlineLevel="1" x14ac:dyDescent="0.25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2"/>
    </row>
    <row r="227" spans="1:16" outlineLevel="1" x14ac:dyDescent="0.25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2"/>
    </row>
    <row r="228" spans="1:16" outlineLevel="1" x14ac:dyDescent="0.25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2"/>
    </row>
    <row r="229" spans="1:16" outlineLevel="1" x14ac:dyDescent="0.25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2"/>
    </row>
    <row r="230" spans="1:16" outlineLevel="1" x14ac:dyDescent="0.25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2"/>
    </row>
    <row r="231" spans="1:16" outlineLevel="1" x14ac:dyDescent="0.25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2"/>
    </row>
    <row r="232" spans="1:16" outlineLevel="1" x14ac:dyDescent="0.25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2"/>
    </row>
    <row r="233" spans="1:16" outlineLevel="1" x14ac:dyDescent="0.25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2"/>
    </row>
    <row r="234" spans="1:16" outlineLevel="1" x14ac:dyDescent="0.25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2"/>
    </row>
    <row r="235" spans="1:16" outlineLevel="1" x14ac:dyDescent="0.25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2"/>
    </row>
    <row r="236" spans="1:16" outlineLevel="1" x14ac:dyDescent="0.25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2"/>
    </row>
    <row r="237" spans="1:16" outlineLevel="1" x14ac:dyDescent="0.25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2"/>
    </row>
    <row r="238" spans="1:16" outlineLevel="1" x14ac:dyDescent="0.25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2"/>
    </row>
    <row r="239" spans="1:16" outlineLevel="1" x14ac:dyDescent="0.25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2"/>
    </row>
    <row r="240" spans="1:16" outlineLevel="1" x14ac:dyDescent="0.25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2"/>
    </row>
    <row r="241" spans="1:16" outlineLevel="1" x14ac:dyDescent="0.25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2"/>
    </row>
    <row r="242" spans="1:16" outlineLevel="1" x14ac:dyDescent="0.25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2"/>
    </row>
    <row r="243" spans="1:16" outlineLevel="1" x14ac:dyDescent="0.25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2"/>
    </row>
    <row r="244" spans="1:16" outlineLevel="1" x14ac:dyDescent="0.25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2"/>
    </row>
    <row r="245" spans="1:16" outlineLevel="1" x14ac:dyDescent="0.25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2"/>
    </row>
    <row r="246" spans="1:16" outlineLevel="1" x14ac:dyDescent="0.25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2"/>
    </row>
    <row r="247" spans="1:16" outlineLevel="1" x14ac:dyDescent="0.25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2"/>
    </row>
    <row r="248" spans="1:16" outlineLevel="1" x14ac:dyDescent="0.25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2"/>
    </row>
    <row r="249" spans="1:16" outlineLevel="1" x14ac:dyDescent="0.25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2"/>
    </row>
    <row r="250" spans="1:16" outlineLevel="1" x14ac:dyDescent="0.25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2"/>
    </row>
    <row r="251" spans="1:16" outlineLevel="1" x14ac:dyDescent="0.25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2"/>
    </row>
    <row r="252" spans="1:16" outlineLevel="1" x14ac:dyDescent="0.25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2"/>
    </row>
    <row r="253" spans="1:16" outlineLevel="1" x14ac:dyDescent="0.25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2"/>
    </row>
    <row r="254" spans="1:16" outlineLevel="1" x14ac:dyDescent="0.25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2"/>
    </row>
    <row r="255" spans="1:16" outlineLevel="1" x14ac:dyDescent="0.25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2"/>
    </row>
    <row r="256" spans="1:16" outlineLevel="1" x14ac:dyDescent="0.25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2"/>
    </row>
    <row r="257" spans="1:16" outlineLevel="1" x14ac:dyDescent="0.25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2"/>
    </row>
    <row r="258" spans="1:16" outlineLevel="1" x14ac:dyDescent="0.25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2"/>
    </row>
    <row r="259" spans="1:16" outlineLevel="1" x14ac:dyDescent="0.25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2"/>
    </row>
    <row r="260" spans="1:16" outlineLevel="1" x14ac:dyDescent="0.25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2"/>
    </row>
    <row r="261" spans="1:16" outlineLevel="1" x14ac:dyDescent="0.25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2"/>
    </row>
    <row r="262" spans="1:16" outlineLevel="1" x14ac:dyDescent="0.25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2"/>
    </row>
    <row r="263" spans="1:16" outlineLevel="1" x14ac:dyDescent="0.25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2"/>
    </row>
    <row r="264" spans="1:16" outlineLevel="1" x14ac:dyDescent="0.25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2"/>
    </row>
    <row r="265" spans="1:16" outlineLevel="1" x14ac:dyDescent="0.25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2"/>
    </row>
    <row r="266" spans="1:16" outlineLevel="1" x14ac:dyDescent="0.25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2"/>
    </row>
    <row r="267" spans="1:16" outlineLevel="1" x14ac:dyDescent="0.25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2"/>
    </row>
    <row r="268" spans="1:16" outlineLevel="1" x14ac:dyDescent="0.25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2"/>
    </row>
    <row r="269" spans="1:16" outlineLevel="1" x14ac:dyDescent="0.25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2"/>
    </row>
    <row r="270" spans="1:16" outlineLevel="1" x14ac:dyDescent="0.25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2"/>
    </row>
    <row r="271" spans="1:16" outlineLevel="1" x14ac:dyDescent="0.25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2"/>
    </row>
    <row r="272" spans="1:16" outlineLevel="1" x14ac:dyDescent="0.25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2"/>
    </row>
    <row r="273" spans="1:16" outlineLevel="1" x14ac:dyDescent="0.25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2"/>
    </row>
    <row r="274" spans="1:16" outlineLevel="1" x14ac:dyDescent="0.25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2"/>
    </row>
    <row r="275" spans="1:16" outlineLevel="1" x14ac:dyDescent="0.25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2"/>
    </row>
    <row r="276" spans="1:16" outlineLevel="1" x14ac:dyDescent="0.25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2"/>
    </row>
    <row r="277" spans="1:16" outlineLevel="1" x14ac:dyDescent="0.25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2"/>
    </row>
    <row r="278" spans="1:16" outlineLevel="1" x14ac:dyDescent="0.25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2"/>
    </row>
    <row r="279" spans="1:16" outlineLevel="1" x14ac:dyDescent="0.25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2"/>
    </row>
    <row r="280" spans="1:16" outlineLevel="1" x14ac:dyDescent="0.25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2"/>
    </row>
    <row r="281" spans="1:16" outlineLevel="1" x14ac:dyDescent="0.25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2"/>
    </row>
    <row r="282" spans="1:16" outlineLevel="1" x14ac:dyDescent="0.25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2"/>
    </row>
    <row r="283" spans="1:16" outlineLevel="1" x14ac:dyDescent="0.25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2"/>
    </row>
    <row r="284" spans="1:16" outlineLevel="1" x14ac:dyDescent="0.25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2"/>
    </row>
    <row r="285" spans="1:16" outlineLevel="1" x14ac:dyDescent="0.25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2"/>
    </row>
    <row r="286" spans="1:16" outlineLevel="1" x14ac:dyDescent="0.25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2"/>
    </row>
    <row r="287" spans="1:16" outlineLevel="1" x14ac:dyDescent="0.25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2"/>
    </row>
    <row r="288" spans="1:16" outlineLevel="1" x14ac:dyDescent="0.25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2"/>
    </row>
    <row r="289" spans="1:16" outlineLevel="1" x14ac:dyDescent="0.25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2"/>
    </row>
    <row r="290" spans="1:16" outlineLevel="1" x14ac:dyDescent="0.25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2"/>
    </row>
    <row r="291" spans="1:16" outlineLevel="1" x14ac:dyDescent="0.25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2"/>
    </row>
    <row r="292" spans="1:16" outlineLevel="1" x14ac:dyDescent="0.25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2"/>
    </row>
    <row r="293" spans="1:16" outlineLevel="1" x14ac:dyDescent="0.25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2"/>
    </row>
    <row r="294" spans="1:16" outlineLevel="1" x14ac:dyDescent="0.25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2"/>
    </row>
    <row r="295" spans="1:16" outlineLevel="1" x14ac:dyDescent="0.25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2"/>
    </row>
    <row r="296" spans="1:16" outlineLevel="1" x14ac:dyDescent="0.25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2"/>
    </row>
    <row r="297" spans="1:16" outlineLevel="1" x14ac:dyDescent="0.25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2"/>
    </row>
    <row r="298" spans="1:16" outlineLevel="1" x14ac:dyDescent="0.25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2"/>
    </row>
    <row r="299" spans="1:16" outlineLevel="1" x14ac:dyDescent="0.25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2"/>
    </row>
    <row r="300" spans="1:16" outlineLevel="1" x14ac:dyDescent="0.25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2"/>
    </row>
    <row r="301" spans="1:16" outlineLevel="1" x14ac:dyDescent="0.25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2"/>
    </row>
    <row r="302" spans="1:16" outlineLevel="1" x14ac:dyDescent="0.25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2"/>
    </row>
    <row r="303" spans="1:16" outlineLevel="1" x14ac:dyDescent="0.25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2"/>
    </row>
    <row r="304" spans="1:16" outlineLevel="1" x14ac:dyDescent="0.25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2"/>
    </row>
    <row r="305" spans="1:16" outlineLevel="1" x14ac:dyDescent="0.25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2"/>
    </row>
    <row r="306" spans="1:16" outlineLevel="1" x14ac:dyDescent="0.25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2"/>
    </row>
    <row r="307" spans="1:16" outlineLevel="1" x14ac:dyDescent="0.25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2"/>
    </row>
    <row r="308" spans="1:16" outlineLevel="1" x14ac:dyDescent="0.25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2"/>
    </row>
    <row r="309" spans="1:16" outlineLevel="1" x14ac:dyDescent="0.25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2"/>
    </row>
    <row r="310" spans="1:16" outlineLevel="1" x14ac:dyDescent="0.25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2"/>
    </row>
    <row r="311" spans="1:16" outlineLevel="1" x14ac:dyDescent="0.25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2"/>
    </row>
    <row r="312" spans="1:16" outlineLevel="1" x14ac:dyDescent="0.25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2"/>
    </row>
    <row r="313" spans="1:16" outlineLevel="1" x14ac:dyDescent="0.25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2"/>
    </row>
    <row r="314" spans="1:16" outlineLevel="1" x14ac:dyDescent="0.25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2"/>
    </row>
    <row r="315" spans="1:16" outlineLevel="1" x14ac:dyDescent="0.25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2"/>
    </row>
    <row r="316" spans="1:16" outlineLevel="1" x14ac:dyDescent="0.25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2"/>
    </row>
    <row r="317" spans="1:16" outlineLevel="1" x14ac:dyDescent="0.25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2"/>
    </row>
    <row r="318" spans="1:16" outlineLevel="1" x14ac:dyDescent="0.25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2"/>
    </row>
    <row r="319" spans="1:16" outlineLevel="1" x14ac:dyDescent="0.25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2"/>
    </row>
    <row r="320" spans="1:16" outlineLevel="1" x14ac:dyDescent="0.25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2"/>
    </row>
    <row r="321" spans="1:16" outlineLevel="1" x14ac:dyDescent="0.25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2"/>
    </row>
    <row r="322" spans="1:16" outlineLevel="1" x14ac:dyDescent="0.25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2"/>
    </row>
    <row r="323" spans="1:16" outlineLevel="1" x14ac:dyDescent="0.25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2"/>
    </row>
    <row r="324" spans="1:16" outlineLevel="1" x14ac:dyDescent="0.25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2"/>
    </row>
    <row r="325" spans="1:16" outlineLevel="1" x14ac:dyDescent="0.25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2"/>
    </row>
    <row r="326" spans="1:16" outlineLevel="1" x14ac:dyDescent="0.25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2"/>
    </row>
    <row r="327" spans="1:16" outlineLevel="1" x14ac:dyDescent="0.25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2"/>
    </row>
    <row r="328" spans="1:16" outlineLevel="1" x14ac:dyDescent="0.25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2"/>
    </row>
    <row r="329" spans="1:16" outlineLevel="1" x14ac:dyDescent="0.25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2"/>
    </row>
    <row r="330" spans="1:16" outlineLevel="1" x14ac:dyDescent="0.25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2"/>
    </row>
    <row r="331" spans="1:16" outlineLevel="1" x14ac:dyDescent="0.25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2"/>
    </row>
    <row r="332" spans="1:16" outlineLevel="1" x14ac:dyDescent="0.25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2"/>
    </row>
    <row r="333" spans="1:16" outlineLevel="1" x14ac:dyDescent="0.25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2"/>
    </row>
    <row r="334" spans="1:16" outlineLevel="1" x14ac:dyDescent="0.25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2"/>
    </row>
    <row r="335" spans="1:16" outlineLevel="1" x14ac:dyDescent="0.25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2"/>
    </row>
    <row r="336" spans="1:16" outlineLevel="1" x14ac:dyDescent="0.25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2"/>
    </row>
    <row r="337" spans="1:16" outlineLevel="1" x14ac:dyDescent="0.25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2"/>
    </row>
    <row r="338" spans="1:16" outlineLevel="1" x14ac:dyDescent="0.25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2"/>
    </row>
    <row r="339" spans="1:16" outlineLevel="1" x14ac:dyDescent="0.25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2"/>
    </row>
    <row r="340" spans="1:16" outlineLevel="1" x14ac:dyDescent="0.25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2"/>
    </row>
    <row r="341" spans="1:16" outlineLevel="1" x14ac:dyDescent="0.25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2"/>
    </row>
    <row r="342" spans="1:16" outlineLevel="1" x14ac:dyDescent="0.25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2"/>
    </row>
    <row r="343" spans="1:16" outlineLevel="1" x14ac:dyDescent="0.25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2"/>
    </row>
    <row r="344" spans="1:16" outlineLevel="1" x14ac:dyDescent="0.25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2"/>
    </row>
    <row r="345" spans="1:16" outlineLevel="1" x14ac:dyDescent="0.25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2"/>
    </row>
    <row r="346" spans="1:16" outlineLevel="1" x14ac:dyDescent="0.25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2"/>
    </row>
    <row r="347" spans="1:16" outlineLevel="1" x14ac:dyDescent="0.25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2"/>
    </row>
    <row r="348" spans="1:16" outlineLevel="1" x14ac:dyDescent="0.25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2"/>
    </row>
    <row r="349" spans="1:16" outlineLevel="1" x14ac:dyDescent="0.25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2"/>
    </row>
    <row r="350" spans="1:16" outlineLevel="1" x14ac:dyDescent="0.25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2"/>
    </row>
    <row r="351" spans="1:16" outlineLevel="1" x14ac:dyDescent="0.25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2"/>
    </row>
    <row r="352" spans="1:16" outlineLevel="1" x14ac:dyDescent="0.25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2"/>
    </row>
    <row r="353" spans="1:16" outlineLevel="1" x14ac:dyDescent="0.25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2"/>
    </row>
    <row r="354" spans="1:16" outlineLevel="1" x14ac:dyDescent="0.25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2"/>
    </row>
    <row r="355" spans="1:16" outlineLevel="1" x14ac:dyDescent="0.25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2"/>
    </row>
    <row r="356" spans="1:16" outlineLevel="1" x14ac:dyDescent="0.25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2"/>
    </row>
    <row r="357" spans="1:16" outlineLevel="1" x14ac:dyDescent="0.25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2"/>
    </row>
    <row r="358" spans="1:16" outlineLevel="1" x14ac:dyDescent="0.25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2"/>
    </row>
    <row r="359" spans="1:16" outlineLevel="1" x14ac:dyDescent="0.25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2"/>
    </row>
    <row r="360" spans="1:16" outlineLevel="1" x14ac:dyDescent="0.25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2"/>
    </row>
    <row r="361" spans="1:16" outlineLevel="1" x14ac:dyDescent="0.25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2"/>
    </row>
    <row r="362" spans="1:16" outlineLevel="1" x14ac:dyDescent="0.25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2"/>
    </row>
    <row r="363" spans="1:16" outlineLevel="1" x14ac:dyDescent="0.25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2"/>
    </row>
    <row r="364" spans="1:16" outlineLevel="1" x14ac:dyDescent="0.25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2"/>
    </row>
    <row r="365" spans="1:16" outlineLevel="1" x14ac:dyDescent="0.25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2"/>
    </row>
    <row r="366" spans="1:16" outlineLevel="1" x14ac:dyDescent="0.25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2"/>
    </row>
    <row r="367" spans="1:16" outlineLevel="1" x14ac:dyDescent="0.25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2"/>
    </row>
    <row r="368" spans="1:16" outlineLevel="1" x14ac:dyDescent="0.25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2"/>
    </row>
    <row r="369" spans="1:16" outlineLevel="1" x14ac:dyDescent="0.25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2"/>
    </row>
    <row r="370" spans="1:16" outlineLevel="1" x14ac:dyDescent="0.25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2"/>
    </row>
    <row r="371" spans="1:16" outlineLevel="1" x14ac:dyDescent="0.25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2"/>
    </row>
    <row r="372" spans="1:16" outlineLevel="1" x14ac:dyDescent="0.25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2"/>
    </row>
    <row r="373" spans="1:16" outlineLevel="1" x14ac:dyDescent="0.25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2"/>
    </row>
    <row r="374" spans="1:16" outlineLevel="1" x14ac:dyDescent="0.25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2"/>
    </row>
    <row r="375" spans="1:16" outlineLevel="1" x14ac:dyDescent="0.25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2"/>
    </row>
    <row r="376" spans="1:16" outlineLevel="1" x14ac:dyDescent="0.25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2"/>
    </row>
    <row r="377" spans="1:16" outlineLevel="1" x14ac:dyDescent="0.25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2"/>
    </row>
    <row r="378" spans="1:16" outlineLevel="1" x14ac:dyDescent="0.25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2"/>
    </row>
    <row r="379" spans="1:16" outlineLevel="1" x14ac:dyDescent="0.25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2"/>
    </row>
    <row r="380" spans="1:16" outlineLevel="1" x14ac:dyDescent="0.25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2"/>
    </row>
    <row r="381" spans="1:16" outlineLevel="1" x14ac:dyDescent="0.25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2"/>
    </row>
    <row r="382" spans="1:16" outlineLevel="1" x14ac:dyDescent="0.25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2"/>
    </row>
    <row r="383" spans="1:16" outlineLevel="1" x14ac:dyDescent="0.25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2"/>
    </row>
    <row r="384" spans="1:16" outlineLevel="1" x14ac:dyDescent="0.25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2"/>
    </row>
    <row r="385" spans="1:16" outlineLevel="1" x14ac:dyDescent="0.25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2"/>
    </row>
    <row r="386" spans="1:16" outlineLevel="1" x14ac:dyDescent="0.25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2"/>
    </row>
    <row r="387" spans="1:16" outlineLevel="1" x14ac:dyDescent="0.25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2"/>
    </row>
    <row r="388" spans="1:16" outlineLevel="1" x14ac:dyDescent="0.25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2"/>
    </row>
    <row r="389" spans="1:16" outlineLevel="1" x14ac:dyDescent="0.25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2"/>
    </row>
    <row r="390" spans="1:16" outlineLevel="1" x14ac:dyDescent="0.25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2"/>
    </row>
    <row r="391" spans="1:16" outlineLevel="1" x14ac:dyDescent="0.25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2"/>
    </row>
    <row r="392" spans="1:16" outlineLevel="1" x14ac:dyDescent="0.25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2"/>
    </row>
    <row r="393" spans="1:16" outlineLevel="1" x14ac:dyDescent="0.25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2"/>
    </row>
    <row r="394" spans="1:16" outlineLevel="1" x14ac:dyDescent="0.25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2"/>
    </row>
    <row r="395" spans="1:16" outlineLevel="1" x14ac:dyDescent="0.25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2"/>
    </row>
    <row r="396" spans="1:16" outlineLevel="1" x14ac:dyDescent="0.25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2"/>
    </row>
    <row r="397" spans="1:16" outlineLevel="1" x14ac:dyDescent="0.25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2"/>
    </row>
    <row r="398" spans="1:16" outlineLevel="1" x14ac:dyDescent="0.25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2"/>
    </row>
    <row r="399" spans="1:16" outlineLevel="1" x14ac:dyDescent="0.25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2"/>
    </row>
    <row r="400" spans="1:16" outlineLevel="1" x14ac:dyDescent="0.25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2"/>
    </row>
    <row r="401" spans="1:16" outlineLevel="1" x14ac:dyDescent="0.25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2"/>
    </row>
    <row r="402" spans="1:16" outlineLevel="1" x14ac:dyDescent="0.25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2"/>
    </row>
    <row r="403" spans="1:16" outlineLevel="1" x14ac:dyDescent="0.25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2"/>
    </row>
    <row r="404" spans="1:16" outlineLevel="1" x14ac:dyDescent="0.25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2"/>
    </row>
    <row r="405" spans="1:16" outlineLevel="1" x14ac:dyDescent="0.25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2"/>
    </row>
    <row r="406" spans="1:16" outlineLevel="1" x14ac:dyDescent="0.25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2"/>
    </row>
    <row r="407" spans="1:16" outlineLevel="1" x14ac:dyDescent="0.25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2"/>
    </row>
    <row r="408" spans="1:16" outlineLevel="1" x14ac:dyDescent="0.25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2"/>
    </row>
    <row r="409" spans="1:16" outlineLevel="1" x14ac:dyDescent="0.25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2"/>
    </row>
    <row r="410" spans="1:16" outlineLevel="1" x14ac:dyDescent="0.25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2"/>
    </row>
    <row r="411" spans="1:16" outlineLevel="1" x14ac:dyDescent="0.25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2"/>
    </row>
    <row r="412" spans="1:16" outlineLevel="1" x14ac:dyDescent="0.25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2"/>
    </row>
    <row r="413" spans="1:16" outlineLevel="1" x14ac:dyDescent="0.25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2"/>
    </row>
    <row r="414" spans="1:16" outlineLevel="1" x14ac:dyDescent="0.25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2"/>
    </row>
    <row r="415" spans="1:16" outlineLevel="1" x14ac:dyDescent="0.25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2"/>
    </row>
    <row r="416" spans="1:16" outlineLevel="1" x14ac:dyDescent="0.25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2"/>
    </row>
    <row r="417" spans="1:16" outlineLevel="1" x14ac:dyDescent="0.25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2"/>
    </row>
    <row r="418" spans="1:16" outlineLevel="1" x14ac:dyDescent="0.25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2"/>
    </row>
    <row r="419" spans="1:16" outlineLevel="1" x14ac:dyDescent="0.25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2"/>
    </row>
    <row r="420" spans="1:16" outlineLevel="1" x14ac:dyDescent="0.25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2"/>
    </row>
    <row r="421" spans="1:16" outlineLevel="1" x14ac:dyDescent="0.25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2"/>
    </row>
    <row r="422" spans="1:16" outlineLevel="1" x14ac:dyDescent="0.25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2"/>
    </row>
    <row r="423" spans="1:16" outlineLevel="1" x14ac:dyDescent="0.25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2"/>
    </row>
    <row r="424" spans="1:16" outlineLevel="1" x14ac:dyDescent="0.25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2"/>
    </row>
    <row r="425" spans="1:16" outlineLevel="1" x14ac:dyDescent="0.25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2"/>
    </row>
    <row r="426" spans="1:16" outlineLevel="1" x14ac:dyDescent="0.25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2"/>
    </row>
    <row r="427" spans="1:16" outlineLevel="1" x14ac:dyDescent="0.25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2"/>
    </row>
    <row r="428" spans="1:16" outlineLevel="1" x14ac:dyDescent="0.25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2"/>
    </row>
    <row r="429" spans="1:16" outlineLevel="1" x14ac:dyDescent="0.25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2"/>
    </row>
    <row r="430" spans="1:16" outlineLevel="1" x14ac:dyDescent="0.25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2"/>
    </row>
    <row r="431" spans="1:16" outlineLevel="1" x14ac:dyDescent="0.25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2"/>
    </row>
    <row r="432" spans="1:16" outlineLevel="1" x14ac:dyDescent="0.25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2"/>
    </row>
    <row r="433" spans="1:16" outlineLevel="1" x14ac:dyDescent="0.25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2"/>
    </row>
    <row r="434" spans="1:16" outlineLevel="1" x14ac:dyDescent="0.25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2"/>
    </row>
    <row r="435" spans="1:16" outlineLevel="1" x14ac:dyDescent="0.25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2"/>
    </row>
    <row r="436" spans="1:16" outlineLevel="1" x14ac:dyDescent="0.25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2"/>
    </row>
    <row r="437" spans="1:16" outlineLevel="1" x14ac:dyDescent="0.25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2"/>
    </row>
    <row r="438" spans="1:16" outlineLevel="1" x14ac:dyDescent="0.25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2"/>
    </row>
    <row r="439" spans="1:16" outlineLevel="1" x14ac:dyDescent="0.25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2"/>
    </row>
    <row r="440" spans="1:16" outlineLevel="1" x14ac:dyDescent="0.25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2"/>
    </row>
    <row r="441" spans="1:16" outlineLevel="1" x14ac:dyDescent="0.25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2"/>
    </row>
    <row r="442" spans="1:16" outlineLevel="1" x14ac:dyDescent="0.25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2"/>
    </row>
    <row r="443" spans="1:16" outlineLevel="1" x14ac:dyDescent="0.25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2"/>
    </row>
    <row r="444" spans="1:16" outlineLevel="1" x14ac:dyDescent="0.25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2"/>
    </row>
    <row r="445" spans="1:16" outlineLevel="1" x14ac:dyDescent="0.25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2"/>
    </row>
    <row r="446" spans="1:16" outlineLevel="1" x14ac:dyDescent="0.25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2"/>
    </row>
    <row r="447" spans="1:16" outlineLevel="1" x14ac:dyDescent="0.25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2"/>
    </row>
    <row r="448" spans="1:16" outlineLevel="1" x14ac:dyDescent="0.25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2"/>
    </row>
    <row r="449" spans="1:16" outlineLevel="1" x14ac:dyDescent="0.25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2"/>
    </row>
    <row r="450" spans="1:16" outlineLevel="1" x14ac:dyDescent="0.25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2"/>
    </row>
    <row r="451" spans="1:16" outlineLevel="1" x14ac:dyDescent="0.25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2"/>
    </row>
    <row r="452" spans="1:16" outlineLevel="1" x14ac:dyDescent="0.25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2"/>
    </row>
    <row r="453" spans="1:16" outlineLevel="1" x14ac:dyDescent="0.25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2"/>
    </row>
    <row r="454" spans="1:16" outlineLevel="1" x14ac:dyDescent="0.25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2"/>
    </row>
    <row r="455" spans="1:16" outlineLevel="1" x14ac:dyDescent="0.25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2"/>
    </row>
    <row r="456" spans="1:16" outlineLevel="1" x14ac:dyDescent="0.25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2"/>
    </row>
    <row r="457" spans="1:16" outlineLevel="1" x14ac:dyDescent="0.25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2"/>
    </row>
    <row r="458" spans="1:16" outlineLevel="1" x14ac:dyDescent="0.25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2"/>
    </row>
    <row r="459" spans="1:16" outlineLevel="1" x14ac:dyDescent="0.25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2"/>
    </row>
    <row r="460" spans="1:16" outlineLevel="1" x14ac:dyDescent="0.25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2"/>
    </row>
    <row r="461" spans="1:16" outlineLevel="1" x14ac:dyDescent="0.25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2"/>
    </row>
    <row r="462" spans="1:16" outlineLevel="1" x14ac:dyDescent="0.25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2"/>
    </row>
    <row r="463" spans="1:16" outlineLevel="1" x14ac:dyDescent="0.25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2"/>
    </row>
    <row r="464" spans="1:16" outlineLevel="1" x14ac:dyDescent="0.25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2"/>
    </row>
    <row r="465" spans="1:16" outlineLevel="1" x14ac:dyDescent="0.25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2"/>
    </row>
    <row r="466" spans="1:16" outlineLevel="1" x14ac:dyDescent="0.25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2"/>
    </row>
    <row r="467" spans="1:16" outlineLevel="1" x14ac:dyDescent="0.25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2"/>
    </row>
    <row r="468" spans="1:16" outlineLevel="1" x14ac:dyDescent="0.25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2"/>
    </row>
    <row r="469" spans="1:16" outlineLevel="1" x14ac:dyDescent="0.25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2"/>
    </row>
    <row r="470" spans="1:16" outlineLevel="1" x14ac:dyDescent="0.25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2"/>
    </row>
    <row r="471" spans="1:16" outlineLevel="1" x14ac:dyDescent="0.25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2"/>
    </row>
    <row r="472" spans="1:16" outlineLevel="1" x14ac:dyDescent="0.25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2"/>
    </row>
    <row r="473" spans="1:16" outlineLevel="1" x14ac:dyDescent="0.25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2"/>
    </row>
    <row r="474" spans="1:16" outlineLevel="1" x14ac:dyDescent="0.25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2"/>
    </row>
    <row r="475" spans="1:16" outlineLevel="1" x14ac:dyDescent="0.25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2"/>
    </row>
    <row r="476" spans="1:16" outlineLevel="1" x14ac:dyDescent="0.25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2"/>
    </row>
    <row r="477" spans="1:16" outlineLevel="1" x14ac:dyDescent="0.25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2"/>
    </row>
    <row r="478" spans="1:16" outlineLevel="1" x14ac:dyDescent="0.25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2"/>
    </row>
    <row r="479" spans="1:16" outlineLevel="1" x14ac:dyDescent="0.25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2"/>
    </row>
    <row r="480" spans="1:16" outlineLevel="1" x14ac:dyDescent="0.25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2"/>
    </row>
    <row r="481" spans="1:16" outlineLevel="1" x14ac:dyDescent="0.25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2"/>
    </row>
    <row r="482" spans="1:16" outlineLevel="1" x14ac:dyDescent="0.25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2"/>
    </row>
    <row r="483" spans="1:16" outlineLevel="1" x14ac:dyDescent="0.25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2"/>
    </row>
    <row r="484" spans="1:16" outlineLevel="1" x14ac:dyDescent="0.25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2"/>
    </row>
    <row r="485" spans="1:16" outlineLevel="1" x14ac:dyDescent="0.25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2"/>
    </row>
    <row r="486" spans="1:16" outlineLevel="1" x14ac:dyDescent="0.25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2"/>
    </row>
    <row r="487" spans="1:16" outlineLevel="1" x14ac:dyDescent="0.25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2"/>
    </row>
    <row r="488" spans="1:16" outlineLevel="1" x14ac:dyDescent="0.25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2"/>
    </row>
    <row r="489" spans="1:16" outlineLevel="1" x14ac:dyDescent="0.25">
      <c r="M489" s="29"/>
    </row>
    <row r="490" spans="1:16" outlineLevel="1" x14ac:dyDescent="0.25">
      <c r="M490" s="29"/>
    </row>
    <row r="491" spans="1:16" outlineLevel="1" x14ac:dyDescent="0.25">
      <c r="M491" s="29"/>
    </row>
    <row r="492" spans="1:16" outlineLevel="1" x14ac:dyDescent="0.25">
      <c r="M492" s="29"/>
    </row>
    <row r="493" spans="1:16" outlineLevel="1" x14ac:dyDescent="0.25">
      <c r="M493" s="29"/>
    </row>
    <row r="494" spans="1:16" outlineLevel="1" x14ac:dyDescent="0.25">
      <c r="M494" s="29"/>
    </row>
    <row r="495" spans="1:16" outlineLevel="1" x14ac:dyDescent="0.25">
      <c r="M495" s="29"/>
    </row>
    <row r="496" spans="1:16" outlineLevel="1" x14ac:dyDescent="0.25">
      <c r="M496" s="29"/>
    </row>
    <row r="497" spans="13:13" outlineLevel="1" x14ac:dyDescent="0.25">
      <c r="M497" s="29"/>
    </row>
    <row r="498" spans="13:13" outlineLevel="1" x14ac:dyDescent="0.25">
      <c r="M498" s="29"/>
    </row>
    <row r="499" spans="13:13" outlineLevel="1" x14ac:dyDescent="0.25">
      <c r="M499" s="29"/>
    </row>
    <row r="500" spans="13:13" outlineLevel="1" x14ac:dyDescent="0.25">
      <c r="M500" s="29"/>
    </row>
    <row r="501" spans="13:13" outlineLevel="1" x14ac:dyDescent="0.25">
      <c r="M501" s="29"/>
    </row>
    <row r="502" spans="13:13" outlineLevel="1" x14ac:dyDescent="0.25">
      <c r="M502" s="29"/>
    </row>
    <row r="503" spans="13:13" outlineLevel="1" x14ac:dyDescent="0.25">
      <c r="M503" s="29"/>
    </row>
    <row r="504" spans="13:13" outlineLevel="1" x14ac:dyDescent="0.25">
      <c r="M504" s="29"/>
    </row>
    <row r="505" spans="13:13" outlineLevel="1" x14ac:dyDescent="0.25">
      <c r="M505" s="29"/>
    </row>
    <row r="506" spans="13:13" outlineLevel="1" x14ac:dyDescent="0.25">
      <c r="M506" s="29"/>
    </row>
    <row r="507" spans="13:13" outlineLevel="1" x14ac:dyDescent="0.25">
      <c r="M507" s="29"/>
    </row>
    <row r="508" spans="13:13" outlineLevel="1" x14ac:dyDescent="0.25">
      <c r="M508" s="29"/>
    </row>
    <row r="509" spans="13:13" outlineLevel="1" x14ac:dyDescent="0.25">
      <c r="M509" s="29"/>
    </row>
    <row r="510" spans="13:13" outlineLevel="1" x14ac:dyDescent="0.25">
      <c r="M510" s="29"/>
    </row>
    <row r="511" spans="13:13" outlineLevel="1" x14ac:dyDescent="0.25">
      <c r="M511" s="29"/>
    </row>
    <row r="512" spans="13:13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hidden="1" x14ac:dyDescent="0.25"/>
    <row r="65524" spans="13:13" x14ac:dyDescent="0.25"/>
    <row r="65525" spans="13:13" x14ac:dyDescent="0.25"/>
    <row r="65526" spans="13:13" x14ac:dyDescent="0.25"/>
    <row r="65527" spans="13:13" x14ac:dyDescent="0.25"/>
    <row r="65528" spans="13:13" x14ac:dyDescent="0.25"/>
    <row r="65529" spans="13:13" x14ac:dyDescent="0.25"/>
    <row r="65530" spans="13:13" x14ac:dyDescent="0.25"/>
    <row r="65531" spans="13:13" x14ac:dyDescent="0.25"/>
    <row r="65532" spans="13:13" x14ac:dyDescent="0.25"/>
    <row r="65533" spans="13:13" x14ac:dyDescent="0.25"/>
    <row r="65534" spans="13:13" x14ac:dyDescent="0.25"/>
    <row r="65535" spans="13:13" x14ac:dyDescent="0.25"/>
    <row r="65536" spans="13:13" x14ac:dyDescent="0.25"/>
    <row r="65537" x14ac:dyDescent="0.25"/>
  </sheetData>
  <sheetProtection password="8C19" sheet="1" objects="1" scenarios="1" selectLockedCells="1"/>
  <autoFilter ref="A9:G30">
    <filterColumn colId="1" showButton="0"/>
    <filterColumn colId="2" showButton="0"/>
  </autoFilter>
  <mergeCells count="484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B20:D20"/>
    <mergeCell ref="B21:D21"/>
    <mergeCell ref="B22:D22"/>
    <mergeCell ref="B11:D11"/>
    <mergeCell ref="B12:D12"/>
    <mergeCell ref="B13:D13"/>
    <mergeCell ref="B14:D14"/>
    <mergeCell ref="J8:N9"/>
    <mergeCell ref="B31:D31"/>
    <mergeCell ref="B32:D32"/>
    <mergeCell ref="B23:D23"/>
    <mergeCell ref="B24:D24"/>
    <mergeCell ref="B25:D25"/>
    <mergeCell ref="B26:D26"/>
    <mergeCell ref="B27:D27"/>
    <mergeCell ref="B28:D28"/>
    <mergeCell ref="B29:D29"/>
    <mergeCell ref="B30:D30"/>
    <mergeCell ref="B54:D54"/>
    <mergeCell ref="B55:D55"/>
    <mergeCell ref="B56:D56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8:D78"/>
    <mergeCell ref="B79:D79"/>
    <mergeCell ref="B80:D80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102:D102"/>
    <mergeCell ref="B103:D103"/>
    <mergeCell ref="B104:D104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26:D126"/>
    <mergeCell ref="B127:D127"/>
    <mergeCell ref="B128:D128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50:D150"/>
    <mergeCell ref="B151:D151"/>
    <mergeCell ref="B152:D152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74:D174"/>
    <mergeCell ref="B175:D175"/>
    <mergeCell ref="B176:D176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98:D198"/>
    <mergeCell ref="B199:D199"/>
    <mergeCell ref="B200:D200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222:D222"/>
    <mergeCell ref="B223:D223"/>
    <mergeCell ref="B224:D224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12:D212"/>
    <mergeCell ref="B213:D213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46:D246"/>
    <mergeCell ref="B247:D247"/>
    <mergeCell ref="B248:D248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36:D236"/>
    <mergeCell ref="B237:D237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70:D270"/>
    <mergeCell ref="B271:D271"/>
    <mergeCell ref="B272:D272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60:D260"/>
    <mergeCell ref="B261:D261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94:D294"/>
    <mergeCell ref="B295:D295"/>
    <mergeCell ref="B296:D296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84:D284"/>
    <mergeCell ref="B285:D285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318:D318"/>
    <mergeCell ref="B319:D319"/>
    <mergeCell ref="B320:D320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08:D308"/>
    <mergeCell ref="B309:D309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42:D342"/>
    <mergeCell ref="B343:D343"/>
    <mergeCell ref="B344:D344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32:D332"/>
    <mergeCell ref="B333:D333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66:D366"/>
    <mergeCell ref="B367:D367"/>
    <mergeCell ref="B368:D368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56:D356"/>
    <mergeCell ref="B357:D357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90:D390"/>
    <mergeCell ref="B391:D391"/>
    <mergeCell ref="B392:D392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80:D380"/>
    <mergeCell ref="B381:D381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414:D414"/>
    <mergeCell ref="B415:D415"/>
    <mergeCell ref="B416:D416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04:D404"/>
    <mergeCell ref="B405:D405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38:D438"/>
    <mergeCell ref="B439:D439"/>
    <mergeCell ref="B440:D440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28:D428"/>
    <mergeCell ref="B429:D429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62:D462"/>
    <mergeCell ref="B463:D463"/>
    <mergeCell ref="B464:D464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52:D452"/>
    <mergeCell ref="B453:D453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86:D486"/>
    <mergeCell ref="B487:D487"/>
    <mergeCell ref="B488:D488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76:D476"/>
    <mergeCell ref="B477:D477"/>
    <mergeCell ref="B478:D478"/>
    <mergeCell ref="B479:D479"/>
    <mergeCell ref="B480:D480"/>
    <mergeCell ref="B481:D481"/>
    <mergeCell ref="B482:D482"/>
    <mergeCell ref="B483:D483"/>
    <mergeCell ref="B484:D484"/>
    <mergeCell ref="B485:D485"/>
  </mergeCells>
  <conditionalFormatting sqref="F979:F980">
    <cfRule type="cellIs" dxfId="7" priority="327" stopIfTrue="1" operator="equal">
      <formula>$AB$6</formula>
    </cfRule>
    <cfRule type="cellIs" dxfId="6" priority="328" stopIfTrue="1" operator="equal">
      <formula>$AB$7</formula>
    </cfRule>
    <cfRule type="cellIs" dxfId="5" priority="329" stopIfTrue="1" operator="equal">
      <formula>$AB$8</formula>
    </cfRule>
  </conditionalFormatting>
  <conditionalFormatting sqref="H4 J4:W4">
    <cfRule type="cellIs" dxfId="4" priority="330" stopIfTrue="1" operator="equal">
      <formula>"S"</formula>
    </cfRule>
    <cfRule type="cellIs" dxfId="3" priority="331" stopIfTrue="1" operator="equal">
      <formula>"D"</formula>
    </cfRule>
  </conditionalFormatting>
  <conditionalFormatting sqref="F10:F488">
    <cfRule type="cellIs" dxfId="2" priority="332" stopIfTrue="1" operator="equal">
      <formula>$AB$6</formula>
    </cfRule>
    <cfRule type="cellIs" dxfId="1" priority="333" stopIfTrue="1" operator="equal">
      <formula>$AB$7</formula>
    </cfRule>
    <cfRule type="cellIs" dxfId="0" priority="334" stopIfTrue="1" operator="equal">
      <formula>$AB$8</formula>
    </cfRule>
  </conditionalFormatting>
  <dataValidations count="4">
    <dataValidation type="list" allowBlank="1" showInputMessage="1" showErrorMessage="1" sqref="E979:E980">
      <formula1>$AA$6:$AA$18</formula1>
    </dataValidation>
    <dataValidation type="list" allowBlank="1" showInputMessage="1" showErrorMessage="1" sqref="F979:F980">
      <formula1>$AB$6:$AB$18</formula1>
    </dataValidation>
    <dataValidation type="list" allowBlank="1" showInputMessage="1" showErrorMessage="1" sqref="G979:I980">
      <formula1>$AC$6:$AC$18</formula1>
    </dataValidation>
    <dataValidation type="list" allowBlank="1" showInputMessage="1" showErrorMessage="1" sqref="G10:G93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ignoredErrors>
    <ignoredError sqref="N5:O5 P5" 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zoomScale="90" zoomScaleNormal="90" workbookViewId="0">
      <selection activeCell="AB21" sqref="AB21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05" t="s">
        <v>25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26</v>
      </c>
      <c r="W2" s="111"/>
    </row>
    <row r="3" spans="2:23" x14ac:dyDescent="0.2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v>4</v>
      </c>
      <c r="S3" s="115"/>
      <c r="T3" s="116">
        <f>+Config!C11</f>
        <v>41204</v>
      </c>
      <c r="U3" s="115"/>
      <c r="V3" s="117">
        <f>[2]Config!D6</f>
        <v>17</v>
      </c>
      <c r="W3" s="115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9" spans="2:23" ht="27" customHeight="1" x14ac:dyDescent="0.2"/>
    <row r="10" spans="2:23" ht="27" customHeight="1" x14ac:dyDescent="0.2"/>
    <row r="11" spans="2:23" ht="27" customHeight="1" x14ac:dyDescent="0.2"/>
    <row r="12" spans="2:23" ht="27" customHeight="1" x14ac:dyDescent="0.2"/>
    <row r="13" spans="2:23" ht="27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2" customHeight="1" x14ac:dyDescent="0.2"/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03"/>
      <c r="C57" s="103"/>
      <c r="D57" s="103"/>
      <c r="E57" s="41">
        <f>Tareas!J5</f>
        <v>41204</v>
      </c>
      <c r="F57" s="41">
        <f>Tareas!L5</f>
        <v>41205</v>
      </c>
      <c r="G57" s="41">
        <f>Tareas!N5</f>
        <v>41206</v>
      </c>
      <c r="H57" s="41" t="e">
        <f>Tareas!#REF!</f>
        <v>#REF!</v>
      </c>
      <c r="I57" s="41" t="e">
        <f>Tareas!#REF!</f>
        <v>#REF!</v>
      </c>
      <c r="J57" s="41" t="e">
        <f>Tareas!#REF!</f>
        <v>#REF!</v>
      </c>
      <c r="K57" s="41" t="e">
        <f>Tareas!#REF!</f>
        <v>#REF!</v>
      </c>
      <c r="L57" s="41" t="e">
        <f>Tareas!#REF!</f>
        <v>#REF!</v>
      </c>
      <c r="M57" s="41" t="e">
        <f>Tareas!#REF!</f>
        <v>#REF!</v>
      </c>
      <c r="N57" s="41" t="e">
        <f>Tareas!#REF!</f>
        <v>#REF!</v>
      </c>
      <c r="O57" s="41" t="e">
        <f>Tareas!#REF!</f>
        <v>#REF!</v>
      </c>
      <c r="P57" s="41" t="e">
        <f>Tareas!#REF!</f>
        <v>#REF!</v>
      </c>
      <c r="Q57" s="41">
        <f>Tareas!R5</f>
        <v>0</v>
      </c>
      <c r="R57" s="41" t="str">
        <f>Tareas!T5</f>
        <v/>
      </c>
      <c r="S57" s="41" t="str">
        <f>Tareas!V5</f>
        <v/>
      </c>
      <c r="T57" s="41" t="e">
        <f>Tareas!#REF!</f>
        <v>#REF!</v>
      </c>
    </row>
    <row r="58" spans="1:20" ht="16.5" customHeight="1" x14ac:dyDescent="0.2">
      <c r="B58" s="104" t="str">
        <f>[2]Config!D13</f>
        <v>Michael Martínez</v>
      </c>
      <c r="C58" s="104"/>
      <c r="D58" s="104"/>
      <c r="E58" s="42">
        <f>SUMIF(Tareas!$G$10:$G$980,$B58,Tareas!J$10:J$980)</f>
        <v>0</v>
      </c>
      <c r="F58" s="43">
        <f>SUMIF(Tareas!$G$10:$G$980,$B58,Tareas!L$10:L$980)</f>
        <v>0</v>
      </c>
      <c r="G58" s="43">
        <f>SUMIF(Tareas!$G$10:$G$980,$B58,Tareas!N$10:N$980)</f>
        <v>0</v>
      </c>
      <c r="H58" s="43"/>
      <c r="I58" s="43"/>
      <c r="J58" s="43"/>
      <c r="K58" s="43"/>
      <c r="L58" s="43"/>
      <c r="M58" s="43"/>
      <c r="N58" s="43"/>
      <c r="O58" s="44"/>
      <c r="P58" s="43"/>
      <c r="Q58" s="44">
        <f>SUMIF(Tareas!$G$10:$G$980,$B58,Tareas!R$10:R$980)</f>
        <v>0</v>
      </c>
      <c r="R58" s="43">
        <f>SUMIF(Tareas!$G$10:$G$980,$B58,Tareas!T$10:T$980)</f>
        <v>0</v>
      </c>
      <c r="S58" s="44">
        <f>SUMIF(Tareas!$G$10:$G$980,$B58,Tareas!V$10:V$980)</f>
        <v>0</v>
      </c>
      <c r="T58" s="44" t="e">
        <f>SUMIF(Tareas!$G$10:$G$980,$B58,Tareas!#REF!)</f>
        <v>#REF!</v>
      </c>
    </row>
    <row r="59" spans="1:20" ht="16.5" customHeight="1" x14ac:dyDescent="0.2">
      <c r="B59" s="104" t="s">
        <v>44</v>
      </c>
      <c r="C59" s="104"/>
      <c r="D59" s="104"/>
      <c r="E59" s="45">
        <f>SUMIF(Tareas!$G$10:$G$980,$B59,Tareas!J$10:J$980)</f>
        <v>0</v>
      </c>
      <c r="F59" s="46">
        <f>SUMIF(Tareas!$G$10:$G$980,$B59,Tareas!L$10:L$980)</f>
        <v>0</v>
      </c>
      <c r="G59" s="46">
        <f>SUMIF(Tareas!$G$10:$G$980,$B59,Tareas!N$10:N$980)</f>
        <v>0</v>
      </c>
      <c r="H59" s="46"/>
      <c r="I59" s="46"/>
      <c r="J59" s="46"/>
      <c r="K59" s="46"/>
      <c r="L59" s="46"/>
      <c r="M59" s="46"/>
      <c r="N59" s="46"/>
      <c r="O59" s="47"/>
      <c r="P59" s="43"/>
      <c r="Q59" s="44">
        <f>SUMIF(Tareas!$G$10:$G$980,$B59,Tareas!R$10:R$980)</f>
        <v>0</v>
      </c>
      <c r="R59" s="43">
        <f>SUMIF(Tareas!$G$10:$G$980,$B59,Tareas!T$10:T$980)</f>
        <v>0</v>
      </c>
      <c r="S59" s="44">
        <f>SUMIF(Tareas!$G$10:$G$980,$B59,Tareas!V$10:V$980)</f>
        <v>0</v>
      </c>
      <c r="T59" s="44" t="e">
        <f>SUMIF(Tareas!$G$10:$G$980,$B59,Tareas!#REF!)</f>
        <v>#REF!</v>
      </c>
    </row>
    <row r="60" spans="1:20" ht="16.5" customHeight="1" x14ac:dyDescent="0.2">
      <c r="B60" s="104" t="s">
        <v>45</v>
      </c>
      <c r="C60" s="104"/>
      <c r="D60" s="104"/>
      <c r="E60" s="48">
        <f>SUMIF(Tareas!$G$10:$G$980,$B60,Tareas!J$10:J$980)</f>
        <v>0</v>
      </c>
      <c r="F60" s="49">
        <f>SUMIF(Tareas!$G$10:$G$980,$B60,Tareas!L$10:L$980)</f>
        <v>0</v>
      </c>
      <c r="G60" s="49">
        <f>SUMIF(Tareas!$G$10:$G$980,$B60,Tareas!N$10:N$980)</f>
        <v>0</v>
      </c>
      <c r="H60" s="49"/>
      <c r="I60" s="49"/>
      <c r="J60" s="49"/>
      <c r="K60" s="49"/>
      <c r="L60" s="49"/>
      <c r="M60" s="49"/>
      <c r="N60" s="49"/>
      <c r="O60" s="50"/>
      <c r="P60" s="49"/>
      <c r="Q60" s="50">
        <f>SUMIF(Tareas!$G$10:$G$980,$B60,Tareas!R$10:R$980)</f>
        <v>0</v>
      </c>
      <c r="R60" s="49">
        <f>SUMIF(Tareas!$G$10:$G$980,$B60,Tareas!T$10:T$980)</f>
        <v>0</v>
      </c>
      <c r="S60" s="50">
        <f>SUMIF(Tareas!$G$10:$G$980,$B60,Tareas!V$10:V$980)</f>
        <v>0</v>
      </c>
      <c r="T60" s="50" t="e">
        <f>SUMIF(Tareas!$G$10:$G$980,$B60,Tareas!#REF!)</f>
        <v>#REF!</v>
      </c>
    </row>
    <row r="61" spans="1:20" hidden="1" x14ac:dyDescent="0.2">
      <c r="A61" s="51">
        <f>[2]Config!D16</f>
        <v>0</v>
      </c>
      <c r="B61" s="52">
        <f>SUMIF(Tareas!$G$10:$G$980,$A61,Tareas!J$10:J$980)</f>
        <v>0</v>
      </c>
      <c r="C61" s="52">
        <f>SUMIF(Tareas!$G$10:$G$980,$A61,Tareas!L$10:L$980)</f>
        <v>0</v>
      </c>
      <c r="D61" s="52">
        <f>SUMIF(Tareas!$G$10:$G$980,$A61,Tareas!N$10:N$980)</f>
        <v>0</v>
      </c>
      <c r="E61" s="52" t="e">
        <f>SUMIF(Tareas!$G$10:$G$980,$A61,Tareas!#REF!)</f>
        <v>#REF!</v>
      </c>
      <c r="F61" s="52" t="e">
        <f>SUMIF(Tareas!$G$10:$G$980,$A61,Tareas!#REF!)</f>
        <v>#REF!</v>
      </c>
      <c r="G61" s="52" t="e">
        <f>SUMIF(Tareas!$G$10:$G$980,$A61,Tareas!#REF!)</f>
        <v>#REF!</v>
      </c>
      <c r="H61" s="52" t="e">
        <f>SUMIF(Tareas!$G$10:$G$980,$A61,Tareas!#REF!)</f>
        <v>#REF!</v>
      </c>
      <c r="I61" s="52" t="e">
        <f>SUMIF(Tareas!$G$10:$G$980,$A61,Tareas!#REF!)</f>
        <v>#REF!</v>
      </c>
      <c r="J61" s="52" t="e">
        <f>SUMIF(Tareas!$G$10:$G$980,$A61,Tareas!#REF!)</f>
        <v>#REF!</v>
      </c>
      <c r="K61" s="52" t="e">
        <f>SUMIF(Tareas!$G$10:$G$980,$A61,Tareas!#REF!)</f>
        <v>#REF!</v>
      </c>
      <c r="L61" s="52" t="e">
        <f>SUMIF(Tareas!$G$10:$G$980,$A61,Tareas!#REF!)</f>
        <v>#REF!</v>
      </c>
    </row>
    <row r="62" spans="1:20" hidden="1" x14ac:dyDescent="0.2">
      <c r="A62" s="51">
        <f>[2]Config!D17</f>
        <v>0</v>
      </c>
      <c r="B62" s="52">
        <f>SUMIF(Tareas!$G$10:$G$980,$A62,Tareas!J$10:J$980)</f>
        <v>0</v>
      </c>
      <c r="C62" s="52">
        <f>SUMIF(Tareas!$G$10:$G$980,$A62,Tareas!L$10:L$980)</f>
        <v>0</v>
      </c>
      <c r="D62" s="52">
        <f>SUMIF(Tareas!$G$10:$G$980,$A62,Tareas!N$10:N$980)</f>
        <v>0</v>
      </c>
      <c r="E62" s="52" t="e">
        <f>SUMIF(Tareas!$G$10:$G$980,$A62,Tareas!#REF!)</f>
        <v>#REF!</v>
      </c>
      <c r="F62" s="52" t="e">
        <f>SUMIF(Tareas!$G$10:$G$980,$A62,Tareas!#REF!)</f>
        <v>#REF!</v>
      </c>
      <c r="G62" s="52" t="e">
        <f>SUMIF(Tareas!$G$10:$G$980,$A62,Tareas!#REF!)</f>
        <v>#REF!</v>
      </c>
      <c r="H62" s="52" t="e">
        <f>SUMIF(Tareas!$G$10:$G$980,$A62,Tareas!#REF!)</f>
        <v>#REF!</v>
      </c>
      <c r="I62" s="52" t="e">
        <f>SUMIF(Tareas!$G$10:$G$980,$A62,Tareas!#REF!)</f>
        <v>#REF!</v>
      </c>
      <c r="J62" s="52" t="e">
        <f>SUMIF(Tareas!$G$10:$G$980,$A62,Tareas!#REF!)</f>
        <v>#REF!</v>
      </c>
      <c r="K62" s="52" t="e">
        <f>SUMIF(Tareas!$G$10:$G$980,$A62,Tareas!#REF!)</f>
        <v>#REF!</v>
      </c>
      <c r="L62" s="52" t="e">
        <f>SUMIF(Tareas!$G$10:$G$980,$A62,Tareas!#REF!)</f>
        <v>#REF!</v>
      </c>
    </row>
    <row r="63" spans="1:20" hidden="1" x14ac:dyDescent="0.2">
      <c r="A63" s="51">
        <f>[2]Config!D18</f>
        <v>0</v>
      </c>
      <c r="B63" s="52">
        <f>SUMIF(Tareas!$G$10:$G$980,$A63,Tareas!J$10:J$980)</f>
        <v>0</v>
      </c>
      <c r="C63" s="52">
        <f>SUMIF(Tareas!$G$10:$G$980,$A63,Tareas!L$10:L$980)</f>
        <v>0</v>
      </c>
      <c r="D63" s="52">
        <f>SUMIF(Tareas!$G$10:$G$980,$A63,Tareas!N$10:N$980)</f>
        <v>0</v>
      </c>
      <c r="E63" s="52" t="e">
        <f>SUMIF(Tareas!$G$10:$G$980,$A63,Tareas!#REF!)</f>
        <v>#REF!</v>
      </c>
      <c r="F63" s="52" t="e">
        <f>SUMIF(Tareas!$G$10:$G$980,$A63,Tareas!#REF!)</f>
        <v>#REF!</v>
      </c>
      <c r="G63" s="52" t="e">
        <f>SUMIF(Tareas!$G$10:$G$980,$A63,Tareas!#REF!)</f>
        <v>#REF!</v>
      </c>
      <c r="H63" s="52" t="e">
        <f>SUMIF(Tareas!$G$10:$G$980,$A63,Tareas!#REF!)</f>
        <v>#REF!</v>
      </c>
      <c r="I63" s="52" t="e">
        <f>SUMIF(Tareas!$G$10:$G$980,$A63,Tareas!#REF!)</f>
        <v>#REF!</v>
      </c>
      <c r="J63" s="52" t="e">
        <f>SUMIF(Tareas!$G$10:$G$980,$A63,Tareas!#REF!)</f>
        <v>#REF!</v>
      </c>
      <c r="K63" s="52" t="e">
        <f>SUMIF(Tareas!$G$10:$G$980,$A63,Tareas!#REF!)</f>
        <v>#REF!</v>
      </c>
      <c r="L63" s="52" t="e">
        <f>SUMIF(Tareas!$G$10:$G$980,$A63,Tareas!#REF!)</f>
        <v>#REF!</v>
      </c>
    </row>
    <row r="64" spans="1:20" hidden="1" x14ac:dyDescent="0.2">
      <c r="A64" s="51">
        <f>[2]Config!D19</f>
        <v>0</v>
      </c>
      <c r="B64" s="52">
        <f>SUMIF(Tareas!$G$10:$G$980,$A64,Tareas!J$10:J$980)</f>
        <v>0</v>
      </c>
      <c r="C64" s="52">
        <f>SUMIF(Tareas!$G$10:$G$980,$A64,Tareas!L$10:L$980)</f>
        <v>0</v>
      </c>
      <c r="D64" s="52">
        <f>SUMIF(Tareas!$G$10:$G$980,$A64,Tareas!N$10:N$980)</f>
        <v>0</v>
      </c>
      <c r="E64" s="52" t="e">
        <f>SUMIF(Tareas!$G$10:$G$980,$A64,Tareas!#REF!)</f>
        <v>#REF!</v>
      </c>
      <c r="F64" s="52" t="e">
        <f>SUMIF(Tareas!$G$10:$G$980,$A64,Tareas!#REF!)</f>
        <v>#REF!</v>
      </c>
      <c r="G64" s="52" t="e">
        <f>SUMIF(Tareas!$G$10:$G$980,$A64,Tareas!#REF!)</f>
        <v>#REF!</v>
      </c>
      <c r="H64" s="52" t="e">
        <f>SUMIF(Tareas!$G$10:$G$980,$A64,Tareas!#REF!)</f>
        <v>#REF!</v>
      </c>
      <c r="I64" s="52" t="e">
        <f>SUMIF(Tareas!$G$10:$G$980,$A64,Tareas!#REF!)</f>
        <v>#REF!</v>
      </c>
      <c r="J64" s="52" t="e">
        <f>SUMIF(Tareas!$G$10:$G$980,$A64,Tareas!#REF!)</f>
        <v>#REF!</v>
      </c>
      <c r="K64" s="52" t="e">
        <f>SUMIF(Tareas!$G$10:$G$980,$A64,Tareas!#REF!)</f>
        <v>#REF!</v>
      </c>
      <c r="L64" s="52" t="e">
        <f>SUMIF(Tareas!$G$10:$G$980,$A64,Tareas!#REF!)</f>
        <v>#REF!</v>
      </c>
    </row>
    <row r="65" spans="1:25" hidden="1" x14ac:dyDescent="0.2">
      <c r="A65" s="51">
        <f>[2]Config!D20</f>
        <v>0</v>
      </c>
      <c r="B65" s="52">
        <f>SUMIF(Tareas!$G$10:$G$980,$A65,Tareas!J$10:J$980)</f>
        <v>0</v>
      </c>
      <c r="C65" s="52">
        <f>SUMIF(Tareas!$G$10:$G$980,$A65,Tareas!L$10:L$980)</f>
        <v>0</v>
      </c>
      <c r="D65" s="52">
        <f>SUMIF(Tareas!$G$10:$G$980,$A65,Tareas!N$10:N$980)</f>
        <v>0</v>
      </c>
      <c r="E65" s="52" t="e">
        <f>SUMIF(Tareas!$G$10:$G$980,$A65,Tareas!#REF!)</f>
        <v>#REF!</v>
      </c>
      <c r="F65" s="52" t="e">
        <f>SUMIF(Tareas!$G$10:$G$980,$A65,Tareas!#REF!)</f>
        <v>#REF!</v>
      </c>
      <c r="G65" s="52" t="e">
        <f>SUMIF(Tareas!$G$10:$G$980,$A65,Tareas!#REF!)</f>
        <v>#REF!</v>
      </c>
      <c r="H65" s="52" t="e">
        <f>SUMIF(Tareas!$G$10:$G$980,$A65,Tareas!#REF!)</f>
        <v>#REF!</v>
      </c>
      <c r="I65" s="52" t="e">
        <f>SUMIF(Tareas!$G$10:$G$980,$A65,Tareas!#REF!)</f>
        <v>#REF!</v>
      </c>
      <c r="J65" s="52" t="e">
        <f>SUMIF(Tareas!$G$10:$G$980,$A65,Tareas!#REF!)</f>
        <v>#REF!</v>
      </c>
      <c r="K65" s="52" t="e">
        <f>SUMIF(Tareas!$G$10:$G$980,$A65,Tareas!#REF!)</f>
        <v>#REF!</v>
      </c>
      <c r="L65" s="52" t="e">
        <f>SUMIF(Tareas!$G$10:$G$980,$A65,Tareas!#REF!)</f>
        <v>#REF!</v>
      </c>
    </row>
    <row r="66" spans="1:25" hidden="1" x14ac:dyDescent="0.2">
      <c r="A66" s="51">
        <f>[2]Config!D21</f>
        <v>0</v>
      </c>
      <c r="B66" s="52">
        <f>SUMIF(Tareas!$G$10:$G$980,$A66,Tareas!J$10:J$980)</f>
        <v>0</v>
      </c>
      <c r="C66" s="52">
        <f>SUMIF(Tareas!$G$10:$G$980,$A66,Tareas!L$10:L$980)</f>
        <v>0</v>
      </c>
      <c r="D66" s="52">
        <f>SUMIF(Tareas!$G$10:$G$980,$A66,Tareas!N$10:N$980)</f>
        <v>0</v>
      </c>
      <c r="E66" s="52" t="e">
        <f>SUMIF(Tareas!$G$10:$G$980,$A66,Tareas!#REF!)</f>
        <v>#REF!</v>
      </c>
      <c r="F66" s="52" t="e">
        <f>SUMIF(Tareas!$G$10:$G$980,$A66,Tareas!#REF!)</f>
        <v>#REF!</v>
      </c>
      <c r="G66" s="52" t="e">
        <f>SUMIF(Tareas!$G$10:$G$980,$A66,Tareas!#REF!)</f>
        <v>#REF!</v>
      </c>
      <c r="H66" s="52" t="e">
        <f>SUMIF(Tareas!$G$10:$G$980,$A66,Tareas!#REF!)</f>
        <v>#REF!</v>
      </c>
      <c r="I66" s="52" t="e">
        <f>SUMIF(Tareas!$G$10:$G$980,$A66,Tareas!#REF!)</f>
        <v>#REF!</v>
      </c>
      <c r="J66" s="52" t="e">
        <f>SUMIF(Tareas!$G$10:$G$980,$A66,Tareas!#REF!)</f>
        <v>#REF!</v>
      </c>
      <c r="K66" s="52" t="e">
        <f>SUMIF(Tareas!$G$10:$G$980,$A66,Tareas!#REF!)</f>
        <v>#REF!</v>
      </c>
      <c r="L66" s="52" t="e">
        <f>SUMIF(Tareas!$G$10:$G$980,$A66,Tareas!#REF!)</f>
        <v>#REF!</v>
      </c>
    </row>
    <row r="67" spans="1:25" hidden="1" x14ac:dyDescent="0.2">
      <c r="A67" s="51">
        <f>[2]Config!D22</f>
        <v>0</v>
      </c>
      <c r="B67" s="52">
        <f>SUMIF(Tareas!$G$10:$G$980,$A67,Tareas!J$10:J$980)</f>
        <v>0</v>
      </c>
      <c r="C67" s="52">
        <f>SUMIF(Tareas!$G$10:$G$980,$A67,Tareas!L$10:L$980)</f>
        <v>0</v>
      </c>
      <c r="D67" s="52">
        <f>SUMIF(Tareas!$G$10:$G$980,$A67,Tareas!N$10:N$980)</f>
        <v>0</v>
      </c>
      <c r="E67" s="52" t="e">
        <f>SUMIF(Tareas!$G$10:$G$980,$A67,Tareas!#REF!)</f>
        <v>#REF!</v>
      </c>
      <c r="F67" s="52" t="e">
        <f>SUMIF(Tareas!$G$10:$G$980,$A67,Tareas!#REF!)</f>
        <v>#REF!</v>
      </c>
      <c r="G67" s="52" t="e">
        <f>SUMIF(Tareas!$G$10:$G$980,$A67,Tareas!#REF!)</f>
        <v>#REF!</v>
      </c>
      <c r="H67" s="52" t="e">
        <f>SUMIF(Tareas!$G$10:$G$980,$A67,Tareas!#REF!)</f>
        <v>#REF!</v>
      </c>
      <c r="I67" s="52" t="e">
        <f>SUMIF(Tareas!$G$10:$G$980,$A67,Tareas!#REF!)</f>
        <v>#REF!</v>
      </c>
      <c r="J67" s="52" t="e">
        <f>SUMIF(Tareas!$G$10:$G$980,$A67,Tareas!#REF!)</f>
        <v>#REF!</v>
      </c>
      <c r="K67" s="52" t="e">
        <f>SUMIF(Tareas!$G$10:$G$980,$A67,Tareas!#REF!)</f>
        <v>#REF!</v>
      </c>
      <c r="L67" s="52" t="e">
        <f>SUMIF(Tareas!$G$10:$G$980,$A67,Tareas!#REF!)</f>
        <v>#REF!</v>
      </c>
    </row>
    <row r="68" spans="1:25" hidden="1" x14ac:dyDescent="0.2">
      <c r="A68" s="51">
        <f>[2]Config!D23</f>
        <v>0</v>
      </c>
      <c r="B68" s="52">
        <f>SUMIF(Tareas!$G$10:$G$980,$A68,Tareas!J$10:J$980)</f>
        <v>0</v>
      </c>
      <c r="C68" s="52">
        <f>SUMIF(Tareas!$G$10:$G$980,$A68,Tareas!L$10:L$980)</f>
        <v>0</v>
      </c>
      <c r="D68" s="52">
        <f>SUMIF(Tareas!$G$10:$G$980,$A68,Tareas!N$10:N$980)</f>
        <v>0</v>
      </c>
      <c r="E68" s="52" t="e">
        <f>SUMIF(Tareas!$G$10:$G$980,$A68,Tareas!#REF!)</f>
        <v>#REF!</v>
      </c>
      <c r="F68" s="52" t="e">
        <f>SUMIF(Tareas!$G$10:$G$980,$A68,Tareas!#REF!)</f>
        <v>#REF!</v>
      </c>
      <c r="G68" s="52" t="e">
        <f>SUMIF(Tareas!$G$10:$G$980,$A68,Tareas!#REF!)</f>
        <v>#REF!</v>
      </c>
      <c r="H68" s="52" t="e">
        <f>SUMIF(Tareas!$G$10:$G$980,$A68,Tareas!#REF!)</f>
        <v>#REF!</v>
      </c>
      <c r="I68" s="52" t="e">
        <f>SUMIF(Tareas!$G$10:$G$980,$A68,Tareas!#REF!)</f>
        <v>#REF!</v>
      </c>
      <c r="J68" s="52" t="e">
        <f>SUMIF(Tareas!$G$10:$G$980,$A68,Tareas!#REF!)</f>
        <v>#REF!</v>
      </c>
      <c r="K68" s="52" t="e">
        <f>SUMIF(Tareas!$G$10:$G$980,$A68,Tareas!#REF!)</f>
        <v>#REF!</v>
      </c>
      <c r="L68" s="52" t="e">
        <f>SUMIF(Tareas!$G$10:$G$980,$A68,Tareas!#REF!)</f>
        <v>#REF!</v>
      </c>
    </row>
    <row r="69" spans="1:25" hidden="1" x14ac:dyDescent="0.2">
      <c r="A69" s="51">
        <f>[2]Config!D24</f>
        <v>0</v>
      </c>
      <c r="B69" s="52">
        <f>SUMIF(Tareas!$G$10:$G$980,$A69,Tareas!J$10:J$980)</f>
        <v>0</v>
      </c>
      <c r="C69" s="52">
        <f>SUMIF(Tareas!$G$10:$G$980,$A69,Tareas!L$10:L$980)</f>
        <v>0</v>
      </c>
      <c r="D69" s="52">
        <f>SUMIF(Tareas!$G$10:$G$980,$A69,Tareas!N$10:N$980)</f>
        <v>0</v>
      </c>
      <c r="E69" s="52" t="e">
        <f>SUMIF(Tareas!$G$10:$G$980,$A69,Tareas!#REF!)</f>
        <v>#REF!</v>
      </c>
      <c r="F69" s="52" t="e">
        <f>SUMIF(Tareas!$G$10:$G$980,$A69,Tareas!#REF!)</f>
        <v>#REF!</v>
      </c>
      <c r="G69" s="52" t="e">
        <f>SUMIF(Tareas!$G$10:$G$980,$A69,Tareas!#REF!)</f>
        <v>#REF!</v>
      </c>
      <c r="H69" s="52" t="e">
        <f>SUMIF(Tareas!$G$10:$G$980,$A69,Tareas!#REF!)</f>
        <v>#REF!</v>
      </c>
      <c r="I69" s="52" t="e">
        <f>SUMIF(Tareas!$G$10:$G$980,$A69,Tareas!#REF!)</f>
        <v>#REF!</v>
      </c>
      <c r="J69" s="52" t="e">
        <f>SUMIF(Tareas!$G$10:$G$980,$A69,Tareas!#REF!)</f>
        <v>#REF!</v>
      </c>
      <c r="K69" s="52" t="e">
        <f>SUMIF(Tareas!$G$10:$G$980,$A69,Tareas!#REF!)</f>
        <v>#REF!</v>
      </c>
      <c r="L69" s="52" t="e">
        <f>SUMIF(Tareas!$G$10:$G$980,$A69,Tareas!#REF!)</f>
        <v>#REF!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2012-03-28T03:33:54Z</dcterms:created>
  <dcterms:modified xsi:type="dcterms:W3CDTF">2012-10-16T18:19:26Z</dcterms:modified>
</cp:coreProperties>
</file>