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8915" windowHeight="8205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Funcionalidades!$A$4:$O$53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<sst xmlns="http://schemas.openxmlformats.org/spreadsheetml/2006/main" count="1519" uniqueCount="317">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</sst>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0" fontId="2" fillId="0" borderId="2" xfId="2" applyBorder="1" applyAlignment="1" applyProtection="1">
      <protection locked="0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2" xfId="2" applyBorder="1" applyAlignment="1" applyProtection="1"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0" fontId="1" fillId="11" borderId="8" xfId="2" applyFont="1" applyFill="1" applyBorder="1" applyAlignment="1">
      <alignment horizontal="left" vertical="center" wrapText="1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numRef>
              <c:f>Datos!$J$5:$AD$5</c:f>
              <c:numCache>
                <c:formatCode>[$-C0A]d\-mmm;@</c:formatCode>
                <c:ptCount val="1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Datos!$J$7:$AD$7</c:f>
              <c:numCache>
                <c:formatCode>General</c:formatCode>
                <c:ptCount val="11"/>
                <c:pt idx="0" formatCode="0">
                  <c:v>45.5</c:v>
                </c:pt>
                <c:pt idx="1">
                  <c:v>37</c:v>
                </c:pt>
                <c:pt idx="2">
                  <c:v>24.5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0832"/>
        <c:axId val="92522368"/>
      </c:areaChart>
      <c:catAx>
        <c:axId val="925208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22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522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2083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Datos!$J$5:$AD$5</c:f>
              <c:numCache>
                <c:formatCode>[$-C0A]d\-mmm;@</c:formatCode>
                <c:ptCount val="1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Datos!$J$6:$AD$6</c:f>
              <c:numCache>
                <c:formatCode>0</c:formatCode>
                <c:ptCount val="11"/>
                <c:pt idx="0">
                  <c:v>25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0560"/>
        <c:axId val="92946432"/>
      </c:lineChart>
      <c:catAx>
        <c:axId val="9253056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946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94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30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76416"/>
        <c:axId val="102482688"/>
      </c:lineChart>
      <c:dateAx>
        <c:axId val="10247641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2482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0248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247641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wMode val="edge"/>
          <c:hMode val="edge"/>
          <c:x val="2.2849462365591398E-2"/>
          <c:y val="6.5134501865427741E-2"/>
          <c:w val="0.18221770665763554"/>
          <c:h val="0.9425323558693093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22" t="s">
        <v>1</v>
      </c>
      <c r="C3" s="123"/>
      <c r="D3" s="124"/>
      <c r="F3" s="122" t="s">
        <v>5</v>
      </c>
      <c r="G3" s="124"/>
      <c r="I3" s="122" t="s">
        <v>9</v>
      </c>
      <c r="J3" s="123"/>
      <c r="K3" s="124"/>
    </row>
    <row r="4" spans="2:11" x14ac:dyDescent="0.25">
      <c r="B4" s="125" t="s">
        <v>2</v>
      </c>
      <c r="C4" s="126"/>
      <c r="D4" s="127"/>
      <c r="F4" s="125" t="s">
        <v>6</v>
      </c>
      <c r="G4" s="127"/>
      <c r="I4" s="125" t="s">
        <v>10</v>
      </c>
      <c r="J4" s="126"/>
      <c r="K4" s="127"/>
    </row>
    <row r="5" spans="2:11" ht="15.75" thickBot="1" x14ac:dyDescent="0.3">
      <c r="B5" s="117" t="s">
        <v>3</v>
      </c>
      <c r="C5" s="118"/>
      <c r="D5" s="119"/>
      <c r="F5" s="117" t="s">
        <v>7</v>
      </c>
      <c r="G5" s="119"/>
      <c r="I5" s="117" t="s">
        <v>11</v>
      </c>
      <c r="J5" s="118"/>
      <c r="K5" s="119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22" t="s">
        <v>13</v>
      </c>
      <c r="C8" s="123"/>
      <c r="D8" s="124"/>
      <c r="F8" s="122" t="s">
        <v>16</v>
      </c>
      <c r="G8" s="124"/>
      <c r="I8" s="122" t="s">
        <v>21</v>
      </c>
      <c r="J8" s="123"/>
      <c r="K8" s="124"/>
    </row>
    <row r="9" spans="2:11" x14ac:dyDescent="0.25">
      <c r="B9" s="125" t="s">
        <v>14</v>
      </c>
      <c r="C9" s="126"/>
      <c r="D9" s="127"/>
      <c r="F9" s="125" t="s">
        <v>18</v>
      </c>
      <c r="G9" s="127"/>
      <c r="I9" s="125" t="s">
        <v>22</v>
      </c>
      <c r="J9" s="126"/>
      <c r="K9" s="127"/>
    </row>
    <row r="10" spans="2:11" ht="15.75" thickBot="1" x14ac:dyDescent="0.3">
      <c r="B10" s="117" t="s">
        <v>15</v>
      </c>
      <c r="C10" s="118"/>
      <c r="D10" s="119"/>
      <c r="F10" s="117" t="s">
        <v>19</v>
      </c>
      <c r="G10" s="119"/>
      <c r="I10" s="117" t="s">
        <v>23</v>
      </c>
      <c r="J10" s="118"/>
      <c r="K10" s="119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0" t="s">
        <v>32</v>
      </c>
      <c r="J12" s="121"/>
    </row>
    <row r="13" spans="2:11" x14ac:dyDescent="0.25">
      <c r="B13" s="122" t="s">
        <v>25</v>
      </c>
      <c r="C13" s="123"/>
      <c r="D13" s="124"/>
      <c r="F13" s="122" t="s">
        <v>29</v>
      </c>
      <c r="G13" s="124"/>
      <c r="I13" s="122" t="s">
        <v>33</v>
      </c>
      <c r="J13" s="123"/>
      <c r="K13" s="124"/>
    </row>
    <row r="14" spans="2:11" x14ac:dyDescent="0.25">
      <c r="B14" s="125" t="s">
        <v>26</v>
      </c>
      <c r="C14" s="126"/>
      <c r="D14" s="127"/>
      <c r="F14" s="125" t="s">
        <v>30</v>
      </c>
      <c r="G14" s="127"/>
      <c r="I14" s="125" t="s">
        <v>34</v>
      </c>
      <c r="J14" s="126"/>
      <c r="K14" s="127"/>
    </row>
    <row r="15" spans="2:11" ht="15.75" thickBot="1" x14ac:dyDescent="0.3">
      <c r="B15" s="117" t="s">
        <v>27</v>
      </c>
      <c r="C15" s="118"/>
      <c r="D15" s="119"/>
      <c r="F15" s="117" t="s">
        <v>31</v>
      </c>
      <c r="G15" s="119"/>
      <c r="I15" s="117" t="s">
        <v>35</v>
      </c>
      <c r="J15" s="118"/>
      <c r="K15" s="119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0" t="s">
        <v>36</v>
      </c>
      <c r="J17" s="121"/>
    </row>
    <row r="18" spans="2:11" x14ac:dyDescent="0.25">
      <c r="B18" s="122" t="s">
        <v>45</v>
      </c>
      <c r="C18" s="123"/>
      <c r="D18" s="124"/>
      <c r="F18" s="122" t="s">
        <v>43</v>
      </c>
      <c r="G18" s="124"/>
      <c r="I18" s="122" t="s">
        <v>37</v>
      </c>
      <c r="J18" s="123"/>
      <c r="K18" s="124"/>
    </row>
    <row r="19" spans="2:11" x14ac:dyDescent="0.25">
      <c r="B19" s="125" t="s">
        <v>46</v>
      </c>
      <c r="C19" s="126"/>
      <c r="D19" s="127"/>
      <c r="F19" s="125" t="s">
        <v>42</v>
      </c>
      <c r="G19" s="127"/>
      <c r="I19" s="125" t="s">
        <v>38</v>
      </c>
      <c r="J19" s="126"/>
      <c r="K19" s="127"/>
    </row>
    <row r="20" spans="2:11" ht="15.75" thickBot="1" x14ac:dyDescent="0.3">
      <c r="B20" s="117" t="s">
        <v>47</v>
      </c>
      <c r="C20" s="118"/>
      <c r="D20" s="119"/>
      <c r="F20" s="117" t="s">
        <v>41</v>
      </c>
      <c r="G20" s="119"/>
      <c r="I20" s="117" t="s">
        <v>39</v>
      </c>
      <c r="J20" s="118"/>
      <c r="K20" s="119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0" t="s">
        <v>56</v>
      </c>
      <c r="J22" s="121"/>
    </row>
    <row r="23" spans="2:11" x14ac:dyDescent="0.25">
      <c r="B23" s="122" t="s">
        <v>49</v>
      </c>
      <c r="C23" s="123"/>
      <c r="D23" s="124"/>
      <c r="F23" s="122" t="s">
        <v>53</v>
      </c>
      <c r="G23" s="124"/>
      <c r="I23" s="122" t="s">
        <v>57</v>
      </c>
      <c r="J23" s="123"/>
      <c r="K23" s="124"/>
    </row>
    <row r="24" spans="2:11" x14ac:dyDescent="0.25">
      <c r="B24" s="125" t="s">
        <v>50</v>
      </c>
      <c r="C24" s="126"/>
      <c r="D24" s="127"/>
      <c r="F24" s="125" t="s">
        <v>54</v>
      </c>
      <c r="G24" s="127"/>
      <c r="I24" s="125" t="s">
        <v>58</v>
      </c>
      <c r="J24" s="126"/>
      <c r="K24" s="127"/>
    </row>
    <row r="25" spans="2:11" ht="15.75" thickBot="1" x14ac:dyDescent="0.3">
      <c r="B25" s="117" t="s">
        <v>51</v>
      </c>
      <c r="C25" s="118"/>
      <c r="D25" s="119"/>
      <c r="F25" s="117" t="s">
        <v>55</v>
      </c>
      <c r="G25" s="119"/>
      <c r="I25" s="117" t="s">
        <v>59</v>
      </c>
      <c r="J25" s="118"/>
      <c r="K25" s="119"/>
    </row>
    <row r="26" spans="2:11" ht="15.75" thickBot="1" x14ac:dyDescent="0.3"/>
    <row r="27" spans="2:11" ht="15.75" thickBot="1" x14ac:dyDescent="0.3">
      <c r="B27" s="120" t="s">
        <v>60</v>
      </c>
      <c r="C27" s="121"/>
      <c r="F27" s="1"/>
      <c r="I27" s="120"/>
      <c r="J27" s="121"/>
    </row>
    <row r="28" spans="2:11" x14ac:dyDescent="0.25">
      <c r="B28" s="122" t="s">
        <v>62</v>
      </c>
      <c r="C28" s="123"/>
      <c r="D28" s="124"/>
      <c r="F28" s="122"/>
      <c r="G28" s="124"/>
      <c r="I28" s="122"/>
      <c r="J28" s="123"/>
      <c r="K28" s="124"/>
    </row>
    <row r="29" spans="2:11" x14ac:dyDescent="0.25">
      <c r="B29" s="125" t="s">
        <v>61</v>
      </c>
      <c r="C29" s="126"/>
      <c r="D29" s="127"/>
      <c r="F29" s="125"/>
      <c r="G29" s="127"/>
      <c r="I29" s="125"/>
      <c r="J29" s="126"/>
      <c r="K29" s="127"/>
    </row>
    <row r="30" spans="2:11" ht="15.75" thickBot="1" x14ac:dyDescent="0.3">
      <c r="B30" s="117"/>
      <c r="C30" s="118"/>
      <c r="D30" s="119"/>
      <c r="F30" s="117"/>
      <c r="G30" s="119"/>
      <c r="I30" s="117"/>
      <c r="J30" s="118"/>
      <c r="K30" s="119"/>
    </row>
  </sheetData>
  <mergeCells count="59"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  <mergeCell ref="B9:D9"/>
    <mergeCell ref="F9:G9"/>
    <mergeCell ref="I9:K9"/>
    <mergeCell ref="B10:D10"/>
    <mergeCell ref="F10:G10"/>
    <mergeCell ref="I10:K10"/>
    <mergeCell ref="F18:G18"/>
    <mergeCell ref="I18:K18"/>
    <mergeCell ref="B13:D13"/>
    <mergeCell ref="F13:G13"/>
    <mergeCell ref="I13:K13"/>
    <mergeCell ref="B14:D14"/>
    <mergeCell ref="F14:G14"/>
    <mergeCell ref="I14:K14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B24:D24"/>
    <mergeCell ref="F24:G24"/>
    <mergeCell ref="I24:K24"/>
    <mergeCell ref="B25:D25"/>
    <mergeCell ref="F25:G25"/>
    <mergeCell ref="I25:K25"/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8" t="s">
        <v>210</v>
      </c>
      <c r="C2" s="129"/>
      <c r="D2" s="129"/>
      <c r="E2" s="130"/>
    </row>
    <row r="3" spans="2:5" x14ac:dyDescent="0.2">
      <c r="B3" s="131" t="s">
        <v>211</v>
      </c>
      <c r="C3" s="132"/>
      <c r="D3" s="132"/>
      <c r="E3" s="133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4" t="s">
        <v>216</v>
      </c>
      <c r="C11" s="135"/>
      <c r="D11" s="136" t="s">
        <v>217</v>
      </c>
      <c r="E11" s="138" t="s">
        <v>218</v>
      </c>
    </row>
    <row r="12" spans="2:5" x14ac:dyDescent="0.2">
      <c r="B12" s="30" t="s">
        <v>219</v>
      </c>
      <c r="C12" s="31" t="s">
        <v>220</v>
      </c>
      <c r="D12" s="137"/>
      <c r="E12" s="139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3"/>
  <sheetViews>
    <sheetView topLeftCell="A19" zoomScaleNormal="100" workbookViewId="0">
      <pane xSplit="2" topLeftCell="C1" activePane="topRight" state="frozen"/>
      <selection activeCell="B36" sqref="B36"/>
      <selection pane="topRight" activeCell="B36" sqref="B36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300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300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300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86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300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300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300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>
        <v>6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>
        <v>5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300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300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300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300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>
        <v>6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300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300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>
        <v>5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>
        <v>4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300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300</v>
      </c>
      <c r="N53" s="18" t="s">
        <v>313</v>
      </c>
      <c r="O53" s="15" t="str">
        <f>+CONCATENATE(G31," ",H31," ",I31, " ", J31," ",K31)</f>
        <v xml:space="preserve">US026 US020 US023  </v>
      </c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69"/>
  <sheetViews>
    <sheetView topLeftCell="A99" zoomScale="90" zoomScaleNormal="90" workbookViewId="0">
      <selection activeCell="B36" sqref="B36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3" t="s">
        <v>171</v>
      </c>
      <c r="C2" s="154"/>
      <c r="D2" s="154"/>
      <c r="E2" s="154"/>
      <c r="F2" s="154"/>
      <c r="G2" s="155"/>
      <c r="I2" s="153" t="s">
        <v>171</v>
      </c>
      <c r="J2" s="154"/>
      <c r="K2" s="154"/>
      <c r="L2" s="154"/>
      <c r="M2" s="154"/>
      <c r="N2" s="155"/>
      <c r="P2" s="153" t="s">
        <v>171</v>
      </c>
      <c r="Q2" s="154"/>
      <c r="R2" s="154"/>
      <c r="S2" s="154"/>
      <c r="T2" s="154"/>
      <c r="U2" s="155"/>
      <c r="W2" s="153" t="s">
        <v>171</v>
      </c>
      <c r="X2" s="154"/>
      <c r="Y2" s="154"/>
      <c r="Z2" s="154"/>
      <c r="AA2" s="154"/>
      <c r="AB2" s="155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1" t="str">
        <f>IF(ISERROR(VLOOKUP(C3,DATOS,12,0))=TRUE,"",VLOOKUP(C3,DATOS,12,0))</f>
        <v>Administrador del Sistema</v>
      </c>
      <c r="F3" s="151"/>
      <c r="G3" s="152"/>
      <c r="I3" s="4" t="s">
        <v>178</v>
      </c>
      <c r="J3" s="6" t="s">
        <v>109</v>
      </c>
      <c r="K3" s="4" t="s">
        <v>181</v>
      </c>
      <c r="L3" s="151" t="str">
        <f>IF(ISERROR(VLOOKUP(J3,DATOS,12,0))=TRUE,"",VLOOKUP(J3,DATOS,12,0))</f>
        <v>Administrador del Sistema</v>
      </c>
      <c r="M3" s="151"/>
      <c r="N3" s="152"/>
      <c r="P3" s="4" t="s">
        <v>178</v>
      </c>
      <c r="Q3" s="6" t="s">
        <v>110</v>
      </c>
      <c r="R3" s="4" t="s">
        <v>181</v>
      </c>
      <c r="S3" s="151" t="str">
        <f>IF(ISERROR(VLOOKUP(Q3,DATOS,12,0))=TRUE,"",VLOOKUP(Q3,DATOS,12,0))</f>
        <v>Administrador del Sistema</v>
      </c>
      <c r="T3" s="151"/>
      <c r="U3" s="152"/>
      <c r="W3" s="4" t="s">
        <v>178</v>
      </c>
      <c r="X3" s="6" t="s">
        <v>111</v>
      </c>
      <c r="Y3" s="4" t="s">
        <v>181</v>
      </c>
      <c r="Z3" s="151" t="str">
        <f>IF(ISERROR(VLOOKUP(X3,DATOS,12,0))=TRUE,"",VLOOKUP(X3,DATOS,12,0))</f>
        <v>Administrador del Sistema</v>
      </c>
      <c r="AA3" s="151"/>
      <c r="AB3" s="152"/>
    </row>
    <row r="4" spans="2:28" ht="24" customHeight="1" thickBot="1" x14ac:dyDescent="0.3">
      <c r="B4" s="149" t="s">
        <v>177</v>
      </c>
      <c r="C4" s="150"/>
      <c r="D4" s="151" t="str">
        <f>IF(ISERROR(VLOOKUP(C3,DATOS,2,0))=TRUE,"",VLOOKUP(C3,DATOS,2,0))</f>
        <v>Registrar un país</v>
      </c>
      <c r="E4" s="151"/>
      <c r="F4" s="151"/>
      <c r="G4" s="152"/>
      <c r="I4" s="149" t="s">
        <v>177</v>
      </c>
      <c r="J4" s="150"/>
      <c r="K4" s="151" t="str">
        <f>IF(ISERROR(VLOOKUP(J3,DATOS,2,0))=TRUE,"",VLOOKUP(J3,DATOS,2,0))</f>
        <v>Listar los países soportados</v>
      </c>
      <c r="L4" s="151"/>
      <c r="M4" s="151"/>
      <c r="N4" s="152"/>
      <c r="P4" s="149" t="s">
        <v>177</v>
      </c>
      <c r="Q4" s="150"/>
      <c r="R4" s="151" t="str">
        <f>IF(ISERROR(VLOOKUP(Q3,DATOS,2,0))=TRUE,"",VLOOKUP(Q3,DATOS,2,0))</f>
        <v>Editar la información de un país</v>
      </c>
      <c r="S4" s="151"/>
      <c r="T4" s="151"/>
      <c r="U4" s="152"/>
      <c r="W4" s="149" t="s">
        <v>177</v>
      </c>
      <c r="X4" s="150"/>
      <c r="Y4" s="151" t="str">
        <f>IF(ISERROR(VLOOKUP(X3,DATOS,2,0))=TRUE,"",VLOOKUP(X3,DATOS,2,0))</f>
        <v>Registrar una competición</v>
      </c>
      <c r="Z4" s="151"/>
      <c r="AA4" s="151"/>
      <c r="AB4" s="152"/>
    </row>
    <row r="5" spans="2:28" ht="24" customHeight="1" thickBot="1" x14ac:dyDescent="0.3">
      <c r="B5" s="149" t="s">
        <v>172</v>
      </c>
      <c r="C5" s="150"/>
      <c r="D5" s="5">
        <f>IF(ISERROR(VLOOKUP(C3,DATOS,3,0))=TRUE,"",VLOOKUP(C3,DATOS,3,0))</f>
        <v>20</v>
      </c>
      <c r="E5" s="149" t="s">
        <v>173</v>
      </c>
      <c r="F5" s="150"/>
      <c r="G5" s="5">
        <f>IF(ISERROR(VLOOKUP(C3,DATOS,4,0))=TRUE,"",VLOOKUP(C3,DATOS,4,0))</f>
        <v>1</v>
      </c>
      <c r="I5" s="149" t="s">
        <v>172</v>
      </c>
      <c r="J5" s="150"/>
      <c r="K5" s="5">
        <f>IF(ISERROR(VLOOKUP(J3,DATOS,3,0))=TRUE,"",VLOOKUP(J3,DATOS,3,0))</f>
        <v>12</v>
      </c>
      <c r="L5" s="149" t="s">
        <v>173</v>
      </c>
      <c r="M5" s="150"/>
      <c r="N5" s="5">
        <f>IF(ISERROR(VLOOKUP(J3,DATOS,4,0))=TRUE,"",VLOOKUP(J3,DATOS,4,0))</f>
        <v>3</v>
      </c>
      <c r="P5" s="149" t="s">
        <v>172</v>
      </c>
      <c r="Q5" s="150"/>
      <c r="R5" s="5">
        <f>IF(ISERROR(VLOOKUP(Q3,DATOS,3,0))=TRUE,"",VLOOKUP(Q3,DATOS,3,0))</f>
        <v>1</v>
      </c>
      <c r="S5" s="149" t="s">
        <v>173</v>
      </c>
      <c r="T5" s="150"/>
      <c r="U5" s="5">
        <f>IF(ISERROR(VLOOKUP(Q3,DATOS,4,0))=TRUE,"",VLOOKUP(Q3,DATOS,4,0))</f>
        <v>1</v>
      </c>
      <c r="W5" s="149" t="s">
        <v>172</v>
      </c>
      <c r="X5" s="150"/>
      <c r="Y5" s="5">
        <f>IF(ISERROR(VLOOKUP(X3,DATOS,3,0))=TRUE,"",VLOOKUP(X3,DATOS,3,0))</f>
        <v>19</v>
      </c>
      <c r="Z5" s="149" t="s">
        <v>173</v>
      </c>
      <c r="AA5" s="150"/>
      <c r="AB5" s="5">
        <f>IF(ISERROR(VLOOKUP(X3,DATOS,4,0))=TRUE,"",VLOOKUP(X3,DATOS,4,0))</f>
        <v>3</v>
      </c>
    </row>
    <row r="6" spans="2:28" ht="24" customHeight="1" thickBot="1" x14ac:dyDescent="0.3">
      <c r="B6" s="149" t="s">
        <v>174</v>
      </c>
      <c r="C6" s="150"/>
      <c r="D6" s="5">
        <f>IF(ISERROR(VLOOKUP(C3,DATOS,5,0))=TRUE,"",VLOOKUP(C3,DATOS,5,0))</f>
        <v>13.35</v>
      </c>
      <c r="E6" s="149" t="s">
        <v>179</v>
      </c>
      <c r="F6" s="150"/>
      <c r="G6" s="5">
        <f>IF(ISERROR(VLOOKUP(C3,DATOS,6,0))=TRUE,"",VLOOKUP(C3,DATOS,6,0))</f>
        <v>1</v>
      </c>
      <c r="I6" s="149" t="s">
        <v>174</v>
      </c>
      <c r="J6" s="150"/>
      <c r="K6" s="5">
        <f>IF(ISERROR(VLOOKUP(J3,DATOS,5,0))=TRUE,"",VLOOKUP(J3,DATOS,5,0))</f>
        <v>8.8500000000000014</v>
      </c>
      <c r="L6" s="149" t="s">
        <v>179</v>
      </c>
      <c r="M6" s="150"/>
      <c r="N6" s="5">
        <f>IF(ISERROR(VLOOKUP(J3,DATOS,6,0))=TRUE,"",VLOOKUP(J3,DATOS,6,0))</f>
        <v>2</v>
      </c>
      <c r="P6" s="149" t="s">
        <v>174</v>
      </c>
      <c r="Q6" s="150"/>
      <c r="R6" s="5">
        <f>IF(ISERROR(VLOOKUP(Q3,DATOS,5,0))=TRUE,"",VLOOKUP(Q3,DATOS,5,0))</f>
        <v>1</v>
      </c>
      <c r="S6" s="149" t="s">
        <v>179</v>
      </c>
      <c r="T6" s="150"/>
      <c r="U6" s="5">
        <f>IF(ISERROR(VLOOKUP(Q3,DATOS,6,0))=TRUE,"",VLOOKUP(Q3,DATOS,6,0))</f>
        <v>3</v>
      </c>
      <c r="W6" s="149" t="s">
        <v>174</v>
      </c>
      <c r="X6" s="150"/>
      <c r="Y6" s="5">
        <f>IF(ISERROR(VLOOKUP(X3,DATOS,5,0))=TRUE,"",VLOOKUP(X3,DATOS,5,0))</f>
        <v>13.399999999999999</v>
      </c>
      <c r="Z6" s="149" t="s">
        <v>179</v>
      </c>
      <c r="AA6" s="150"/>
      <c r="AB6" s="5">
        <f>IF(ISERROR(VLOOKUP(X3,DATOS,6,0))=TRUE,"",VLOOKUP(X3,DATOS,6,0))</f>
        <v>1</v>
      </c>
    </row>
    <row r="7" spans="2:28" ht="24" customHeight="1" thickBot="1" x14ac:dyDescent="0.3">
      <c r="B7" s="149" t="s">
        <v>180</v>
      </c>
      <c r="C7" s="150"/>
      <c r="D7" s="151" t="str">
        <f>IF(ISERROR(VLOOKUP(C3,DATOS,13,0))=TRUE,"",VLOOKUP(C3,DATOS,13,0))</f>
        <v>Renzo Martínez</v>
      </c>
      <c r="E7" s="151"/>
      <c r="F7" s="151"/>
      <c r="G7" s="152"/>
      <c r="I7" s="149" t="s">
        <v>180</v>
      </c>
      <c r="J7" s="150"/>
      <c r="K7" s="151" t="str">
        <f>IF(ISERROR(VLOOKUP(J3,DATOS,13,0))=TRUE,"",VLOOKUP(J3,DATOS,13,0))</f>
        <v>Rodolfo Cordero</v>
      </c>
      <c r="L7" s="151"/>
      <c r="M7" s="151"/>
      <c r="N7" s="152"/>
      <c r="P7" s="149" t="s">
        <v>180</v>
      </c>
      <c r="Q7" s="150"/>
      <c r="R7" s="151" t="str">
        <f>IF(ISERROR(VLOOKUP(Q3,DATOS,13,0))=TRUE,"",VLOOKUP(Q3,DATOS,13,0))</f>
        <v>Aún no asignado</v>
      </c>
      <c r="S7" s="151"/>
      <c r="T7" s="151"/>
      <c r="U7" s="152"/>
      <c r="W7" s="149" t="s">
        <v>180</v>
      </c>
      <c r="X7" s="150"/>
      <c r="Y7" s="151" t="str">
        <f>IF(ISERROR(VLOOKUP(X3,DATOS,13,0))=TRUE,"",VLOOKUP(X3,DATOS,13,0))</f>
        <v>Renzo Martínez</v>
      </c>
      <c r="Z7" s="151"/>
      <c r="AA7" s="151"/>
      <c r="AB7" s="152"/>
    </row>
    <row r="8" spans="2:28" ht="18.75" customHeight="1" x14ac:dyDescent="0.25">
      <c r="B8" s="140" t="s">
        <v>175</v>
      </c>
      <c r="C8" s="143" t="str">
        <f>IF(ISERROR(VLOOKUP(C3,DATOS,14,0))=TRUE,"",VLOOKUP(C3,DATOS,14,0))</f>
        <v>Como Administrador del Sistema deseo poder ingresar los países para los cuales soportaré sus competiciones internas.</v>
      </c>
      <c r="D8" s="143"/>
      <c r="E8" s="143"/>
      <c r="F8" s="143"/>
      <c r="G8" s="144"/>
      <c r="I8" s="140" t="s">
        <v>175</v>
      </c>
      <c r="J8" s="143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3"/>
      <c r="L8" s="143"/>
      <c r="M8" s="143"/>
      <c r="N8" s="144"/>
      <c r="P8" s="140" t="s">
        <v>175</v>
      </c>
      <c r="Q8" s="143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3"/>
      <c r="S8" s="143"/>
      <c r="T8" s="143"/>
      <c r="U8" s="144"/>
      <c r="W8" s="140" t="s">
        <v>175</v>
      </c>
      <c r="X8" s="143" t="str">
        <f>IF(ISERROR(VLOOKUP(X3,DATOS,14,0))=TRUE,"",VLOOKUP(X3,DATOS,14,0))</f>
        <v>Como Administrador del Sistema deseo registrar las competiciones de un país.</v>
      </c>
      <c r="Y8" s="143"/>
      <c r="Z8" s="143"/>
      <c r="AA8" s="143"/>
      <c r="AB8" s="144"/>
    </row>
    <row r="9" spans="2:28" ht="18" customHeight="1" x14ac:dyDescent="0.25">
      <c r="B9" s="141"/>
      <c r="C9" s="145"/>
      <c r="D9" s="145"/>
      <c r="E9" s="145"/>
      <c r="F9" s="145"/>
      <c r="G9" s="146"/>
      <c r="I9" s="141"/>
      <c r="J9" s="145"/>
      <c r="K9" s="145"/>
      <c r="L9" s="145"/>
      <c r="M9" s="145"/>
      <c r="N9" s="146"/>
      <c r="P9" s="141"/>
      <c r="Q9" s="145"/>
      <c r="R9" s="145"/>
      <c r="S9" s="145"/>
      <c r="T9" s="145"/>
      <c r="U9" s="146"/>
      <c r="W9" s="141"/>
      <c r="X9" s="145"/>
      <c r="Y9" s="145"/>
      <c r="Z9" s="145"/>
      <c r="AA9" s="145"/>
      <c r="AB9" s="146"/>
    </row>
    <row r="10" spans="2:28" ht="18" customHeight="1" thickBot="1" x14ac:dyDescent="0.3">
      <c r="B10" s="142"/>
      <c r="C10" s="147"/>
      <c r="D10" s="147"/>
      <c r="E10" s="147"/>
      <c r="F10" s="147"/>
      <c r="G10" s="148"/>
      <c r="I10" s="142"/>
      <c r="J10" s="147"/>
      <c r="K10" s="147"/>
      <c r="L10" s="147"/>
      <c r="M10" s="147"/>
      <c r="N10" s="148"/>
      <c r="P10" s="142"/>
      <c r="Q10" s="147"/>
      <c r="R10" s="147"/>
      <c r="S10" s="147"/>
      <c r="T10" s="147"/>
      <c r="U10" s="148"/>
      <c r="W10" s="142"/>
      <c r="X10" s="147"/>
      <c r="Y10" s="147"/>
      <c r="Z10" s="147"/>
      <c r="AA10" s="147"/>
      <c r="AB10" s="148"/>
    </row>
    <row r="11" spans="2:28" ht="15" customHeight="1" x14ac:dyDescent="0.25">
      <c r="B11" s="140" t="s">
        <v>176</v>
      </c>
      <c r="C11" s="143" t="str">
        <f>IF(ISERROR(VLOOKUP(C3,DATOS,15,0))=TRUE,"",VLOOKUP(C3,DATOS,15,0))</f>
        <v xml:space="preserve">    </v>
      </c>
      <c r="D11" s="143"/>
      <c r="E11" s="143"/>
      <c r="F11" s="143"/>
      <c r="G11" s="144"/>
      <c r="I11" s="140" t="s">
        <v>176</v>
      </c>
      <c r="J11" s="143" t="str">
        <f>IF(ISERROR(VLOOKUP(J3,DATOS,15,0))=TRUE,"",VLOOKUP(J3,DATOS,15,0))</f>
        <v xml:space="preserve">US001    </v>
      </c>
      <c r="K11" s="143"/>
      <c r="L11" s="143"/>
      <c r="M11" s="143"/>
      <c r="N11" s="144"/>
      <c r="P11" s="140" t="s">
        <v>176</v>
      </c>
      <c r="Q11" s="143" t="str">
        <f>IF(ISERROR(VLOOKUP(Q3,DATOS,15,0))=TRUE,"",VLOOKUP(Q3,DATOS,15,0))</f>
        <v xml:space="preserve">US001    </v>
      </c>
      <c r="R11" s="143"/>
      <c r="S11" s="143"/>
      <c r="T11" s="143"/>
      <c r="U11" s="144"/>
      <c r="W11" s="140" t="s">
        <v>176</v>
      </c>
      <c r="X11" s="143" t="str">
        <f>IF(ISERROR(VLOOKUP(X3,DATOS,15,0))=TRUE,"",VLOOKUP(X3,DATOS,15,0))</f>
        <v xml:space="preserve">US001    </v>
      </c>
      <c r="Y11" s="143"/>
      <c r="Z11" s="143"/>
      <c r="AA11" s="143"/>
      <c r="AB11" s="144"/>
    </row>
    <row r="12" spans="2:28" ht="15" customHeight="1" x14ac:dyDescent="0.25">
      <c r="B12" s="141"/>
      <c r="C12" s="145"/>
      <c r="D12" s="145"/>
      <c r="E12" s="145"/>
      <c r="F12" s="145"/>
      <c r="G12" s="146"/>
      <c r="I12" s="141"/>
      <c r="J12" s="145"/>
      <c r="K12" s="145"/>
      <c r="L12" s="145"/>
      <c r="M12" s="145"/>
      <c r="N12" s="146"/>
      <c r="P12" s="141"/>
      <c r="Q12" s="145"/>
      <c r="R12" s="145"/>
      <c r="S12" s="145"/>
      <c r="T12" s="145"/>
      <c r="U12" s="146"/>
      <c r="W12" s="141"/>
      <c r="X12" s="145"/>
      <c r="Y12" s="145"/>
      <c r="Z12" s="145"/>
      <c r="AA12" s="145"/>
      <c r="AB12" s="146"/>
    </row>
    <row r="13" spans="2:28" ht="15" customHeight="1" thickBot="1" x14ac:dyDescent="0.3">
      <c r="B13" s="142"/>
      <c r="C13" s="147"/>
      <c r="D13" s="147"/>
      <c r="E13" s="147"/>
      <c r="F13" s="147"/>
      <c r="G13" s="148"/>
      <c r="I13" s="142"/>
      <c r="J13" s="147"/>
      <c r="K13" s="147"/>
      <c r="L13" s="147"/>
      <c r="M13" s="147"/>
      <c r="N13" s="148"/>
      <c r="P13" s="142"/>
      <c r="Q13" s="147"/>
      <c r="R13" s="147"/>
      <c r="S13" s="147"/>
      <c r="T13" s="147"/>
      <c r="U13" s="148"/>
      <c r="W13" s="142"/>
      <c r="X13" s="147"/>
      <c r="Y13" s="147"/>
      <c r="Z13" s="147"/>
      <c r="AA13" s="147"/>
      <c r="AB13" s="148"/>
    </row>
    <row r="14" spans="2:28" ht="5.25" customHeight="1" thickBot="1" x14ac:dyDescent="0.3"/>
    <row r="15" spans="2:28" ht="24" customHeight="1" thickBot="1" x14ac:dyDescent="0.3">
      <c r="B15" s="153" t="s">
        <v>171</v>
      </c>
      <c r="C15" s="154"/>
      <c r="D15" s="154"/>
      <c r="E15" s="154"/>
      <c r="F15" s="154"/>
      <c r="G15" s="155"/>
      <c r="I15" s="153" t="s">
        <v>171</v>
      </c>
      <c r="J15" s="154"/>
      <c r="K15" s="154"/>
      <c r="L15" s="154"/>
      <c r="M15" s="154"/>
      <c r="N15" s="155"/>
      <c r="P15" s="153" t="s">
        <v>171</v>
      </c>
      <c r="Q15" s="154"/>
      <c r="R15" s="154"/>
      <c r="S15" s="154"/>
      <c r="T15" s="154"/>
      <c r="U15" s="155"/>
      <c r="W15" s="153" t="s">
        <v>171</v>
      </c>
      <c r="X15" s="154"/>
      <c r="Y15" s="154"/>
      <c r="Z15" s="154"/>
      <c r="AA15" s="154"/>
      <c r="AB15" s="155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1" t="str">
        <f>IF(ISERROR(VLOOKUP(C16,DATOS,12,0))=TRUE,"",VLOOKUP(C16,DATOS,12,0))</f>
        <v>Administrador del Sistema</v>
      </c>
      <c r="F16" s="151"/>
      <c r="G16" s="152"/>
      <c r="I16" s="4" t="s">
        <v>178</v>
      </c>
      <c r="J16" s="6" t="s">
        <v>113</v>
      </c>
      <c r="K16" s="4" t="s">
        <v>181</v>
      </c>
      <c r="L16" s="151" t="str">
        <f>IF(ISERROR(VLOOKUP(J16,DATOS,12,0))=TRUE,"",VLOOKUP(J16,DATOS,12,0))</f>
        <v>Administrador del Sistema</v>
      </c>
      <c r="M16" s="151"/>
      <c r="N16" s="152"/>
      <c r="P16" s="4" t="s">
        <v>178</v>
      </c>
      <c r="Q16" s="6" t="s">
        <v>114</v>
      </c>
      <c r="R16" s="4" t="s">
        <v>181</v>
      </c>
      <c r="S16" s="151" t="str">
        <f>IF(ISERROR(VLOOKUP(Q16,DATOS,12,0))=TRUE,"",VLOOKUP(Q16,DATOS,12,0))</f>
        <v>Administrador del Sistema</v>
      </c>
      <c r="T16" s="151"/>
      <c r="U16" s="152"/>
      <c r="W16" s="4" t="s">
        <v>178</v>
      </c>
      <c r="X16" s="6" t="s">
        <v>115</v>
      </c>
      <c r="Y16" s="4" t="s">
        <v>181</v>
      </c>
      <c r="Z16" s="151" t="str">
        <f>IF(ISERROR(VLOOKUP(X16,DATOS,12,0))=TRUE,"",VLOOKUP(X16,DATOS,12,0))</f>
        <v>Administrador del Sistema</v>
      </c>
      <c r="AA16" s="151"/>
      <c r="AB16" s="152"/>
    </row>
    <row r="17" spans="2:28" ht="24" customHeight="1" thickBot="1" x14ac:dyDescent="0.3">
      <c r="B17" s="149" t="s">
        <v>177</v>
      </c>
      <c r="C17" s="150"/>
      <c r="D17" s="151" t="str">
        <f>IF(ISERROR(VLOOKUP(C16,DATOS,2,0))=TRUE,"",VLOOKUP(C16,DATOS,2,0))</f>
        <v>Listar las competiciones</v>
      </c>
      <c r="E17" s="151"/>
      <c r="F17" s="151"/>
      <c r="G17" s="152"/>
      <c r="I17" s="149" t="s">
        <v>177</v>
      </c>
      <c r="J17" s="150"/>
      <c r="K17" s="151" t="str">
        <f>IF(ISERROR(VLOOKUP(J16,DATOS,2,0))=TRUE,"",VLOOKUP(J16,DATOS,2,0))</f>
        <v>Actualizar los datos de una competición</v>
      </c>
      <c r="L17" s="151"/>
      <c r="M17" s="151"/>
      <c r="N17" s="152"/>
      <c r="P17" s="149" t="s">
        <v>177</v>
      </c>
      <c r="Q17" s="150"/>
      <c r="R17" s="151" t="str">
        <f>IF(ISERROR(VLOOKUP(Q16,DATOS,2,0))=TRUE,"",VLOOKUP(Q16,DATOS,2,0))</f>
        <v>Registrar un estadio de fútbol</v>
      </c>
      <c r="S17" s="151"/>
      <c r="T17" s="151"/>
      <c r="U17" s="152"/>
      <c r="W17" s="149" t="s">
        <v>177</v>
      </c>
      <c r="X17" s="150"/>
      <c r="Y17" s="151" t="str">
        <f>IF(ISERROR(VLOOKUP(X16,DATOS,2,0))=TRUE,"",VLOOKUP(X16,DATOS,2,0))</f>
        <v>Listar los estadios según el país</v>
      </c>
      <c r="Z17" s="151"/>
      <c r="AA17" s="151"/>
      <c r="AB17" s="152"/>
    </row>
    <row r="18" spans="2:28" ht="24" customHeight="1" thickBot="1" x14ac:dyDescent="0.3">
      <c r="B18" s="149" t="s">
        <v>172</v>
      </c>
      <c r="C18" s="150"/>
      <c r="D18" s="5">
        <f>IF(ISERROR(VLOOKUP(C16,DATOS,3,0))=TRUE,"",VLOOKUP(C16,DATOS,3,0))</f>
        <v>11</v>
      </c>
      <c r="E18" s="149" t="s">
        <v>173</v>
      </c>
      <c r="F18" s="150"/>
      <c r="G18" s="5">
        <f>IF(ISERROR(VLOOKUP(C16,DATOS,4,0))=TRUE,"",VLOOKUP(C16,DATOS,4,0))</f>
        <v>3</v>
      </c>
      <c r="I18" s="149" t="s">
        <v>172</v>
      </c>
      <c r="J18" s="150"/>
      <c r="K18" s="5">
        <f>IF(ISERROR(VLOOKUP(J16,DATOS,3,0))=TRUE,"",VLOOKUP(J16,DATOS,3,0))</f>
        <v>1</v>
      </c>
      <c r="L18" s="149" t="s">
        <v>173</v>
      </c>
      <c r="M18" s="150"/>
      <c r="N18" s="5">
        <f>IF(ISERROR(VLOOKUP(J16,DATOS,4,0))=TRUE,"",VLOOKUP(J16,DATOS,4,0))</f>
        <v>1</v>
      </c>
      <c r="P18" s="149" t="s">
        <v>172</v>
      </c>
      <c r="Q18" s="150"/>
      <c r="R18" s="5">
        <f>IF(ISERROR(VLOOKUP(Q16,DATOS,3,0))=TRUE,"",VLOOKUP(Q16,DATOS,3,0))</f>
        <v>18</v>
      </c>
      <c r="S18" s="149" t="s">
        <v>173</v>
      </c>
      <c r="T18" s="150"/>
      <c r="U18" s="5">
        <f>IF(ISERROR(VLOOKUP(Q16,DATOS,4,0))=TRUE,"",VLOOKUP(Q16,DATOS,4,0))</f>
        <v>2</v>
      </c>
      <c r="W18" s="149" t="s">
        <v>172</v>
      </c>
      <c r="X18" s="150"/>
      <c r="Y18" s="5">
        <f>IF(ISERROR(VLOOKUP(X16,DATOS,3,0))=TRUE,"",VLOOKUP(X16,DATOS,3,0))</f>
        <v>10</v>
      </c>
      <c r="Z18" s="149" t="s">
        <v>173</v>
      </c>
      <c r="AA18" s="150"/>
      <c r="AB18" s="5">
        <f>IF(ISERROR(VLOOKUP(X16,DATOS,4,0))=TRUE,"",VLOOKUP(X16,DATOS,4,0))</f>
        <v>3</v>
      </c>
    </row>
    <row r="19" spans="2:28" ht="24" customHeight="1" thickBot="1" x14ac:dyDescent="0.3">
      <c r="B19" s="149" t="s">
        <v>174</v>
      </c>
      <c r="C19" s="150"/>
      <c r="D19" s="5">
        <f>IF(ISERROR(VLOOKUP(C16,DATOS,5,0))=TRUE,"",VLOOKUP(C16,DATOS,5,0))</f>
        <v>8.1999999999999993</v>
      </c>
      <c r="E19" s="149" t="s">
        <v>179</v>
      </c>
      <c r="F19" s="150"/>
      <c r="G19" s="5">
        <f>IF(ISERROR(VLOOKUP(C16,DATOS,6,0))=TRUE,"",VLOOKUP(C16,DATOS,6,0))</f>
        <v>2</v>
      </c>
      <c r="I19" s="149" t="s">
        <v>174</v>
      </c>
      <c r="J19" s="150"/>
      <c r="K19" s="5">
        <f>IF(ISERROR(VLOOKUP(J16,DATOS,5,0))=TRUE,"",VLOOKUP(J16,DATOS,5,0))</f>
        <v>1</v>
      </c>
      <c r="L19" s="149" t="s">
        <v>179</v>
      </c>
      <c r="M19" s="150"/>
      <c r="N19" s="5">
        <f>IF(ISERROR(VLOOKUP(J16,DATOS,6,0))=TRUE,"",VLOOKUP(J16,DATOS,6,0))</f>
        <v>6</v>
      </c>
      <c r="P19" s="149" t="s">
        <v>174</v>
      </c>
      <c r="Q19" s="150"/>
      <c r="R19" s="5">
        <f>IF(ISERROR(VLOOKUP(Q16,DATOS,5,0))=TRUE,"",VLOOKUP(Q16,DATOS,5,0))</f>
        <v>12.4</v>
      </c>
      <c r="S19" s="149" t="s">
        <v>179</v>
      </c>
      <c r="T19" s="150"/>
      <c r="U19" s="5">
        <f>IF(ISERROR(VLOOKUP(Q16,DATOS,6,0))=TRUE,"",VLOOKUP(Q16,DATOS,6,0))</f>
        <v>1</v>
      </c>
      <c r="W19" s="149" t="s">
        <v>174</v>
      </c>
      <c r="X19" s="150"/>
      <c r="Y19" s="5">
        <f>IF(ISERROR(VLOOKUP(X16,DATOS,5,0))=TRUE,"",VLOOKUP(X16,DATOS,5,0))</f>
        <v>7.55</v>
      </c>
      <c r="Z19" s="149" t="s">
        <v>179</v>
      </c>
      <c r="AA19" s="150"/>
      <c r="AB19" s="5">
        <f>IF(ISERROR(VLOOKUP(X16,DATOS,6,0))=TRUE,"",VLOOKUP(X16,DATOS,6,0))</f>
        <v>3</v>
      </c>
    </row>
    <row r="20" spans="2:28" ht="24" customHeight="1" thickBot="1" x14ac:dyDescent="0.3">
      <c r="B20" s="149" t="s">
        <v>180</v>
      </c>
      <c r="C20" s="150"/>
      <c r="D20" s="151" t="str">
        <f>IF(ISERROR(VLOOKUP(C16,DATOS,13,0))=TRUE,"",VLOOKUP(C16,DATOS,13,0))</f>
        <v>Renzo Martínez</v>
      </c>
      <c r="E20" s="151"/>
      <c r="F20" s="151"/>
      <c r="G20" s="152"/>
      <c r="I20" s="149" t="s">
        <v>180</v>
      </c>
      <c r="J20" s="150"/>
      <c r="K20" s="151" t="str">
        <f>IF(ISERROR(VLOOKUP(J16,DATOS,13,0))=TRUE,"",VLOOKUP(J16,DATOS,13,0))</f>
        <v>Aún no asignado</v>
      </c>
      <c r="L20" s="151"/>
      <c r="M20" s="151"/>
      <c r="N20" s="152"/>
      <c r="P20" s="149" t="s">
        <v>180</v>
      </c>
      <c r="Q20" s="150"/>
      <c r="R20" s="151" t="str">
        <f>IF(ISERROR(VLOOKUP(Q16,DATOS,13,0))=TRUE,"",VLOOKUP(Q16,DATOS,13,0))</f>
        <v>Renzo Martínez</v>
      </c>
      <c r="S20" s="151"/>
      <c r="T20" s="151"/>
      <c r="U20" s="152"/>
      <c r="W20" s="149" t="s">
        <v>180</v>
      </c>
      <c r="X20" s="150"/>
      <c r="Y20" s="151" t="str">
        <f>IF(ISERROR(VLOOKUP(X16,DATOS,13,0))=TRUE,"",VLOOKUP(X16,DATOS,13,0))</f>
        <v>Aún no asignado</v>
      </c>
      <c r="Z20" s="151"/>
      <c r="AA20" s="151"/>
      <c r="AB20" s="152"/>
    </row>
    <row r="21" spans="2:28" ht="18.75" customHeight="1" x14ac:dyDescent="0.25">
      <c r="B21" s="140" t="s">
        <v>175</v>
      </c>
      <c r="C21" s="143" t="str">
        <f>IF(ISERROR(VLOOKUP(C16,DATOS,14,0))=TRUE,"",VLOOKUP(C16,DATOS,14,0))</f>
        <v>Como Administrador del Sistema deseo poder listar las competiciones registradas para el registro de las ligas.</v>
      </c>
      <c r="D21" s="143"/>
      <c r="E21" s="143"/>
      <c r="F21" s="143"/>
      <c r="G21" s="144"/>
      <c r="I21" s="140" t="s">
        <v>175</v>
      </c>
      <c r="J21" s="143" t="str">
        <f>IF(ISERROR(VLOOKUP(J16,DATOS,14,0))=TRUE,"",VLOOKUP(J16,DATOS,14,0))</f>
        <v>Como Administrador del Sistema deseo poder modificar algún dato mal ingresado respecto a una competición.</v>
      </c>
      <c r="K21" s="143"/>
      <c r="L21" s="143"/>
      <c r="M21" s="143"/>
      <c r="N21" s="144"/>
      <c r="P21" s="140" t="s">
        <v>175</v>
      </c>
      <c r="Q21" s="143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3"/>
      <c r="S21" s="143"/>
      <c r="T21" s="143"/>
      <c r="U21" s="144"/>
      <c r="W21" s="140" t="s">
        <v>175</v>
      </c>
      <c r="X21" s="143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3"/>
      <c r="Z21" s="143"/>
      <c r="AA21" s="143"/>
      <c r="AB21" s="144"/>
    </row>
    <row r="22" spans="2:28" ht="18" customHeight="1" x14ac:dyDescent="0.25">
      <c r="B22" s="141"/>
      <c r="C22" s="145"/>
      <c r="D22" s="145"/>
      <c r="E22" s="145"/>
      <c r="F22" s="145"/>
      <c r="G22" s="146"/>
      <c r="I22" s="141"/>
      <c r="J22" s="145"/>
      <c r="K22" s="145"/>
      <c r="L22" s="145"/>
      <c r="M22" s="145"/>
      <c r="N22" s="146"/>
      <c r="P22" s="141"/>
      <c r="Q22" s="145"/>
      <c r="R22" s="145"/>
      <c r="S22" s="145"/>
      <c r="T22" s="145"/>
      <c r="U22" s="146"/>
      <c r="W22" s="141"/>
      <c r="X22" s="145"/>
      <c r="Y22" s="145"/>
      <c r="Z22" s="145"/>
      <c r="AA22" s="145"/>
      <c r="AB22" s="146"/>
    </row>
    <row r="23" spans="2:28" ht="18" customHeight="1" thickBot="1" x14ac:dyDescent="0.3">
      <c r="B23" s="142"/>
      <c r="C23" s="147"/>
      <c r="D23" s="147"/>
      <c r="E23" s="147"/>
      <c r="F23" s="147"/>
      <c r="G23" s="148"/>
      <c r="I23" s="142"/>
      <c r="J23" s="147"/>
      <c r="K23" s="147"/>
      <c r="L23" s="147"/>
      <c r="M23" s="147"/>
      <c r="N23" s="148"/>
      <c r="P23" s="142"/>
      <c r="Q23" s="147"/>
      <c r="R23" s="147"/>
      <c r="S23" s="147"/>
      <c r="T23" s="147"/>
      <c r="U23" s="148"/>
      <c r="W23" s="142"/>
      <c r="X23" s="147"/>
      <c r="Y23" s="147"/>
      <c r="Z23" s="147"/>
      <c r="AA23" s="147"/>
      <c r="AB23" s="148"/>
    </row>
    <row r="24" spans="2:28" ht="15" customHeight="1" x14ac:dyDescent="0.25">
      <c r="B24" s="140" t="s">
        <v>176</v>
      </c>
      <c r="C24" s="143" t="str">
        <f>IF(ISERROR(VLOOKUP(C16,DATOS,15,0))=TRUE,"",VLOOKUP(C16,DATOS,15,0))</f>
        <v xml:space="preserve">US004    </v>
      </c>
      <c r="D24" s="143"/>
      <c r="E24" s="143"/>
      <c r="F24" s="143"/>
      <c r="G24" s="144"/>
      <c r="I24" s="140" t="s">
        <v>176</v>
      </c>
      <c r="J24" s="143" t="str">
        <f>IF(ISERROR(VLOOKUP(J16,DATOS,15,0))=TRUE,"",VLOOKUP(J16,DATOS,15,0))</f>
        <v xml:space="preserve">US004    </v>
      </c>
      <c r="K24" s="143"/>
      <c r="L24" s="143"/>
      <c r="M24" s="143"/>
      <c r="N24" s="144"/>
      <c r="P24" s="140" t="s">
        <v>176</v>
      </c>
      <c r="Q24" s="143" t="str">
        <f>IF(ISERROR(VLOOKUP(Q16,DATOS,15,0))=TRUE,"",VLOOKUP(Q16,DATOS,15,0))</f>
        <v xml:space="preserve">US001    </v>
      </c>
      <c r="R24" s="143"/>
      <c r="S24" s="143"/>
      <c r="T24" s="143"/>
      <c r="U24" s="144"/>
      <c r="W24" s="140" t="s">
        <v>176</v>
      </c>
      <c r="X24" s="143" t="str">
        <f>IF(ISERROR(VLOOKUP(X16,DATOS,15,0))=TRUE,"",VLOOKUP(X16,DATOS,15,0))</f>
        <v xml:space="preserve">US007    </v>
      </c>
      <c r="Y24" s="143"/>
      <c r="Z24" s="143"/>
      <c r="AA24" s="143"/>
      <c r="AB24" s="144"/>
    </row>
    <row r="25" spans="2:28" ht="15" customHeight="1" x14ac:dyDescent="0.25">
      <c r="B25" s="141"/>
      <c r="C25" s="145"/>
      <c r="D25" s="145"/>
      <c r="E25" s="145"/>
      <c r="F25" s="145"/>
      <c r="G25" s="146"/>
      <c r="I25" s="141"/>
      <c r="J25" s="145"/>
      <c r="K25" s="145"/>
      <c r="L25" s="145"/>
      <c r="M25" s="145"/>
      <c r="N25" s="146"/>
      <c r="P25" s="141"/>
      <c r="Q25" s="145"/>
      <c r="R25" s="145"/>
      <c r="S25" s="145"/>
      <c r="T25" s="145"/>
      <c r="U25" s="146"/>
      <c r="W25" s="141"/>
      <c r="X25" s="145"/>
      <c r="Y25" s="145"/>
      <c r="Z25" s="145"/>
      <c r="AA25" s="145"/>
      <c r="AB25" s="146"/>
    </row>
    <row r="26" spans="2:28" ht="15" customHeight="1" thickBot="1" x14ac:dyDescent="0.3">
      <c r="B26" s="142"/>
      <c r="C26" s="147"/>
      <c r="D26" s="147"/>
      <c r="E26" s="147"/>
      <c r="F26" s="147"/>
      <c r="G26" s="148"/>
      <c r="I26" s="142"/>
      <c r="J26" s="147"/>
      <c r="K26" s="147"/>
      <c r="L26" s="147"/>
      <c r="M26" s="147"/>
      <c r="N26" s="148"/>
      <c r="P26" s="142"/>
      <c r="Q26" s="147"/>
      <c r="R26" s="147"/>
      <c r="S26" s="147"/>
      <c r="T26" s="147"/>
      <c r="U26" s="148"/>
      <c r="W26" s="142"/>
      <c r="X26" s="147"/>
      <c r="Y26" s="147"/>
      <c r="Z26" s="147"/>
      <c r="AA26" s="147"/>
      <c r="AB26" s="148"/>
    </row>
    <row r="27" spans="2:28" ht="3.75" customHeight="1" thickBot="1" x14ac:dyDescent="0.3"/>
    <row r="28" spans="2:28" ht="24" customHeight="1" thickBot="1" x14ac:dyDescent="0.3">
      <c r="B28" s="153" t="s">
        <v>171</v>
      </c>
      <c r="C28" s="154"/>
      <c r="D28" s="154"/>
      <c r="E28" s="154"/>
      <c r="F28" s="154"/>
      <c r="G28" s="155"/>
      <c r="I28" s="153" t="s">
        <v>171</v>
      </c>
      <c r="J28" s="154"/>
      <c r="K28" s="154"/>
      <c r="L28" s="154"/>
      <c r="M28" s="154"/>
      <c r="N28" s="155"/>
      <c r="P28" s="153" t="s">
        <v>171</v>
      </c>
      <c r="Q28" s="154"/>
      <c r="R28" s="154"/>
      <c r="S28" s="154"/>
      <c r="T28" s="154"/>
      <c r="U28" s="155"/>
      <c r="W28" s="153" t="s">
        <v>171</v>
      </c>
      <c r="X28" s="154"/>
      <c r="Y28" s="154"/>
      <c r="Z28" s="154"/>
      <c r="AA28" s="154"/>
      <c r="AB28" s="155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1" t="str">
        <f>IF(ISERROR(VLOOKUP(C29,DATOS,12,0))=TRUE,"",VLOOKUP(C29,DATOS,12,0))</f>
        <v>Administrador del Sistema</v>
      </c>
      <c r="F29" s="151"/>
      <c r="G29" s="152"/>
      <c r="I29" s="4" t="s">
        <v>178</v>
      </c>
      <c r="J29" s="6" t="s">
        <v>117</v>
      </c>
      <c r="K29" s="4" t="s">
        <v>181</v>
      </c>
      <c r="L29" s="151" t="str">
        <f>IF(ISERROR(VLOOKUP(J29,DATOS,12,0))=TRUE,"",VLOOKUP(J29,DATOS,12,0))</f>
        <v>Administrador del Sistema</v>
      </c>
      <c r="M29" s="151"/>
      <c r="N29" s="152"/>
      <c r="P29" s="4" t="s">
        <v>178</v>
      </c>
      <c r="Q29" s="6" t="s">
        <v>118</v>
      </c>
      <c r="R29" s="4" t="s">
        <v>181</v>
      </c>
      <c r="S29" s="151" t="str">
        <f>IF(ISERROR(VLOOKUP(Q29,DATOS,12,0))=TRUE,"",VLOOKUP(Q29,DATOS,12,0))</f>
        <v>Administrador del Sistema</v>
      </c>
      <c r="T29" s="151"/>
      <c r="U29" s="152"/>
      <c r="W29" s="4" t="s">
        <v>178</v>
      </c>
      <c r="X29" s="6" t="s">
        <v>119</v>
      </c>
      <c r="Y29" s="4" t="s">
        <v>181</v>
      </c>
      <c r="Z29" s="151" t="str">
        <f>IF(ISERROR(VLOOKUP(X29,DATOS,12,0))=TRUE,"",VLOOKUP(X29,DATOS,12,0))</f>
        <v>Administrador del Sistema</v>
      </c>
      <c r="AA29" s="151"/>
      <c r="AB29" s="152"/>
    </row>
    <row r="30" spans="2:28" ht="24" customHeight="1" thickBot="1" x14ac:dyDescent="0.3">
      <c r="B30" s="149" t="s">
        <v>177</v>
      </c>
      <c r="C30" s="150"/>
      <c r="D30" s="151" t="str">
        <f>IF(ISERROR(VLOOKUP(C29,DATOS,2,0))=TRUE,"",VLOOKUP(C29,DATOS,2,0))</f>
        <v>Registrar un equipo de fútbol</v>
      </c>
      <c r="E30" s="151"/>
      <c r="F30" s="151"/>
      <c r="G30" s="152"/>
      <c r="I30" s="149" t="s">
        <v>177</v>
      </c>
      <c r="J30" s="150"/>
      <c r="K30" s="151" t="str">
        <f>IF(ISERROR(VLOOKUP(J29,DATOS,2,0))=TRUE,"",VLOOKUP(J29,DATOS,2,0))</f>
        <v>Mantener una clasificación mundial de equipos de fútbol</v>
      </c>
      <c r="L30" s="151"/>
      <c r="M30" s="151"/>
      <c r="N30" s="152"/>
      <c r="P30" s="149" t="s">
        <v>177</v>
      </c>
      <c r="Q30" s="150"/>
      <c r="R30" s="151" t="str">
        <f>IF(ISERROR(VLOOKUP(Q29,DATOS,2,0))=TRUE,"",VLOOKUP(Q29,DATOS,2,0))</f>
        <v>Listar el estadio principal y alterno de un equipo</v>
      </c>
      <c r="S30" s="151"/>
      <c r="T30" s="151"/>
      <c r="U30" s="152"/>
      <c r="W30" s="149" t="s">
        <v>177</v>
      </c>
      <c r="X30" s="150"/>
      <c r="Y30" s="151" t="str">
        <f>IF(ISERROR(VLOOKUP(X29,DATOS,2,0))=TRUE,"",VLOOKUP(X29,DATOS,2,0))</f>
        <v>Listar los equipos de fútbol registrados</v>
      </c>
      <c r="Z30" s="151"/>
      <c r="AA30" s="151"/>
      <c r="AB30" s="152"/>
    </row>
    <row r="31" spans="2:28" ht="24" customHeight="1" thickBot="1" x14ac:dyDescent="0.3">
      <c r="B31" s="149" t="s">
        <v>172</v>
      </c>
      <c r="C31" s="150"/>
      <c r="D31" s="5">
        <f>IF(ISERROR(VLOOKUP(C29,DATOS,3,0))=TRUE,"",VLOOKUP(C29,DATOS,3,0))</f>
        <v>17</v>
      </c>
      <c r="E31" s="149" t="s">
        <v>173</v>
      </c>
      <c r="F31" s="150"/>
      <c r="G31" s="5">
        <f>IF(ISERROR(VLOOKUP(C29,DATOS,4,0))=TRUE,"",VLOOKUP(C29,DATOS,4,0))</f>
        <v>4</v>
      </c>
      <c r="I31" s="149" t="s">
        <v>172</v>
      </c>
      <c r="J31" s="150"/>
      <c r="K31" s="5">
        <f>IF(ISERROR(VLOOKUP(J29,DATOS,3,0))=TRUE,"",VLOOKUP(J29,DATOS,3,0))</f>
        <v>11</v>
      </c>
      <c r="L31" s="149" t="s">
        <v>173</v>
      </c>
      <c r="M31" s="150"/>
      <c r="N31" s="5">
        <f>IF(ISERROR(VLOOKUP(J29,DATOS,4,0))=TRUE,"",VLOOKUP(J29,DATOS,4,0))</f>
        <v>4</v>
      </c>
      <c r="P31" s="149" t="s">
        <v>172</v>
      </c>
      <c r="Q31" s="150"/>
      <c r="R31" s="5">
        <f>IF(ISERROR(VLOOKUP(Q29,DATOS,3,0))=TRUE,"",VLOOKUP(Q29,DATOS,3,0))</f>
        <v>7</v>
      </c>
      <c r="S31" s="149" t="s">
        <v>173</v>
      </c>
      <c r="T31" s="150"/>
      <c r="U31" s="5">
        <f>IF(ISERROR(VLOOKUP(Q29,DATOS,4,0))=TRUE,"",VLOOKUP(Q29,DATOS,4,0))</f>
        <v>3</v>
      </c>
      <c r="W31" s="149" t="s">
        <v>172</v>
      </c>
      <c r="X31" s="150"/>
      <c r="Y31" s="5">
        <f>IF(ISERROR(VLOOKUP(X29,DATOS,3,0))=TRUE,"",VLOOKUP(X29,DATOS,3,0))</f>
        <v>9</v>
      </c>
      <c r="Z31" s="149" t="s">
        <v>173</v>
      </c>
      <c r="AA31" s="150"/>
      <c r="AB31" s="5">
        <f>IF(ISERROR(VLOOKUP(X29,DATOS,4,0))=TRUE,"",VLOOKUP(X29,DATOS,4,0))</f>
        <v>4</v>
      </c>
    </row>
    <row r="32" spans="2:28" ht="24" customHeight="1" thickBot="1" x14ac:dyDescent="0.3">
      <c r="B32" s="149" t="s">
        <v>174</v>
      </c>
      <c r="C32" s="150"/>
      <c r="D32" s="5">
        <f>IF(ISERROR(VLOOKUP(C29,DATOS,5,0))=TRUE,"",VLOOKUP(C29,DATOS,5,0))</f>
        <v>12.450000000000001</v>
      </c>
      <c r="E32" s="149" t="s">
        <v>179</v>
      </c>
      <c r="F32" s="150"/>
      <c r="G32" s="5">
        <f>IF(ISERROR(VLOOKUP(C29,DATOS,6,0))=TRUE,"",VLOOKUP(C29,DATOS,6,0))</f>
        <v>1</v>
      </c>
      <c r="I32" s="149" t="s">
        <v>174</v>
      </c>
      <c r="J32" s="150"/>
      <c r="K32" s="5">
        <f>IF(ISERROR(VLOOKUP(J29,DATOS,5,0))=TRUE,"",VLOOKUP(J29,DATOS,5,0))</f>
        <v>8.5500000000000007</v>
      </c>
      <c r="L32" s="149" t="s">
        <v>179</v>
      </c>
      <c r="M32" s="150"/>
      <c r="N32" s="5">
        <f>IF(ISERROR(VLOOKUP(J29,DATOS,6,0))=TRUE,"",VLOOKUP(J29,DATOS,6,0))</f>
        <v>3</v>
      </c>
      <c r="P32" s="149" t="s">
        <v>174</v>
      </c>
      <c r="Q32" s="150"/>
      <c r="R32" s="5">
        <f>IF(ISERROR(VLOOKUP(Q29,DATOS,5,0))=TRUE,"",VLOOKUP(Q29,DATOS,5,0))</f>
        <v>5.6</v>
      </c>
      <c r="S32" s="149" t="s">
        <v>179</v>
      </c>
      <c r="T32" s="150"/>
      <c r="U32" s="5">
        <f>IF(ISERROR(VLOOKUP(Q29,DATOS,6,0))=TRUE,"",VLOOKUP(Q29,DATOS,6,0))</f>
        <v>2</v>
      </c>
      <c r="W32" s="149" t="s">
        <v>174</v>
      </c>
      <c r="X32" s="150"/>
      <c r="Y32" s="5">
        <f>IF(ISERROR(VLOOKUP(X29,DATOS,5,0))=TRUE,"",VLOOKUP(X29,DATOS,5,0))</f>
        <v>7.25</v>
      </c>
      <c r="Z32" s="149" t="s">
        <v>179</v>
      </c>
      <c r="AA32" s="150"/>
      <c r="AB32" s="5">
        <f>IF(ISERROR(VLOOKUP(X29,DATOS,6,0))=TRUE,"",VLOOKUP(X29,DATOS,6,0))</f>
        <v>3</v>
      </c>
    </row>
    <row r="33" spans="2:28" ht="24" customHeight="1" thickBot="1" x14ac:dyDescent="0.3">
      <c r="B33" s="149" t="s">
        <v>180</v>
      </c>
      <c r="C33" s="150"/>
      <c r="D33" s="151" t="str">
        <f>IF(ISERROR(VLOOKUP(C29,DATOS,13,0))=TRUE,"",VLOOKUP(C29,DATOS,13,0))</f>
        <v>Rodolfo Cordero</v>
      </c>
      <c r="E33" s="151"/>
      <c r="F33" s="151"/>
      <c r="G33" s="152"/>
      <c r="I33" s="149" t="s">
        <v>180</v>
      </c>
      <c r="J33" s="150"/>
      <c r="K33" s="151" t="str">
        <f>IF(ISERROR(VLOOKUP(J29,DATOS,13,0))=TRUE,"",VLOOKUP(J29,DATOS,13,0))</f>
        <v>Aún no asignado</v>
      </c>
      <c r="L33" s="151"/>
      <c r="M33" s="151"/>
      <c r="N33" s="152"/>
      <c r="P33" s="149" t="s">
        <v>180</v>
      </c>
      <c r="Q33" s="150"/>
      <c r="R33" s="151" t="str">
        <f>IF(ISERROR(VLOOKUP(Q29,DATOS,13,0))=TRUE,"",VLOOKUP(Q29,DATOS,13,0))</f>
        <v>Rodolfo Cordero</v>
      </c>
      <c r="S33" s="151"/>
      <c r="T33" s="151"/>
      <c r="U33" s="152"/>
      <c r="W33" s="149" t="s">
        <v>180</v>
      </c>
      <c r="X33" s="150"/>
      <c r="Y33" s="151" t="str">
        <f>IF(ISERROR(VLOOKUP(X29,DATOS,13,0))=TRUE,"",VLOOKUP(X29,DATOS,13,0))</f>
        <v>Aún no asignado</v>
      </c>
      <c r="Z33" s="151"/>
      <c r="AA33" s="151"/>
      <c r="AB33" s="152"/>
    </row>
    <row r="34" spans="2:28" ht="18.75" customHeight="1" x14ac:dyDescent="0.25">
      <c r="B34" s="140" t="s">
        <v>175</v>
      </c>
      <c r="C34" s="143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3"/>
      <c r="E34" s="143"/>
      <c r="F34" s="143"/>
      <c r="G34" s="144"/>
      <c r="I34" s="140" t="s">
        <v>175</v>
      </c>
      <c r="J34" s="143" t="str">
        <f>IF(ISERROR(VLOOKUP(J29,DATOS,14,0))=TRUE,"",VLOOKUP(J29,DATOS,14,0))</f>
        <v>Como Administrador del Sistema deseo poder mantener el ranking mundial de clubes presentado por IFFHS de manera mensual.</v>
      </c>
      <c r="K34" s="143"/>
      <c r="L34" s="143"/>
      <c r="M34" s="143"/>
      <c r="N34" s="144"/>
      <c r="P34" s="140" t="s">
        <v>175</v>
      </c>
      <c r="Q34" s="143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3"/>
      <c r="S34" s="143"/>
      <c r="T34" s="143"/>
      <c r="U34" s="144"/>
      <c r="W34" s="140" t="s">
        <v>175</v>
      </c>
      <c r="X34" s="143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3"/>
      <c r="Z34" s="143"/>
      <c r="AA34" s="143"/>
      <c r="AB34" s="144"/>
    </row>
    <row r="35" spans="2:28" ht="18" customHeight="1" x14ac:dyDescent="0.25">
      <c r="B35" s="141"/>
      <c r="C35" s="145"/>
      <c r="D35" s="145"/>
      <c r="E35" s="145"/>
      <c r="F35" s="145"/>
      <c r="G35" s="146"/>
      <c r="I35" s="141"/>
      <c r="J35" s="145"/>
      <c r="K35" s="145"/>
      <c r="L35" s="145"/>
      <c r="M35" s="145"/>
      <c r="N35" s="146"/>
      <c r="P35" s="141"/>
      <c r="Q35" s="145"/>
      <c r="R35" s="145"/>
      <c r="S35" s="145"/>
      <c r="T35" s="145"/>
      <c r="U35" s="146"/>
      <c r="W35" s="141"/>
      <c r="X35" s="145"/>
      <c r="Y35" s="145"/>
      <c r="Z35" s="145"/>
      <c r="AA35" s="145"/>
      <c r="AB35" s="146"/>
    </row>
    <row r="36" spans="2:28" ht="18" customHeight="1" thickBot="1" x14ac:dyDescent="0.3">
      <c r="B36" s="142"/>
      <c r="C36" s="147"/>
      <c r="D36" s="147"/>
      <c r="E36" s="147"/>
      <c r="F36" s="147"/>
      <c r="G36" s="148"/>
      <c r="I36" s="142"/>
      <c r="J36" s="147"/>
      <c r="K36" s="147"/>
      <c r="L36" s="147"/>
      <c r="M36" s="147"/>
      <c r="N36" s="148"/>
      <c r="P36" s="142"/>
      <c r="Q36" s="147"/>
      <c r="R36" s="147"/>
      <c r="S36" s="147"/>
      <c r="T36" s="147"/>
      <c r="U36" s="148"/>
      <c r="W36" s="142"/>
      <c r="X36" s="147"/>
      <c r="Y36" s="147"/>
      <c r="Z36" s="147"/>
      <c r="AA36" s="147"/>
      <c r="AB36" s="148"/>
    </row>
    <row r="37" spans="2:28" ht="15" customHeight="1" x14ac:dyDescent="0.25">
      <c r="B37" s="140" t="s">
        <v>176</v>
      </c>
      <c r="C37" s="143" t="str">
        <f>IF(ISERROR(VLOOKUP(C29,DATOS,15,0))=TRUE,"",VLOOKUP(C29,DATOS,15,0))</f>
        <v xml:space="preserve">US001 US007   </v>
      </c>
      <c r="D37" s="143"/>
      <c r="E37" s="143"/>
      <c r="F37" s="143"/>
      <c r="G37" s="144"/>
      <c r="I37" s="140" t="s">
        <v>176</v>
      </c>
      <c r="J37" s="143" t="str">
        <f>IF(ISERROR(VLOOKUP(J29,DATOS,15,0))=TRUE,"",VLOOKUP(J29,DATOS,15,0))</f>
        <v xml:space="preserve">US009    </v>
      </c>
      <c r="K37" s="143"/>
      <c r="L37" s="143"/>
      <c r="M37" s="143"/>
      <c r="N37" s="144"/>
      <c r="P37" s="140" t="s">
        <v>176</v>
      </c>
      <c r="Q37" s="143" t="str">
        <f>IF(ISERROR(VLOOKUP(Q29,DATOS,15,0))=TRUE,"",VLOOKUP(Q29,DATOS,15,0))</f>
        <v xml:space="preserve">US009    </v>
      </c>
      <c r="R37" s="143"/>
      <c r="S37" s="143"/>
      <c r="T37" s="143"/>
      <c r="U37" s="144"/>
      <c r="W37" s="140" t="s">
        <v>176</v>
      </c>
      <c r="X37" s="143" t="str">
        <f>IF(ISERROR(VLOOKUP(X29,DATOS,15,0))=TRUE,"",VLOOKUP(X29,DATOS,15,0))</f>
        <v xml:space="preserve">US009    </v>
      </c>
      <c r="Y37" s="143"/>
      <c r="Z37" s="143"/>
      <c r="AA37" s="143"/>
      <c r="AB37" s="144"/>
    </row>
    <row r="38" spans="2:28" ht="15" customHeight="1" x14ac:dyDescent="0.25">
      <c r="B38" s="141"/>
      <c r="C38" s="145"/>
      <c r="D38" s="145"/>
      <c r="E38" s="145"/>
      <c r="F38" s="145"/>
      <c r="G38" s="146"/>
      <c r="I38" s="141"/>
      <c r="J38" s="145"/>
      <c r="K38" s="145"/>
      <c r="L38" s="145"/>
      <c r="M38" s="145"/>
      <c r="N38" s="146"/>
      <c r="P38" s="141"/>
      <c r="Q38" s="145"/>
      <c r="R38" s="145"/>
      <c r="S38" s="145"/>
      <c r="T38" s="145"/>
      <c r="U38" s="146"/>
      <c r="W38" s="141"/>
      <c r="X38" s="145"/>
      <c r="Y38" s="145"/>
      <c r="Z38" s="145"/>
      <c r="AA38" s="145"/>
      <c r="AB38" s="146"/>
    </row>
    <row r="39" spans="2:28" ht="15" customHeight="1" thickBot="1" x14ac:dyDescent="0.3">
      <c r="B39" s="142"/>
      <c r="C39" s="147"/>
      <c r="D39" s="147"/>
      <c r="E39" s="147"/>
      <c r="F39" s="147"/>
      <c r="G39" s="148"/>
      <c r="I39" s="142"/>
      <c r="J39" s="147"/>
      <c r="K39" s="147"/>
      <c r="L39" s="147"/>
      <c r="M39" s="147"/>
      <c r="N39" s="148"/>
      <c r="P39" s="142"/>
      <c r="Q39" s="147"/>
      <c r="R39" s="147"/>
      <c r="S39" s="147"/>
      <c r="T39" s="147"/>
      <c r="U39" s="148"/>
      <c r="W39" s="142"/>
      <c r="X39" s="147"/>
      <c r="Y39" s="147"/>
      <c r="Z39" s="147"/>
      <c r="AA39" s="147"/>
      <c r="AB39" s="148"/>
    </row>
    <row r="40" spans="2:28" ht="3.75" customHeight="1" thickBot="1" x14ac:dyDescent="0.3"/>
    <row r="41" spans="2:28" ht="24" customHeight="1" thickBot="1" x14ac:dyDescent="0.3">
      <c r="B41" s="153" t="s">
        <v>171</v>
      </c>
      <c r="C41" s="154"/>
      <c r="D41" s="154"/>
      <c r="E41" s="154"/>
      <c r="F41" s="154"/>
      <c r="G41" s="155"/>
      <c r="I41" s="153" t="s">
        <v>171</v>
      </c>
      <c r="J41" s="154"/>
      <c r="K41" s="154"/>
      <c r="L41" s="154"/>
      <c r="M41" s="154"/>
      <c r="N41" s="155"/>
      <c r="P41" s="153" t="s">
        <v>171</v>
      </c>
      <c r="Q41" s="154"/>
      <c r="R41" s="154"/>
      <c r="S41" s="154"/>
      <c r="T41" s="154"/>
      <c r="U41" s="155"/>
      <c r="W41" s="153" t="s">
        <v>171</v>
      </c>
      <c r="X41" s="154"/>
      <c r="Y41" s="154"/>
      <c r="Z41" s="154"/>
      <c r="AA41" s="154"/>
      <c r="AB41" s="155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1" t="str">
        <f>IF(ISERROR(VLOOKUP(C42,DATOS,12,0))=TRUE,"",VLOOKUP(C42,DATOS,12,0))</f>
        <v>Administrador del Sistema</v>
      </c>
      <c r="F42" s="151"/>
      <c r="G42" s="152"/>
      <c r="I42" s="4" t="s">
        <v>178</v>
      </c>
      <c r="J42" s="6" t="s">
        <v>121</v>
      </c>
      <c r="K42" s="4" t="s">
        <v>181</v>
      </c>
      <c r="L42" s="151" t="str">
        <f>IF(ISERROR(VLOOKUP(J42,DATOS,12,0))=TRUE,"",VLOOKUP(J42,DATOS,12,0))</f>
        <v>Administrador del Sistema</v>
      </c>
      <c r="M42" s="151"/>
      <c r="N42" s="152"/>
      <c r="P42" s="4" t="s">
        <v>178</v>
      </c>
      <c r="Q42" s="6" t="s">
        <v>122</v>
      </c>
      <c r="R42" s="4" t="s">
        <v>181</v>
      </c>
      <c r="S42" s="151" t="str">
        <f>IF(ISERROR(VLOOKUP(Q42,DATOS,12,0))=TRUE,"",VLOOKUP(Q42,DATOS,12,0))</f>
        <v>Administrador del Sistema</v>
      </c>
      <c r="T42" s="151"/>
      <c r="U42" s="152"/>
      <c r="W42" s="4" t="s">
        <v>178</v>
      </c>
      <c r="X42" s="6" t="s">
        <v>123</v>
      </c>
      <c r="Y42" s="4" t="s">
        <v>181</v>
      </c>
      <c r="Z42" s="151" t="str">
        <f>IF(ISERROR(VLOOKUP(X42,DATOS,12,0))=TRUE,"",VLOOKUP(X42,DATOS,12,0))</f>
        <v>Administrador del Sistema</v>
      </c>
      <c r="AA42" s="151"/>
      <c r="AB42" s="152"/>
    </row>
    <row r="43" spans="2:28" ht="24" customHeight="1" thickBot="1" x14ac:dyDescent="0.3">
      <c r="B43" s="149" t="s">
        <v>177</v>
      </c>
      <c r="C43" s="150"/>
      <c r="D43" s="151" t="str">
        <f>IF(ISERROR(VLOOKUP(C42,DATOS,2,0))=TRUE,"",VLOOKUP(C42,DATOS,2,0))</f>
        <v>Editar la información de un equipo de fútbol</v>
      </c>
      <c r="E43" s="151"/>
      <c r="F43" s="151"/>
      <c r="G43" s="152"/>
      <c r="I43" s="149" t="s">
        <v>177</v>
      </c>
      <c r="J43" s="150"/>
      <c r="K43" s="151" t="str">
        <f>IF(ISERROR(VLOOKUP(J42,DATOS,2,0))=TRUE,"",VLOOKUP(J42,DATOS,2,0))</f>
        <v>Registrar una liga de fútbol</v>
      </c>
      <c r="L43" s="151"/>
      <c r="M43" s="151"/>
      <c r="N43" s="152"/>
      <c r="P43" s="149" t="s">
        <v>177</v>
      </c>
      <c r="Q43" s="150"/>
      <c r="R43" s="151" t="str">
        <f>IF(ISERROR(VLOOKUP(Q42,DATOS,2,0))=TRUE,"",VLOOKUP(Q42,DATOS,2,0))</f>
        <v>Listar las ligas registradas</v>
      </c>
      <c r="S43" s="151"/>
      <c r="T43" s="151"/>
      <c r="U43" s="152"/>
      <c r="W43" s="149" t="s">
        <v>177</v>
      </c>
      <c r="X43" s="150"/>
      <c r="Y43" s="151" t="str">
        <f>IF(ISERROR(VLOOKUP(X42,DATOS,2,0))=TRUE,"",VLOOKUP(X42,DATOS,2,0))</f>
        <v>Editar la información de una liga</v>
      </c>
      <c r="Z43" s="151"/>
      <c r="AA43" s="151"/>
      <c r="AB43" s="152"/>
    </row>
    <row r="44" spans="2:28" ht="24" customHeight="1" thickBot="1" x14ac:dyDescent="0.3">
      <c r="B44" s="149" t="s">
        <v>172</v>
      </c>
      <c r="C44" s="150"/>
      <c r="D44" s="5">
        <f>IF(ISERROR(VLOOKUP(C42,DATOS,3,0))=TRUE,"",VLOOKUP(C42,DATOS,3,0))</f>
        <v>2</v>
      </c>
      <c r="E44" s="149" t="s">
        <v>173</v>
      </c>
      <c r="F44" s="150"/>
      <c r="G44" s="5">
        <f>IF(ISERROR(VLOOKUP(C42,DATOS,4,0))=TRUE,"",VLOOKUP(C42,DATOS,4,0))</f>
        <v>3</v>
      </c>
      <c r="I44" s="149" t="s">
        <v>172</v>
      </c>
      <c r="J44" s="150"/>
      <c r="K44" s="5">
        <f>IF(ISERROR(VLOOKUP(J42,DATOS,3,0))=TRUE,"",VLOOKUP(J42,DATOS,3,0))</f>
        <v>16</v>
      </c>
      <c r="L44" s="149" t="s">
        <v>173</v>
      </c>
      <c r="M44" s="150"/>
      <c r="N44" s="5">
        <f>IF(ISERROR(VLOOKUP(J42,DATOS,4,0))=TRUE,"",VLOOKUP(J42,DATOS,4,0))</f>
        <v>6</v>
      </c>
      <c r="P44" s="149" t="s">
        <v>172</v>
      </c>
      <c r="Q44" s="150"/>
      <c r="R44" s="5">
        <f>IF(ISERROR(VLOOKUP(Q42,DATOS,3,0))=TRUE,"",VLOOKUP(Q42,DATOS,3,0))</f>
        <v>8</v>
      </c>
      <c r="S44" s="149" t="s">
        <v>173</v>
      </c>
      <c r="T44" s="150"/>
      <c r="U44" s="5">
        <f>IF(ISERROR(VLOOKUP(Q42,DATOS,4,0))=TRUE,"",VLOOKUP(Q42,DATOS,4,0))</f>
        <v>3</v>
      </c>
      <c r="W44" s="149" t="s">
        <v>172</v>
      </c>
      <c r="X44" s="150"/>
      <c r="Y44" s="5">
        <f>IF(ISERROR(VLOOKUP(X42,DATOS,3,0))=TRUE,"",VLOOKUP(X42,DATOS,3,0))</f>
        <v>2</v>
      </c>
      <c r="Z44" s="149" t="s">
        <v>173</v>
      </c>
      <c r="AA44" s="150"/>
      <c r="AB44" s="5">
        <f>IF(ISERROR(VLOOKUP(X42,DATOS,4,0))=TRUE,"",VLOOKUP(X42,DATOS,4,0))</f>
        <v>2</v>
      </c>
    </row>
    <row r="45" spans="2:28" ht="24" customHeight="1" thickBot="1" x14ac:dyDescent="0.3">
      <c r="B45" s="149" t="s">
        <v>174</v>
      </c>
      <c r="C45" s="150"/>
      <c r="D45" s="5">
        <f>IF(ISERROR(VLOOKUP(C42,DATOS,5,0))=TRUE,"",VLOOKUP(C42,DATOS,5,0))</f>
        <v>2.3499999999999996</v>
      </c>
      <c r="E45" s="149" t="s">
        <v>179</v>
      </c>
      <c r="F45" s="150"/>
      <c r="G45" s="5">
        <f>IF(ISERROR(VLOOKUP(C42,DATOS,6,0))=TRUE,"",VLOOKUP(C42,DATOS,6,0))</f>
        <v>3</v>
      </c>
      <c r="I45" s="149" t="s">
        <v>174</v>
      </c>
      <c r="J45" s="150"/>
      <c r="K45" s="5">
        <f>IF(ISERROR(VLOOKUP(J42,DATOS,5,0))=TRUE,"",VLOOKUP(J42,DATOS,5,0))</f>
        <v>12.5</v>
      </c>
      <c r="L45" s="149" t="s">
        <v>179</v>
      </c>
      <c r="M45" s="150"/>
      <c r="N45" s="5">
        <f>IF(ISERROR(VLOOKUP(J42,DATOS,6,0))=TRUE,"",VLOOKUP(J42,DATOS,6,0))</f>
        <v>1</v>
      </c>
      <c r="P45" s="149" t="s">
        <v>174</v>
      </c>
      <c r="Q45" s="150"/>
      <c r="R45" s="5">
        <f>IF(ISERROR(VLOOKUP(Q42,DATOS,5,0))=TRUE,"",VLOOKUP(Q42,DATOS,5,0))</f>
        <v>6.25</v>
      </c>
      <c r="S45" s="149" t="s">
        <v>179</v>
      </c>
      <c r="T45" s="150"/>
      <c r="U45" s="5">
        <f>IF(ISERROR(VLOOKUP(Q42,DATOS,6,0))=TRUE,"",VLOOKUP(Q42,DATOS,6,0))</f>
        <v>2</v>
      </c>
      <c r="W45" s="149" t="s">
        <v>174</v>
      </c>
      <c r="X45" s="150"/>
      <c r="Y45" s="5">
        <f>IF(ISERROR(VLOOKUP(X42,DATOS,5,0))=TRUE,"",VLOOKUP(X42,DATOS,5,0))</f>
        <v>2</v>
      </c>
      <c r="Z45" s="149" t="s">
        <v>179</v>
      </c>
      <c r="AA45" s="150"/>
      <c r="AB45" s="5">
        <f>IF(ISERROR(VLOOKUP(X42,DATOS,6,0))=TRUE,"",VLOOKUP(X42,DATOS,6,0))</f>
        <v>3</v>
      </c>
    </row>
    <row r="46" spans="2:28" ht="24" customHeight="1" thickBot="1" x14ac:dyDescent="0.3">
      <c r="B46" s="149" t="s">
        <v>180</v>
      </c>
      <c r="C46" s="150"/>
      <c r="D46" s="151" t="str">
        <f>IF(ISERROR(VLOOKUP(C42,DATOS,13,0))=TRUE,"",VLOOKUP(C42,DATOS,13,0))</f>
        <v>Aún no asignado</v>
      </c>
      <c r="E46" s="151"/>
      <c r="F46" s="151"/>
      <c r="G46" s="152"/>
      <c r="I46" s="149" t="s">
        <v>180</v>
      </c>
      <c r="J46" s="150"/>
      <c r="K46" s="151" t="str">
        <f>IF(ISERROR(VLOOKUP(J42,DATOS,13,0))=TRUE,"",VLOOKUP(J42,DATOS,13,0))</f>
        <v>Rodolfo Cordero</v>
      </c>
      <c r="L46" s="151"/>
      <c r="M46" s="151"/>
      <c r="N46" s="152"/>
      <c r="P46" s="149" t="s">
        <v>180</v>
      </c>
      <c r="Q46" s="150"/>
      <c r="R46" s="151" t="str">
        <f>IF(ISERROR(VLOOKUP(Q42,DATOS,13,0))=TRUE,"",VLOOKUP(Q42,DATOS,13,0))</f>
        <v>Rodolfo Cordero</v>
      </c>
      <c r="S46" s="151"/>
      <c r="T46" s="151"/>
      <c r="U46" s="152"/>
      <c r="W46" s="149" t="s">
        <v>180</v>
      </c>
      <c r="X46" s="150"/>
      <c r="Y46" s="151" t="str">
        <f>IF(ISERROR(VLOOKUP(X42,DATOS,13,0))=TRUE,"",VLOOKUP(X42,DATOS,13,0))</f>
        <v>Aún no asignado</v>
      </c>
      <c r="Z46" s="151"/>
      <c r="AA46" s="151"/>
      <c r="AB46" s="152"/>
    </row>
    <row r="47" spans="2:28" ht="18.75" customHeight="1" x14ac:dyDescent="0.25">
      <c r="B47" s="140" t="s">
        <v>175</v>
      </c>
      <c r="C47" s="143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3"/>
      <c r="E47" s="143"/>
      <c r="F47" s="143"/>
      <c r="G47" s="144"/>
      <c r="I47" s="140" t="s">
        <v>175</v>
      </c>
      <c r="J47" s="143" t="str">
        <f>IF(ISERROR(VLOOKUP(J42,DATOS,14,0))=TRUE,"",VLOOKUP(J42,DATOS,14,0))</f>
        <v>Como Administrador del Sistema deseo poder registrar una liga de fútbol para una competición.</v>
      </c>
      <c r="K47" s="143"/>
      <c r="L47" s="143"/>
      <c r="M47" s="143"/>
      <c r="N47" s="144"/>
      <c r="P47" s="140" t="s">
        <v>175</v>
      </c>
      <c r="Q47" s="143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3"/>
      <c r="S47" s="143"/>
      <c r="T47" s="143"/>
      <c r="U47" s="144"/>
      <c r="W47" s="140" t="s">
        <v>175</v>
      </c>
      <c r="X47" s="143" t="str">
        <f>IF(ISERROR(VLOOKUP(X42,DATOS,14,0))=TRUE,"",VLOOKUP(X42,DATOS,14,0))</f>
        <v>Como Administrador del Sistema deseo poder editar la información de una liga en caso de error de ingreso.</v>
      </c>
      <c r="Y47" s="143"/>
      <c r="Z47" s="143"/>
      <c r="AA47" s="143"/>
      <c r="AB47" s="144"/>
    </row>
    <row r="48" spans="2:28" ht="18" customHeight="1" x14ac:dyDescent="0.25">
      <c r="B48" s="141"/>
      <c r="C48" s="145"/>
      <c r="D48" s="145"/>
      <c r="E48" s="145"/>
      <c r="F48" s="145"/>
      <c r="G48" s="146"/>
      <c r="I48" s="141"/>
      <c r="J48" s="145"/>
      <c r="K48" s="145"/>
      <c r="L48" s="145"/>
      <c r="M48" s="145"/>
      <c r="N48" s="146"/>
      <c r="P48" s="141"/>
      <c r="Q48" s="145"/>
      <c r="R48" s="145"/>
      <c r="S48" s="145"/>
      <c r="T48" s="145"/>
      <c r="U48" s="146"/>
      <c r="W48" s="141"/>
      <c r="X48" s="145"/>
      <c r="Y48" s="145"/>
      <c r="Z48" s="145"/>
      <c r="AA48" s="145"/>
      <c r="AB48" s="146"/>
    </row>
    <row r="49" spans="2:28" ht="18" customHeight="1" thickBot="1" x14ac:dyDescent="0.3">
      <c r="B49" s="142"/>
      <c r="C49" s="147"/>
      <c r="D49" s="147"/>
      <c r="E49" s="147"/>
      <c r="F49" s="147"/>
      <c r="G49" s="148"/>
      <c r="I49" s="142"/>
      <c r="J49" s="147"/>
      <c r="K49" s="147"/>
      <c r="L49" s="147"/>
      <c r="M49" s="147"/>
      <c r="N49" s="148"/>
      <c r="P49" s="142"/>
      <c r="Q49" s="147"/>
      <c r="R49" s="147"/>
      <c r="S49" s="147"/>
      <c r="T49" s="147"/>
      <c r="U49" s="148"/>
      <c r="W49" s="142"/>
      <c r="X49" s="147"/>
      <c r="Y49" s="147"/>
      <c r="Z49" s="147"/>
      <c r="AA49" s="147"/>
      <c r="AB49" s="148"/>
    </row>
    <row r="50" spans="2:28" ht="15" customHeight="1" x14ac:dyDescent="0.25">
      <c r="B50" s="140" t="s">
        <v>176</v>
      </c>
      <c r="C50" s="143" t="str">
        <f>IF(ISERROR(VLOOKUP(C42,DATOS,15,0))=TRUE,"",VLOOKUP(C42,DATOS,15,0))</f>
        <v xml:space="preserve">US009 US007   </v>
      </c>
      <c r="D50" s="143"/>
      <c r="E50" s="143"/>
      <c r="F50" s="143"/>
      <c r="G50" s="144"/>
      <c r="I50" s="140" t="s">
        <v>176</v>
      </c>
      <c r="J50" s="143" t="str">
        <f>IF(ISERROR(VLOOKUP(J42,DATOS,15,0))=TRUE,"",VLOOKUP(J42,DATOS,15,0))</f>
        <v xml:space="preserve">US004    </v>
      </c>
      <c r="K50" s="143"/>
      <c r="L50" s="143"/>
      <c r="M50" s="143"/>
      <c r="N50" s="144"/>
      <c r="P50" s="140" t="s">
        <v>176</v>
      </c>
      <c r="Q50" s="143" t="str">
        <f>IF(ISERROR(VLOOKUP(Q42,DATOS,15,0))=TRUE,"",VLOOKUP(Q42,DATOS,15,0))</f>
        <v xml:space="preserve">US014    </v>
      </c>
      <c r="R50" s="143"/>
      <c r="S50" s="143"/>
      <c r="T50" s="143"/>
      <c r="U50" s="144"/>
      <c r="W50" s="140" t="s">
        <v>176</v>
      </c>
      <c r="X50" s="143" t="str">
        <f>IF(ISERROR(VLOOKUP(X42,DATOS,15,0))=TRUE,"",VLOOKUP(X42,DATOS,15,0))</f>
        <v xml:space="preserve">US014    </v>
      </c>
      <c r="Y50" s="143"/>
      <c r="Z50" s="143"/>
      <c r="AA50" s="143"/>
      <c r="AB50" s="144"/>
    </row>
    <row r="51" spans="2:28" ht="15" customHeight="1" x14ac:dyDescent="0.25">
      <c r="B51" s="141"/>
      <c r="C51" s="145"/>
      <c r="D51" s="145"/>
      <c r="E51" s="145"/>
      <c r="F51" s="145"/>
      <c r="G51" s="146"/>
      <c r="I51" s="141"/>
      <c r="J51" s="145"/>
      <c r="K51" s="145"/>
      <c r="L51" s="145"/>
      <c r="M51" s="145"/>
      <c r="N51" s="146"/>
      <c r="P51" s="141"/>
      <c r="Q51" s="145"/>
      <c r="R51" s="145"/>
      <c r="S51" s="145"/>
      <c r="T51" s="145"/>
      <c r="U51" s="146"/>
      <c r="W51" s="141"/>
      <c r="X51" s="145"/>
      <c r="Y51" s="145"/>
      <c r="Z51" s="145"/>
      <c r="AA51" s="145"/>
      <c r="AB51" s="146"/>
    </row>
    <row r="52" spans="2:28" ht="15" customHeight="1" thickBot="1" x14ac:dyDescent="0.3">
      <c r="B52" s="142"/>
      <c r="C52" s="147"/>
      <c r="D52" s="147"/>
      <c r="E52" s="147"/>
      <c r="F52" s="147"/>
      <c r="G52" s="148"/>
      <c r="I52" s="142"/>
      <c r="J52" s="147"/>
      <c r="K52" s="147"/>
      <c r="L52" s="147"/>
      <c r="M52" s="147"/>
      <c r="N52" s="148"/>
      <c r="P52" s="142"/>
      <c r="Q52" s="147"/>
      <c r="R52" s="147"/>
      <c r="S52" s="147"/>
      <c r="T52" s="147"/>
      <c r="U52" s="148"/>
      <c r="W52" s="142"/>
      <c r="X52" s="147"/>
      <c r="Y52" s="147"/>
      <c r="Z52" s="147"/>
      <c r="AA52" s="147"/>
      <c r="AB52" s="148"/>
    </row>
    <row r="53" spans="2:28" ht="3.75" customHeight="1" thickBot="1" x14ac:dyDescent="0.3"/>
    <row r="54" spans="2:28" ht="24" customHeight="1" thickBot="1" x14ac:dyDescent="0.3">
      <c r="B54" s="153" t="s">
        <v>171</v>
      </c>
      <c r="C54" s="154"/>
      <c r="D54" s="154"/>
      <c r="E54" s="154"/>
      <c r="F54" s="154"/>
      <c r="G54" s="155"/>
      <c r="I54" s="153" t="s">
        <v>171</v>
      </c>
      <c r="J54" s="154"/>
      <c r="K54" s="154"/>
      <c r="L54" s="154"/>
      <c r="M54" s="154"/>
      <c r="N54" s="155"/>
      <c r="P54" s="153" t="s">
        <v>171</v>
      </c>
      <c r="Q54" s="154"/>
      <c r="R54" s="154"/>
      <c r="S54" s="154"/>
      <c r="T54" s="154"/>
      <c r="U54" s="155"/>
      <c r="W54" s="153" t="s">
        <v>171</v>
      </c>
      <c r="X54" s="154"/>
      <c r="Y54" s="154"/>
      <c r="Z54" s="154"/>
      <c r="AA54" s="154"/>
      <c r="AB54" s="155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1" t="str">
        <f>IF(ISERROR(VLOOKUP(C55,DATOS,12,0))=TRUE,"",VLOOKUP(C55,DATOS,12,0))</f>
        <v>Administrador del Sistema</v>
      </c>
      <c r="F55" s="151"/>
      <c r="G55" s="152"/>
      <c r="I55" s="4" t="s">
        <v>178</v>
      </c>
      <c r="J55" s="6" t="s">
        <v>125</v>
      </c>
      <c r="K55" s="4" t="s">
        <v>181</v>
      </c>
      <c r="L55" s="151" t="str">
        <f>IF(ISERROR(VLOOKUP(J55,DATOS,12,0))=TRUE,"",VLOOKUP(J55,DATOS,12,0))</f>
        <v>Administrador del Sistema</v>
      </c>
      <c r="M55" s="151"/>
      <c r="N55" s="152"/>
      <c r="P55" s="4" t="s">
        <v>178</v>
      </c>
      <c r="Q55" s="6" t="s">
        <v>126</v>
      </c>
      <c r="R55" s="4" t="s">
        <v>181</v>
      </c>
      <c r="S55" s="151" t="str">
        <f>IF(ISERROR(VLOOKUP(Q55,DATOS,12,0))=TRUE,"",VLOOKUP(Q55,DATOS,12,0))</f>
        <v>Administrador del Sistema</v>
      </c>
      <c r="T55" s="151"/>
      <c r="U55" s="152"/>
      <c r="W55" s="4" t="s">
        <v>178</v>
      </c>
      <c r="X55" s="6" t="s">
        <v>127</v>
      </c>
      <c r="Y55" s="4" t="s">
        <v>181</v>
      </c>
      <c r="Z55" s="151" t="str">
        <f>IF(ISERROR(VLOOKUP(X55,DATOS,12,0))=TRUE,"",VLOOKUP(X55,DATOS,12,0))</f>
        <v>Administrador del Sistema</v>
      </c>
      <c r="AA55" s="151"/>
      <c r="AB55" s="152"/>
    </row>
    <row r="56" spans="2:28" ht="24" customHeight="1" thickBot="1" x14ac:dyDescent="0.3">
      <c r="B56" s="149" t="s">
        <v>177</v>
      </c>
      <c r="C56" s="150"/>
      <c r="D56" s="151" t="str">
        <f>IF(ISERROR(VLOOKUP(C55,DATOS,2,0))=TRUE,"",VLOOKUP(C55,DATOS,2,0))</f>
        <v>Registrar los equipos participantes para una liga</v>
      </c>
      <c r="E56" s="151"/>
      <c r="F56" s="151"/>
      <c r="G56" s="152"/>
      <c r="I56" s="149" t="s">
        <v>177</v>
      </c>
      <c r="J56" s="150"/>
      <c r="K56" s="151" t="str">
        <f>IF(ISERROR(VLOOKUP(J55,DATOS,2,0))=TRUE,"",VLOOKUP(J55,DATOS,2,0))</f>
        <v>Listar los equipos participantes de una liga de fútbol</v>
      </c>
      <c r="L56" s="151"/>
      <c r="M56" s="151"/>
      <c r="N56" s="152"/>
      <c r="P56" s="149" t="s">
        <v>177</v>
      </c>
      <c r="Q56" s="150"/>
      <c r="R56" s="151" t="str">
        <f>IF(ISERROR(VLOOKUP(Q55,DATOS,2,0))=TRUE,"",VLOOKUP(Q55,DATOS,2,0))</f>
        <v>Actualizar los equipos que participan en una liga de fútbol</v>
      </c>
      <c r="S56" s="151"/>
      <c r="T56" s="151"/>
      <c r="U56" s="152"/>
      <c r="W56" s="149" t="s">
        <v>177</v>
      </c>
      <c r="X56" s="150"/>
      <c r="Y56" s="151" t="str">
        <f>IF(ISERROR(VLOOKUP(X55,DATOS,2,0))=TRUE,"",VLOOKUP(X55,DATOS,2,0))</f>
        <v>Registrar un jugador de fútbol</v>
      </c>
      <c r="Z56" s="151"/>
      <c r="AA56" s="151"/>
      <c r="AB56" s="152"/>
    </row>
    <row r="57" spans="2:28" ht="24" customHeight="1" thickBot="1" x14ac:dyDescent="0.3">
      <c r="B57" s="149" t="s">
        <v>172</v>
      </c>
      <c r="C57" s="150"/>
      <c r="D57" s="5">
        <f>IF(ISERROR(VLOOKUP(C55,DATOS,3,0))=TRUE,"",VLOOKUP(C55,DATOS,3,0))</f>
        <v>15</v>
      </c>
      <c r="E57" s="149" t="s">
        <v>173</v>
      </c>
      <c r="F57" s="150"/>
      <c r="G57" s="5">
        <f>IF(ISERROR(VLOOKUP(C55,DATOS,4,0))=TRUE,"",VLOOKUP(C55,DATOS,4,0))</f>
        <v>6</v>
      </c>
      <c r="I57" s="149" t="s">
        <v>172</v>
      </c>
      <c r="J57" s="150"/>
      <c r="K57" s="5">
        <f>IF(ISERROR(VLOOKUP(J55,DATOS,3,0))=TRUE,"",VLOOKUP(J55,DATOS,3,0))</f>
        <v>8</v>
      </c>
      <c r="L57" s="149" t="s">
        <v>173</v>
      </c>
      <c r="M57" s="150"/>
      <c r="N57" s="5">
        <f>IF(ISERROR(VLOOKUP(J55,DATOS,4,0))=TRUE,"",VLOOKUP(J55,DATOS,4,0))</f>
        <v>3</v>
      </c>
      <c r="P57" s="149" t="s">
        <v>172</v>
      </c>
      <c r="Q57" s="150"/>
      <c r="R57" s="5">
        <f>IF(ISERROR(VLOOKUP(Q55,DATOS,3,0))=TRUE,"",VLOOKUP(Q55,DATOS,3,0))</f>
        <v>1</v>
      </c>
      <c r="S57" s="149" t="s">
        <v>173</v>
      </c>
      <c r="T57" s="150"/>
      <c r="U57" s="5">
        <f>IF(ISERROR(VLOOKUP(Q55,DATOS,4,0))=TRUE,"",VLOOKUP(Q55,DATOS,4,0))</f>
        <v>1</v>
      </c>
      <c r="W57" s="149" t="s">
        <v>172</v>
      </c>
      <c r="X57" s="150"/>
      <c r="Y57" s="5">
        <f>IF(ISERROR(VLOOKUP(X55,DATOS,3,0))=TRUE,"",VLOOKUP(X55,DATOS,3,0))</f>
        <v>14</v>
      </c>
      <c r="Z57" s="149" t="s">
        <v>173</v>
      </c>
      <c r="AA57" s="150"/>
      <c r="AB57" s="5">
        <f>IF(ISERROR(VLOOKUP(X55,DATOS,4,0))=TRUE,"",VLOOKUP(X55,DATOS,4,0))</f>
        <v>6</v>
      </c>
    </row>
    <row r="58" spans="2:28" ht="24" customHeight="1" thickBot="1" x14ac:dyDescent="0.3">
      <c r="B58" s="149" t="s">
        <v>174</v>
      </c>
      <c r="C58" s="150"/>
      <c r="D58" s="5">
        <f>IF(ISERROR(VLOOKUP(C55,DATOS,5,0))=TRUE,"",VLOOKUP(C55,DATOS,5,0))</f>
        <v>11.85</v>
      </c>
      <c r="E58" s="149" t="s">
        <v>179</v>
      </c>
      <c r="F58" s="150"/>
      <c r="G58" s="5">
        <f>IF(ISERROR(VLOOKUP(C55,DATOS,6,0))=TRUE,"",VLOOKUP(C55,DATOS,6,0))</f>
        <v>1</v>
      </c>
      <c r="I58" s="149" t="s">
        <v>174</v>
      </c>
      <c r="J58" s="150"/>
      <c r="K58" s="5">
        <f>IF(ISERROR(VLOOKUP(J55,DATOS,5,0))=TRUE,"",VLOOKUP(J55,DATOS,5,0))</f>
        <v>6.25</v>
      </c>
      <c r="L58" s="149" t="s">
        <v>179</v>
      </c>
      <c r="M58" s="150"/>
      <c r="N58" s="5">
        <f>IF(ISERROR(VLOOKUP(J55,DATOS,6,0))=TRUE,"",VLOOKUP(J55,DATOS,6,0))</f>
        <v>2</v>
      </c>
      <c r="P58" s="149" t="s">
        <v>174</v>
      </c>
      <c r="Q58" s="150"/>
      <c r="R58" s="5">
        <f>IF(ISERROR(VLOOKUP(Q55,DATOS,5,0))=TRUE,"",VLOOKUP(Q55,DATOS,5,0))</f>
        <v>1</v>
      </c>
      <c r="S58" s="149" t="s">
        <v>179</v>
      </c>
      <c r="T58" s="150"/>
      <c r="U58" s="5">
        <f>IF(ISERROR(VLOOKUP(Q55,DATOS,6,0))=TRUE,"",VLOOKUP(Q55,DATOS,6,0))</f>
        <v>6</v>
      </c>
      <c r="W58" s="149" t="s">
        <v>174</v>
      </c>
      <c r="X58" s="150"/>
      <c r="Y58" s="5">
        <f>IF(ISERROR(VLOOKUP(X55,DATOS,5,0))=TRUE,"",VLOOKUP(X55,DATOS,5,0))</f>
        <v>11.2</v>
      </c>
      <c r="Z58" s="149" t="s">
        <v>179</v>
      </c>
      <c r="AA58" s="150"/>
      <c r="AB58" s="5">
        <f>IF(ISERROR(VLOOKUP(X55,DATOS,6,0))=TRUE,"",VLOOKUP(X55,DATOS,6,0))</f>
        <v>2</v>
      </c>
    </row>
    <row r="59" spans="2:28" ht="24" customHeight="1" thickBot="1" x14ac:dyDescent="0.3">
      <c r="B59" s="149" t="s">
        <v>180</v>
      </c>
      <c r="C59" s="150"/>
      <c r="D59" s="151" t="str">
        <f>IF(ISERROR(VLOOKUP(C55,DATOS,13,0))=TRUE,"",VLOOKUP(C55,DATOS,13,0))</f>
        <v>Rodolfo Cordero</v>
      </c>
      <c r="E59" s="151"/>
      <c r="F59" s="151"/>
      <c r="G59" s="152"/>
      <c r="I59" s="149" t="s">
        <v>180</v>
      </c>
      <c r="J59" s="150"/>
      <c r="K59" s="151" t="str">
        <f>IF(ISERROR(VLOOKUP(J55,DATOS,13,0))=TRUE,"",VLOOKUP(J55,DATOS,13,0))</f>
        <v>Rodolfo Cordero</v>
      </c>
      <c r="L59" s="151"/>
      <c r="M59" s="151"/>
      <c r="N59" s="152"/>
      <c r="P59" s="149" t="s">
        <v>180</v>
      </c>
      <c r="Q59" s="150"/>
      <c r="R59" s="151" t="str">
        <f>IF(ISERROR(VLOOKUP(Q55,DATOS,13,0))=TRUE,"",VLOOKUP(Q55,DATOS,13,0))</f>
        <v>Aún no asignado</v>
      </c>
      <c r="S59" s="151"/>
      <c r="T59" s="151"/>
      <c r="U59" s="152"/>
      <c r="W59" s="149" t="s">
        <v>180</v>
      </c>
      <c r="X59" s="150"/>
      <c r="Y59" s="151" t="str">
        <f>IF(ISERROR(VLOOKUP(X55,DATOS,13,0))=TRUE,"",VLOOKUP(X55,DATOS,13,0))</f>
        <v>Renzo Martínez</v>
      </c>
      <c r="Z59" s="151"/>
      <c r="AA59" s="151"/>
      <c r="AB59" s="152"/>
    </row>
    <row r="60" spans="2:28" ht="18.75" customHeight="1" x14ac:dyDescent="0.25">
      <c r="B60" s="140" t="s">
        <v>175</v>
      </c>
      <c r="C60" s="143" t="str">
        <f>IF(ISERROR(VLOOKUP(C55,DATOS,14,0))=TRUE,"",VLOOKUP(C55,DATOS,14,0))</f>
        <v>Como Administrador del Sistema deseo poder ingresar para una liga, que equipos participan en ella.</v>
      </c>
      <c r="D60" s="143"/>
      <c r="E60" s="143"/>
      <c r="F60" s="143"/>
      <c r="G60" s="144"/>
      <c r="I60" s="140" t="s">
        <v>175</v>
      </c>
      <c r="J60" s="143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3"/>
      <c r="L60" s="143"/>
      <c r="M60" s="143"/>
      <c r="N60" s="144"/>
      <c r="P60" s="140" t="s">
        <v>175</v>
      </c>
      <c r="Q60" s="143" t="str">
        <f>IF(ISERROR(VLOOKUP(Q55,DATOS,14,0))=TRUE,"",VLOOKUP(Q55,DATOS,14,0))</f>
        <v>Como Administrador del Sistema deseo poder actualizar los equipos de una liga en caso de error en el ingreso.</v>
      </c>
      <c r="R60" s="143"/>
      <c r="S60" s="143"/>
      <c r="T60" s="143"/>
      <c r="U60" s="144"/>
      <c r="W60" s="140" t="s">
        <v>175</v>
      </c>
      <c r="X60" s="143" t="str">
        <f>IF(ISERROR(VLOOKUP(X55,DATOS,14,0))=TRUE,"",VLOOKUP(X55,DATOS,14,0))</f>
        <v>Como Administrador del Sistema deseo poder registrar a los jugadores de fútbol.</v>
      </c>
      <c r="Y60" s="143"/>
      <c r="Z60" s="143"/>
      <c r="AA60" s="143"/>
      <c r="AB60" s="144"/>
    </row>
    <row r="61" spans="2:28" ht="18" customHeight="1" x14ac:dyDescent="0.25">
      <c r="B61" s="141"/>
      <c r="C61" s="145"/>
      <c r="D61" s="145"/>
      <c r="E61" s="145"/>
      <c r="F61" s="145"/>
      <c r="G61" s="146"/>
      <c r="I61" s="141"/>
      <c r="J61" s="145"/>
      <c r="K61" s="145"/>
      <c r="L61" s="145"/>
      <c r="M61" s="145"/>
      <c r="N61" s="146"/>
      <c r="P61" s="141"/>
      <c r="Q61" s="145"/>
      <c r="R61" s="145"/>
      <c r="S61" s="145"/>
      <c r="T61" s="145"/>
      <c r="U61" s="146"/>
      <c r="W61" s="141"/>
      <c r="X61" s="145"/>
      <c r="Y61" s="145"/>
      <c r="Z61" s="145"/>
      <c r="AA61" s="145"/>
      <c r="AB61" s="146"/>
    </row>
    <row r="62" spans="2:28" ht="18" customHeight="1" thickBot="1" x14ac:dyDescent="0.3">
      <c r="B62" s="142"/>
      <c r="C62" s="147"/>
      <c r="D62" s="147"/>
      <c r="E62" s="147"/>
      <c r="F62" s="147"/>
      <c r="G62" s="148"/>
      <c r="I62" s="142"/>
      <c r="J62" s="147"/>
      <c r="K62" s="147"/>
      <c r="L62" s="147"/>
      <c r="M62" s="147"/>
      <c r="N62" s="148"/>
      <c r="P62" s="142"/>
      <c r="Q62" s="147"/>
      <c r="R62" s="147"/>
      <c r="S62" s="147"/>
      <c r="T62" s="147"/>
      <c r="U62" s="148"/>
      <c r="W62" s="142"/>
      <c r="X62" s="147"/>
      <c r="Y62" s="147"/>
      <c r="Z62" s="147"/>
      <c r="AA62" s="147"/>
      <c r="AB62" s="148"/>
    </row>
    <row r="63" spans="2:28" ht="15" customHeight="1" x14ac:dyDescent="0.25">
      <c r="B63" s="140" t="s">
        <v>176</v>
      </c>
      <c r="C63" s="143" t="str">
        <f>IF(ISERROR(VLOOKUP(C55,DATOS,15,0))=TRUE,"",VLOOKUP(C55,DATOS,15,0))</f>
        <v xml:space="preserve">US014 US009   </v>
      </c>
      <c r="D63" s="143"/>
      <c r="E63" s="143"/>
      <c r="F63" s="143"/>
      <c r="G63" s="144"/>
      <c r="I63" s="140" t="s">
        <v>176</v>
      </c>
      <c r="J63" s="143" t="str">
        <f>IF(ISERROR(VLOOKUP(J55,DATOS,15,0))=TRUE,"",VLOOKUP(J55,DATOS,15,0))</f>
        <v xml:space="preserve">US017    </v>
      </c>
      <c r="K63" s="143"/>
      <c r="L63" s="143"/>
      <c r="M63" s="143"/>
      <c r="N63" s="144"/>
      <c r="P63" s="140" t="s">
        <v>176</v>
      </c>
      <c r="Q63" s="143" t="str">
        <f>IF(ISERROR(VLOOKUP(Q55,DATOS,15,0))=TRUE,"",VLOOKUP(Q55,DATOS,15,0))</f>
        <v xml:space="preserve">US017    </v>
      </c>
      <c r="R63" s="143"/>
      <c r="S63" s="143"/>
      <c r="T63" s="143"/>
      <c r="U63" s="144"/>
      <c r="W63" s="140" t="s">
        <v>176</v>
      </c>
      <c r="X63" s="143" t="str">
        <f>IF(ISERROR(VLOOKUP(X55,DATOS,15,0))=TRUE,"",VLOOKUP(X55,DATOS,15,0))</f>
        <v xml:space="preserve">    </v>
      </c>
      <c r="Y63" s="143"/>
      <c r="Z63" s="143"/>
      <c r="AA63" s="143"/>
      <c r="AB63" s="144"/>
    </row>
    <row r="64" spans="2:28" ht="15" customHeight="1" x14ac:dyDescent="0.25">
      <c r="B64" s="141"/>
      <c r="C64" s="145"/>
      <c r="D64" s="145"/>
      <c r="E64" s="145"/>
      <c r="F64" s="145"/>
      <c r="G64" s="146"/>
      <c r="I64" s="141"/>
      <c r="J64" s="145"/>
      <c r="K64" s="145"/>
      <c r="L64" s="145"/>
      <c r="M64" s="145"/>
      <c r="N64" s="146"/>
      <c r="P64" s="141"/>
      <c r="Q64" s="145"/>
      <c r="R64" s="145"/>
      <c r="S64" s="145"/>
      <c r="T64" s="145"/>
      <c r="U64" s="146"/>
      <c r="W64" s="141"/>
      <c r="X64" s="145"/>
      <c r="Y64" s="145"/>
      <c r="Z64" s="145"/>
      <c r="AA64" s="145"/>
      <c r="AB64" s="146"/>
    </row>
    <row r="65" spans="2:28" ht="15" customHeight="1" thickBot="1" x14ac:dyDescent="0.3">
      <c r="B65" s="142"/>
      <c r="C65" s="147"/>
      <c r="D65" s="147"/>
      <c r="E65" s="147"/>
      <c r="F65" s="147"/>
      <c r="G65" s="148"/>
      <c r="I65" s="142"/>
      <c r="J65" s="147"/>
      <c r="K65" s="147"/>
      <c r="L65" s="147"/>
      <c r="M65" s="147"/>
      <c r="N65" s="148"/>
      <c r="P65" s="142"/>
      <c r="Q65" s="147"/>
      <c r="R65" s="147"/>
      <c r="S65" s="147"/>
      <c r="T65" s="147"/>
      <c r="U65" s="148"/>
      <c r="W65" s="142"/>
      <c r="X65" s="147"/>
      <c r="Y65" s="147"/>
      <c r="Z65" s="147"/>
      <c r="AA65" s="147"/>
      <c r="AB65" s="148"/>
    </row>
    <row r="66" spans="2:28" ht="3.75" customHeight="1" thickBot="1" x14ac:dyDescent="0.3"/>
    <row r="67" spans="2:28" ht="24" customHeight="1" thickBot="1" x14ac:dyDescent="0.3">
      <c r="B67" s="153" t="s">
        <v>171</v>
      </c>
      <c r="C67" s="154"/>
      <c r="D67" s="154"/>
      <c r="E67" s="154"/>
      <c r="F67" s="154"/>
      <c r="G67" s="155"/>
      <c r="I67" s="153" t="s">
        <v>171</v>
      </c>
      <c r="J67" s="154"/>
      <c r="K67" s="154"/>
      <c r="L67" s="154"/>
      <c r="M67" s="154"/>
      <c r="N67" s="155"/>
      <c r="P67" s="153" t="s">
        <v>171</v>
      </c>
      <c r="Q67" s="154"/>
      <c r="R67" s="154"/>
      <c r="S67" s="154"/>
      <c r="T67" s="154"/>
      <c r="U67" s="155"/>
      <c r="W67" s="153" t="s">
        <v>171</v>
      </c>
      <c r="X67" s="154"/>
      <c r="Y67" s="154"/>
      <c r="Z67" s="154"/>
      <c r="AA67" s="154"/>
      <c r="AB67" s="155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1" t="str">
        <f>IF(ISERROR(VLOOKUP(C68,DATOS,12,0))=TRUE,"",VLOOKUP(C68,DATOS,12,0))</f>
        <v>Administrador del Sistema</v>
      </c>
      <c r="F68" s="151"/>
      <c r="G68" s="152"/>
      <c r="I68" s="4" t="s">
        <v>178</v>
      </c>
      <c r="J68" s="6" t="s">
        <v>129</v>
      </c>
      <c r="K68" s="4" t="s">
        <v>181</v>
      </c>
      <c r="L68" s="151" t="str">
        <f>IF(ISERROR(VLOOKUP(J68,DATOS,12,0))=TRUE,"",VLOOKUP(J68,DATOS,12,0))</f>
        <v>Administrador del Sistema</v>
      </c>
      <c r="M68" s="151"/>
      <c r="N68" s="152"/>
      <c r="P68" s="4" t="s">
        <v>178</v>
      </c>
      <c r="Q68" s="6" t="s">
        <v>130</v>
      </c>
      <c r="R68" s="4" t="s">
        <v>181</v>
      </c>
      <c r="S68" s="151" t="str">
        <f>IF(ISERROR(VLOOKUP(Q68,DATOS,12,0))=TRUE,"",VLOOKUP(Q68,DATOS,12,0))</f>
        <v>Administrador del Sistema</v>
      </c>
      <c r="T68" s="151"/>
      <c r="U68" s="152"/>
      <c r="W68" s="4" t="s">
        <v>178</v>
      </c>
      <c r="X68" s="6" t="s">
        <v>131</v>
      </c>
      <c r="Y68" s="4" t="s">
        <v>181</v>
      </c>
      <c r="Z68" s="151" t="str">
        <f>IF(ISERROR(VLOOKUP(X68,DATOS,12,0))=TRUE,"",VLOOKUP(X68,DATOS,12,0))</f>
        <v>Administrador del Sistema</v>
      </c>
      <c r="AA68" s="151"/>
      <c r="AB68" s="152"/>
    </row>
    <row r="69" spans="2:28" ht="24" customHeight="1" thickBot="1" x14ac:dyDescent="0.3">
      <c r="B69" s="149" t="s">
        <v>177</v>
      </c>
      <c r="C69" s="150"/>
      <c r="D69" s="151" t="str">
        <f>IF(ISERROR(VLOOKUP(C68,DATOS,2,0))=TRUE,"",VLOOKUP(C68,DATOS,2,0))</f>
        <v>Listar jugadores de fútbol según el equipo</v>
      </c>
      <c r="E69" s="151"/>
      <c r="F69" s="151"/>
      <c r="G69" s="152"/>
      <c r="I69" s="149" t="s">
        <v>177</v>
      </c>
      <c r="J69" s="150"/>
      <c r="K69" s="151" t="str">
        <f>IF(ISERROR(VLOOKUP(J68,DATOS,2,0))=TRUE,"",VLOOKUP(J68,DATOS,2,0))</f>
        <v>Editar la información de un jugador</v>
      </c>
      <c r="L69" s="151"/>
      <c r="M69" s="151"/>
      <c r="N69" s="152"/>
      <c r="P69" s="149" t="s">
        <v>177</v>
      </c>
      <c r="Q69" s="150"/>
      <c r="R69" s="151" t="str">
        <f>IF(ISERROR(VLOOKUP(Q68,DATOS,2,0))=TRUE,"",VLOOKUP(Q68,DATOS,2,0))</f>
        <v>Registrar una transferencia de un jugador a un equipo nuevo</v>
      </c>
      <c r="S69" s="151"/>
      <c r="T69" s="151"/>
      <c r="U69" s="152"/>
      <c r="W69" s="149" t="s">
        <v>177</v>
      </c>
      <c r="X69" s="150"/>
      <c r="Y69" s="151" t="str">
        <f>IF(ISERROR(VLOOKUP(X68,DATOS,2,0))=TRUE,"",VLOOKUP(X68,DATOS,2,0))</f>
        <v>Leer el historial de un jugador de fútbol</v>
      </c>
      <c r="Z69" s="151"/>
      <c r="AA69" s="151"/>
      <c r="AB69" s="152"/>
    </row>
    <row r="70" spans="2:28" ht="24" customHeight="1" thickBot="1" x14ac:dyDescent="0.3">
      <c r="B70" s="149" t="s">
        <v>172</v>
      </c>
      <c r="C70" s="150"/>
      <c r="D70" s="5">
        <f>IF(ISERROR(VLOOKUP(C68,DATOS,3,0))=TRUE,"",VLOOKUP(C68,DATOS,3,0))</f>
        <v>7</v>
      </c>
      <c r="E70" s="149" t="s">
        <v>173</v>
      </c>
      <c r="F70" s="150"/>
      <c r="G70" s="5">
        <f>IF(ISERROR(VLOOKUP(C68,DATOS,4,0))=TRUE,"",VLOOKUP(C68,DATOS,4,0))</f>
        <v>4</v>
      </c>
      <c r="I70" s="149" t="s">
        <v>172</v>
      </c>
      <c r="J70" s="150"/>
      <c r="K70" s="5">
        <f>IF(ISERROR(VLOOKUP(J68,DATOS,3,0))=TRUE,"",VLOOKUP(J68,DATOS,3,0))</f>
        <v>3</v>
      </c>
      <c r="L70" s="149" t="s">
        <v>173</v>
      </c>
      <c r="M70" s="150"/>
      <c r="N70" s="5">
        <f>IF(ISERROR(VLOOKUP(J68,DATOS,4,0))=TRUE,"",VLOOKUP(J68,DATOS,4,0))</f>
        <v>2</v>
      </c>
      <c r="P70" s="149" t="s">
        <v>172</v>
      </c>
      <c r="Q70" s="150"/>
      <c r="R70" s="5">
        <f>IF(ISERROR(VLOOKUP(Q68,DATOS,3,0))=TRUE,"",VLOOKUP(Q68,DATOS,3,0))</f>
        <v>1</v>
      </c>
      <c r="S70" s="149" t="s">
        <v>173</v>
      </c>
      <c r="T70" s="150"/>
      <c r="U70" s="5">
        <f>IF(ISERROR(VLOOKUP(Q68,DATOS,4,0))=TRUE,"",VLOOKUP(Q68,DATOS,4,0))</f>
        <v>1</v>
      </c>
      <c r="W70" s="149" t="s">
        <v>172</v>
      </c>
      <c r="X70" s="150"/>
      <c r="Y70" s="5">
        <f>IF(ISERROR(VLOOKUP(X68,DATOS,3,0))=TRUE,"",VLOOKUP(X68,DATOS,3,0))</f>
        <v>3</v>
      </c>
      <c r="Z70" s="149" t="s">
        <v>173</v>
      </c>
      <c r="AA70" s="150"/>
      <c r="AB70" s="5">
        <f>IF(ISERROR(VLOOKUP(X68,DATOS,4,0))=TRUE,"",VLOOKUP(X68,DATOS,4,0))</f>
        <v>1</v>
      </c>
    </row>
    <row r="71" spans="2:28" ht="24" customHeight="1" thickBot="1" x14ac:dyDescent="0.3">
      <c r="B71" s="149" t="s">
        <v>174</v>
      </c>
      <c r="C71" s="150"/>
      <c r="D71" s="5">
        <f>IF(ISERROR(VLOOKUP(C68,DATOS,5,0))=TRUE,"",VLOOKUP(C68,DATOS,5,0))</f>
        <v>5.9499999999999993</v>
      </c>
      <c r="E71" s="149" t="s">
        <v>179</v>
      </c>
      <c r="F71" s="150"/>
      <c r="G71" s="5">
        <f>IF(ISERROR(VLOOKUP(C68,DATOS,6,0))=TRUE,"",VLOOKUP(C68,DATOS,6,0))</f>
        <v>3</v>
      </c>
      <c r="I71" s="149" t="s">
        <v>174</v>
      </c>
      <c r="J71" s="150"/>
      <c r="K71" s="5">
        <f>IF(ISERROR(VLOOKUP(J68,DATOS,5,0))=TRUE,"",VLOOKUP(J68,DATOS,5,0))</f>
        <v>2.6500000000000004</v>
      </c>
      <c r="L71" s="149" t="s">
        <v>179</v>
      </c>
      <c r="M71" s="150"/>
      <c r="N71" s="5">
        <f>IF(ISERROR(VLOOKUP(J68,DATOS,6,0))=TRUE,"",VLOOKUP(J68,DATOS,6,0))</f>
        <v>3</v>
      </c>
      <c r="P71" s="149" t="s">
        <v>174</v>
      </c>
      <c r="Q71" s="150"/>
      <c r="R71" s="5">
        <f>IF(ISERROR(VLOOKUP(Q68,DATOS,5,0))=TRUE,"",VLOOKUP(Q68,DATOS,5,0))</f>
        <v>1</v>
      </c>
      <c r="S71" s="149" t="s">
        <v>179</v>
      </c>
      <c r="T71" s="150"/>
      <c r="U71" s="5">
        <f>IF(ISERROR(VLOOKUP(Q68,DATOS,6,0))=TRUE,"",VLOOKUP(Q68,DATOS,6,0))</f>
        <v>6</v>
      </c>
      <c r="W71" s="149" t="s">
        <v>174</v>
      </c>
      <c r="X71" s="150"/>
      <c r="Y71" s="5">
        <f>IF(ISERROR(VLOOKUP(X68,DATOS,5,0))=TRUE,"",VLOOKUP(X68,DATOS,5,0))</f>
        <v>2.3000000000000003</v>
      </c>
      <c r="Z71" s="149" t="s">
        <v>179</v>
      </c>
      <c r="AA71" s="150"/>
      <c r="AB71" s="5">
        <f>IF(ISERROR(VLOOKUP(X68,DATOS,6,0))=TRUE,"",VLOOKUP(X68,DATOS,6,0))</f>
        <v>5</v>
      </c>
    </row>
    <row r="72" spans="2:28" ht="24" customHeight="1" thickBot="1" x14ac:dyDescent="0.3">
      <c r="B72" s="149" t="s">
        <v>180</v>
      </c>
      <c r="C72" s="150"/>
      <c r="D72" s="151" t="str">
        <f>IF(ISERROR(VLOOKUP(C68,DATOS,13,0))=TRUE,"",VLOOKUP(C68,DATOS,13,0))</f>
        <v>Aún no asignado</v>
      </c>
      <c r="E72" s="151"/>
      <c r="F72" s="151"/>
      <c r="G72" s="152"/>
      <c r="I72" s="149" t="s">
        <v>180</v>
      </c>
      <c r="J72" s="150"/>
      <c r="K72" s="151" t="str">
        <f>IF(ISERROR(VLOOKUP(J68,DATOS,13,0))=TRUE,"",VLOOKUP(J68,DATOS,13,0))</f>
        <v>Aún no asignado</v>
      </c>
      <c r="L72" s="151"/>
      <c r="M72" s="151"/>
      <c r="N72" s="152"/>
      <c r="P72" s="149" t="s">
        <v>180</v>
      </c>
      <c r="Q72" s="150"/>
      <c r="R72" s="151" t="str">
        <f>IF(ISERROR(VLOOKUP(Q68,DATOS,13,0))=TRUE,"",VLOOKUP(Q68,DATOS,13,0))</f>
        <v>Aún no asignado</v>
      </c>
      <c r="S72" s="151"/>
      <c r="T72" s="151"/>
      <c r="U72" s="152"/>
      <c r="W72" s="149" t="s">
        <v>180</v>
      </c>
      <c r="X72" s="150"/>
      <c r="Y72" s="151" t="str">
        <f>IF(ISERROR(VLOOKUP(X68,DATOS,13,0))=TRUE,"",VLOOKUP(X68,DATOS,13,0))</f>
        <v>Aún no asignado</v>
      </c>
      <c r="Z72" s="151"/>
      <c r="AA72" s="151"/>
      <c r="AB72" s="152"/>
    </row>
    <row r="73" spans="2:28" ht="18.75" customHeight="1" x14ac:dyDescent="0.25">
      <c r="B73" s="140" t="s">
        <v>175</v>
      </c>
      <c r="C73" s="143" t="str">
        <f>IF(ISERROR(VLOOKUP(C68,DATOS,14,0))=TRUE,"",VLOOKUP(C68,DATOS,14,0))</f>
        <v>Como Administrador del Sistema deseo poder tener un listado de jugadores de un equipo de fútbol.</v>
      </c>
      <c r="D73" s="143"/>
      <c r="E73" s="143"/>
      <c r="F73" s="143"/>
      <c r="G73" s="144"/>
      <c r="I73" s="140" t="s">
        <v>175</v>
      </c>
      <c r="J73" s="143" t="str">
        <f>IF(ISERROR(VLOOKUP(J68,DATOS,14,0))=TRUE,"",VLOOKUP(J68,DATOS,14,0))</f>
        <v>Como Administrador del Sistema deseo actualizar algunos datos de los jugadores registrados, como el peso, talla, entre otras.</v>
      </c>
      <c r="K73" s="143"/>
      <c r="L73" s="143"/>
      <c r="M73" s="143"/>
      <c r="N73" s="144"/>
      <c r="P73" s="140" t="s">
        <v>175</v>
      </c>
      <c r="Q73" s="143" t="str">
        <f>IF(ISERROR(VLOOKUP(Q68,DATOS,14,0))=TRUE,"",VLOOKUP(Q68,DATOS,14,0))</f>
        <v>Como Administrador del Sistema deseo poder registrar las nuevas transferencias de jugadores entre clubes.</v>
      </c>
      <c r="R73" s="143"/>
      <c r="S73" s="143"/>
      <c r="T73" s="143"/>
      <c r="U73" s="144"/>
      <c r="W73" s="140" t="s">
        <v>175</v>
      </c>
      <c r="X73" s="143" t="str">
        <f>IF(ISERROR(VLOOKUP(X68,DATOS,14,0))=TRUE,"",VLOOKUP(X68,DATOS,14,0))</f>
        <v>Como Administrador del Sistema deseo poder saber en que equipos ha jugado un determinado jugador.</v>
      </c>
      <c r="Y73" s="143"/>
      <c r="Z73" s="143"/>
      <c r="AA73" s="143"/>
      <c r="AB73" s="144"/>
    </row>
    <row r="74" spans="2:28" ht="18" customHeight="1" x14ac:dyDescent="0.25">
      <c r="B74" s="141"/>
      <c r="C74" s="145"/>
      <c r="D74" s="145"/>
      <c r="E74" s="145"/>
      <c r="F74" s="145"/>
      <c r="G74" s="146"/>
      <c r="I74" s="141"/>
      <c r="J74" s="145"/>
      <c r="K74" s="145"/>
      <c r="L74" s="145"/>
      <c r="M74" s="145"/>
      <c r="N74" s="146"/>
      <c r="P74" s="141"/>
      <c r="Q74" s="145"/>
      <c r="R74" s="145"/>
      <c r="S74" s="145"/>
      <c r="T74" s="145"/>
      <c r="U74" s="146"/>
      <c r="W74" s="141"/>
      <c r="X74" s="145"/>
      <c r="Y74" s="145"/>
      <c r="Z74" s="145"/>
      <c r="AA74" s="145"/>
      <c r="AB74" s="146"/>
    </row>
    <row r="75" spans="2:28" ht="18" customHeight="1" thickBot="1" x14ac:dyDescent="0.3">
      <c r="B75" s="142"/>
      <c r="C75" s="147"/>
      <c r="D75" s="147"/>
      <c r="E75" s="147"/>
      <c r="F75" s="147"/>
      <c r="G75" s="148"/>
      <c r="I75" s="142"/>
      <c r="J75" s="147"/>
      <c r="K75" s="147"/>
      <c r="L75" s="147"/>
      <c r="M75" s="147"/>
      <c r="N75" s="148"/>
      <c r="P75" s="142"/>
      <c r="Q75" s="147"/>
      <c r="R75" s="147"/>
      <c r="S75" s="147"/>
      <c r="T75" s="147"/>
      <c r="U75" s="148"/>
      <c r="W75" s="142"/>
      <c r="X75" s="147"/>
      <c r="Y75" s="147"/>
      <c r="Z75" s="147"/>
      <c r="AA75" s="147"/>
      <c r="AB75" s="148"/>
    </row>
    <row r="76" spans="2:28" ht="15" customHeight="1" x14ac:dyDescent="0.25">
      <c r="B76" s="140" t="s">
        <v>176</v>
      </c>
      <c r="C76" s="143" t="str">
        <f>IF(ISERROR(VLOOKUP(C68,DATOS,15,0))=TRUE,"",VLOOKUP(C68,DATOS,15,0))</f>
        <v xml:space="preserve">US020    </v>
      </c>
      <c r="D76" s="143"/>
      <c r="E76" s="143"/>
      <c r="F76" s="143"/>
      <c r="G76" s="144"/>
      <c r="I76" s="140" t="s">
        <v>176</v>
      </c>
      <c r="J76" s="143" t="str">
        <f>IF(ISERROR(VLOOKUP(J68,DATOS,15,0))=TRUE,"",VLOOKUP(J68,DATOS,15,0))</f>
        <v xml:space="preserve">US020    </v>
      </c>
      <c r="K76" s="143"/>
      <c r="L76" s="143"/>
      <c r="M76" s="143"/>
      <c r="N76" s="144"/>
      <c r="P76" s="140" t="s">
        <v>176</v>
      </c>
      <c r="Q76" s="143" t="str">
        <f>IF(ISERROR(VLOOKUP(Q68,DATOS,15,0))=TRUE,"",VLOOKUP(Q68,DATOS,15,0))</f>
        <v xml:space="preserve">US020 US009   </v>
      </c>
      <c r="R76" s="143"/>
      <c r="S76" s="143"/>
      <c r="T76" s="143"/>
      <c r="U76" s="144"/>
      <c r="W76" s="140" t="s">
        <v>176</v>
      </c>
      <c r="X76" s="143" t="str">
        <f>IF(ISERROR(VLOOKUP(X68,DATOS,15,0))=TRUE,"",VLOOKUP(X68,DATOS,15,0))</f>
        <v xml:space="preserve">US020 US023   </v>
      </c>
      <c r="Y76" s="143"/>
      <c r="Z76" s="143"/>
      <c r="AA76" s="143"/>
      <c r="AB76" s="144"/>
    </row>
    <row r="77" spans="2:28" ht="15" customHeight="1" x14ac:dyDescent="0.25">
      <c r="B77" s="141"/>
      <c r="C77" s="145"/>
      <c r="D77" s="145"/>
      <c r="E77" s="145"/>
      <c r="F77" s="145"/>
      <c r="G77" s="146"/>
      <c r="I77" s="141"/>
      <c r="J77" s="145"/>
      <c r="K77" s="145"/>
      <c r="L77" s="145"/>
      <c r="M77" s="145"/>
      <c r="N77" s="146"/>
      <c r="P77" s="141"/>
      <c r="Q77" s="145"/>
      <c r="R77" s="145"/>
      <c r="S77" s="145"/>
      <c r="T77" s="145"/>
      <c r="U77" s="146"/>
      <c r="W77" s="141"/>
      <c r="X77" s="145"/>
      <c r="Y77" s="145"/>
      <c r="Z77" s="145"/>
      <c r="AA77" s="145"/>
      <c r="AB77" s="146"/>
    </row>
    <row r="78" spans="2:28" ht="15" customHeight="1" thickBot="1" x14ac:dyDescent="0.3">
      <c r="B78" s="142"/>
      <c r="C78" s="147"/>
      <c r="D78" s="147"/>
      <c r="E78" s="147"/>
      <c r="F78" s="147"/>
      <c r="G78" s="148"/>
      <c r="I78" s="142"/>
      <c r="J78" s="147"/>
      <c r="K78" s="147"/>
      <c r="L78" s="147"/>
      <c r="M78" s="147"/>
      <c r="N78" s="148"/>
      <c r="P78" s="142"/>
      <c r="Q78" s="147"/>
      <c r="R78" s="147"/>
      <c r="S78" s="147"/>
      <c r="T78" s="147"/>
      <c r="U78" s="148"/>
      <c r="W78" s="142"/>
      <c r="X78" s="147"/>
      <c r="Y78" s="147"/>
      <c r="Z78" s="147"/>
      <c r="AA78" s="147"/>
      <c r="AB78" s="148"/>
    </row>
    <row r="79" spans="2:28" ht="3.75" customHeight="1" thickBot="1" x14ac:dyDescent="0.3"/>
    <row r="80" spans="2:28" ht="24" customHeight="1" thickBot="1" x14ac:dyDescent="0.3">
      <c r="B80" s="153" t="s">
        <v>171</v>
      </c>
      <c r="C80" s="154"/>
      <c r="D80" s="154"/>
      <c r="E80" s="154"/>
      <c r="F80" s="154"/>
      <c r="G80" s="155"/>
      <c r="I80" s="153" t="s">
        <v>171</v>
      </c>
      <c r="J80" s="154"/>
      <c r="K80" s="154"/>
      <c r="L80" s="154"/>
      <c r="M80" s="154"/>
      <c r="N80" s="155"/>
      <c r="P80" s="153" t="s">
        <v>171</v>
      </c>
      <c r="Q80" s="154"/>
      <c r="R80" s="154"/>
      <c r="S80" s="154"/>
      <c r="T80" s="154"/>
      <c r="U80" s="155"/>
      <c r="W80" s="153" t="s">
        <v>171</v>
      </c>
      <c r="X80" s="154"/>
      <c r="Y80" s="154"/>
      <c r="Z80" s="154"/>
      <c r="AA80" s="154"/>
      <c r="AB80" s="155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1" t="str">
        <f>IF(ISERROR(VLOOKUP(C81,DATOS,12,0))=TRUE,"",VLOOKUP(C81,DATOS,12,0))</f>
        <v>Administrador del Sistema</v>
      </c>
      <c r="F81" s="151"/>
      <c r="G81" s="152"/>
      <c r="I81" s="4" t="s">
        <v>178</v>
      </c>
      <c r="J81" s="6" t="s">
        <v>133</v>
      </c>
      <c r="K81" s="4" t="s">
        <v>181</v>
      </c>
      <c r="L81" s="151" t="str">
        <f>IF(ISERROR(VLOOKUP(J81,DATOS,12,0))=TRUE,"",VLOOKUP(J81,DATOS,12,0))</f>
        <v>Administrador del Sistema</v>
      </c>
      <c r="M81" s="151"/>
      <c r="N81" s="152"/>
      <c r="P81" s="4" t="s">
        <v>178</v>
      </c>
      <c r="Q81" s="6" t="s">
        <v>134</v>
      </c>
      <c r="R81" s="4" t="s">
        <v>181</v>
      </c>
      <c r="S81" s="151" t="str">
        <f>IF(ISERROR(VLOOKUP(Q81,DATOS,12,0))=TRUE,"",VLOOKUP(Q81,DATOS,12,0))</f>
        <v>Administrador del Sistema</v>
      </c>
      <c r="T81" s="151"/>
      <c r="U81" s="152"/>
      <c r="W81" s="4" t="s">
        <v>178</v>
      </c>
      <c r="X81" s="6" t="s">
        <v>135</v>
      </c>
      <c r="Y81" s="4" t="s">
        <v>181</v>
      </c>
      <c r="Z81" s="151" t="str">
        <f>IF(ISERROR(VLOOKUP(X81,DATOS,12,0))=TRUE,"",VLOOKUP(X81,DATOS,12,0))</f>
        <v>Administrador del Sistema</v>
      </c>
      <c r="AA81" s="151"/>
      <c r="AB81" s="152"/>
    </row>
    <row r="82" spans="2:28" ht="24" customHeight="1" thickBot="1" x14ac:dyDescent="0.3">
      <c r="B82" s="149" t="s">
        <v>177</v>
      </c>
      <c r="C82" s="150"/>
      <c r="D82" s="151" t="str">
        <f>IF(ISERROR(VLOOKUP(C81,DATOS,2,0))=TRUE,"",VLOOKUP(C81,DATOS,2,0))</f>
        <v>Editar la transferencia de un jugador</v>
      </c>
      <c r="E82" s="151"/>
      <c r="F82" s="151"/>
      <c r="G82" s="152"/>
      <c r="I82" s="149" t="s">
        <v>177</v>
      </c>
      <c r="J82" s="150"/>
      <c r="K82" s="151" t="str">
        <f>IF(ISERROR(VLOOKUP(J81,DATOS,2,0))=TRUE,"",VLOOKUP(J81,DATOS,2,0))</f>
        <v>Registrar un partido de fútbol</v>
      </c>
      <c r="L82" s="151"/>
      <c r="M82" s="151"/>
      <c r="N82" s="152"/>
      <c r="P82" s="149" t="s">
        <v>177</v>
      </c>
      <c r="Q82" s="150"/>
      <c r="R82" s="151" t="str">
        <f>IF(ISERROR(VLOOKUP(Q81,DATOS,2,0))=TRUE,"",VLOOKUP(Q81,DATOS,2,0))</f>
        <v>Editar la información de un partido de fútbol</v>
      </c>
      <c r="S82" s="151"/>
      <c r="T82" s="151"/>
      <c r="U82" s="152"/>
      <c r="W82" s="149" t="s">
        <v>177</v>
      </c>
      <c r="X82" s="150"/>
      <c r="Y82" s="151" t="str">
        <f>IF(ISERROR(VLOOKUP(X81,DATOS,2,0))=TRUE,"",VLOOKUP(X81,DATOS,2,0))</f>
        <v>Registrar los jugadores que jugaron un partido</v>
      </c>
      <c r="Z82" s="151"/>
      <c r="AA82" s="151"/>
      <c r="AB82" s="152"/>
    </row>
    <row r="83" spans="2:28" ht="24" customHeight="1" thickBot="1" x14ac:dyDescent="0.3">
      <c r="B83" s="149" t="s">
        <v>172</v>
      </c>
      <c r="C83" s="150"/>
      <c r="D83" s="5">
        <f>IF(ISERROR(VLOOKUP(C81,DATOS,3,0))=TRUE,"",VLOOKUP(C81,DATOS,3,0))</f>
        <v>1</v>
      </c>
      <c r="E83" s="149" t="s">
        <v>173</v>
      </c>
      <c r="F83" s="150"/>
      <c r="G83" s="5">
        <f>IF(ISERROR(VLOOKUP(C81,DATOS,4,0))=TRUE,"",VLOOKUP(C81,DATOS,4,0))</f>
        <v>1</v>
      </c>
      <c r="I83" s="149" t="s">
        <v>172</v>
      </c>
      <c r="J83" s="150"/>
      <c r="K83" s="5">
        <f>IF(ISERROR(VLOOKUP(J81,DATOS,3,0))=TRUE,"",VLOOKUP(J81,DATOS,3,0))</f>
        <v>13</v>
      </c>
      <c r="L83" s="149" t="s">
        <v>173</v>
      </c>
      <c r="M83" s="150"/>
      <c r="N83" s="5">
        <f>IF(ISERROR(VLOOKUP(J81,DATOS,4,0))=TRUE,"",VLOOKUP(J81,DATOS,4,0))</f>
        <v>6</v>
      </c>
      <c r="P83" s="149" t="s">
        <v>172</v>
      </c>
      <c r="Q83" s="150"/>
      <c r="R83" s="5">
        <f>IF(ISERROR(VLOOKUP(Q81,DATOS,3,0))=TRUE,"",VLOOKUP(Q81,DATOS,3,0))</f>
        <v>1</v>
      </c>
      <c r="S83" s="149" t="s">
        <v>173</v>
      </c>
      <c r="T83" s="150"/>
      <c r="U83" s="5">
        <f>IF(ISERROR(VLOOKUP(Q81,DATOS,4,0))=TRUE,"",VLOOKUP(Q81,DATOS,4,0))</f>
        <v>1</v>
      </c>
      <c r="W83" s="149" t="s">
        <v>172</v>
      </c>
      <c r="X83" s="150"/>
      <c r="Y83" s="5">
        <f>IF(ISERROR(VLOOKUP(X81,DATOS,3,0))=TRUE,"",VLOOKUP(X81,DATOS,3,0))</f>
        <v>10</v>
      </c>
      <c r="Z83" s="149" t="s">
        <v>173</v>
      </c>
      <c r="AA83" s="150"/>
      <c r="AB83" s="5">
        <f>IF(ISERROR(VLOOKUP(X81,DATOS,4,0))=TRUE,"",VLOOKUP(X81,DATOS,4,0))</f>
        <v>13</v>
      </c>
    </row>
    <row r="84" spans="2:28" ht="24" customHeight="1" thickBot="1" x14ac:dyDescent="0.3">
      <c r="B84" s="149" t="s">
        <v>174</v>
      </c>
      <c r="C84" s="150"/>
      <c r="D84" s="5">
        <f>IF(ISERROR(VLOOKUP(C81,DATOS,5,0))=TRUE,"",VLOOKUP(C81,DATOS,5,0))</f>
        <v>1</v>
      </c>
      <c r="E84" s="149" t="s">
        <v>179</v>
      </c>
      <c r="F84" s="150"/>
      <c r="G84" s="5">
        <f>IF(ISERROR(VLOOKUP(C81,DATOS,6,0))=TRUE,"",VLOOKUP(C81,DATOS,6,0))</f>
        <v>6</v>
      </c>
      <c r="I84" s="149" t="s">
        <v>174</v>
      </c>
      <c r="J84" s="150"/>
      <c r="K84" s="5">
        <f>IF(ISERROR(VLOOKUP(J81,DATOS,5,0))=TRUE,"",VLOOKUP(J81,DATOS,5,0))</f>
        <v>10.55</v>
      </c>
      <c r="L84" s="149" t="s">
        <v>179</v>
      </c>
      <c r="M84" s="150"/>
      <c r="N84" s="5">
        <f>IF(ISERROR(VLOOKUP(J81,DATOS,6,0))=TRUE,"",VLOOKUP(J81,DATOS,6,0))</f>
        <v>2</v>
      </c>
      <c r="P84" s="149" t="s">
        <v>174</v>
      </c>
      <c r="Q84" s="150"/>
      <c r="R84" s="5">
        <f>IF(ISERROR(VLOOKUP(Q81,DATOS,5,0))=TRUE,"",VLOOKUP(Q81,DATOS,5,0))</f>
        <v>1</v>
      </c>
      <c r="S84" s="149" t="s">
        <v>179</v>
      </c>
      <c r="T84" s="150"/>
      <c r="U84" s="5">
        <f>IF(ISERROR(VLOOKUP(Q81,DATOS,6,0))=TRUE,"",VLOOKUP(Q81,DATOS,6,0))</f>
        <v>3</v>
      </c>
      <c r="W84" s="149" t="s">
        <v>174</v>
      </c>
      <c r="X84" s="150"/>
      <c r="Y84" s="5">
        <f>IF(ISERROR(VLOOKUP(X81,DATOS,5,0))=TRUE,"",VLOOKUP(X81,DATOS,5,0))</f>
        <v>11.05</v>
      </c>
      <c r="Z84" s="149" t="s">
        <v>179</v>
      </c>
      <c r="AA84" s="150"/>
      <c r="AB84" s="5">
        <f>IF(ISERROR(VLOOKUP(X81,DATOS,6,0))=TRUE,"",VLOOKUP(X81,DATOS,6,0))</f>
        <v>3</v>
      </c>
    </row>
    <row r="85" spans="2:28" ht="24" customHeight="1" thickBot="1" x14ac:dyDescent="0.3">
      <c r="B85" s="149" t="s">
        <v>180</v>
      </c>
      <c r="C85" s="150"/>
      <c r="D85" s="151" t="str">
        <f>IF(ISERROR(VLOOKUP(C81,DATOS,13,0))=TRUE,"",VLOOKUP(C81,DATOS,13,0))</f>
        <v>Aún no asignado</v>
      </c>
      <c r="E85" s="151"/>
      <c r="F85" s="151"/>
      <c r="G85" s="152"/>
      <c r="I85" s="149" t="s">
        <v>180</v>
      </c>
      <c r="J85" s="150"/>
      <c r="K85" s="151" t="str">
        <f>IF(ISERROR(VLOOKUP(J81,DATOS,13,0))=TRUE,"",VLOOKUP(J81,DATOS,13,0))</f>
        <v>Renzo Martínez</v>
      </c>
      <c r="L85" s="151"/>
      <c r="M85" s="151"/>
      <c r="N85" s="152"/>
      <c r="P85" s="149" t="s">
        <v>180</v>
      </c>
      <c r="Q85" s="150"/>
      <c r="R85" s="151" t="str">
        <f>IF(ISERROR(VLOOKUP(Q81,DATOS,13,0))=TRUE,"",VLOOKUP(Q81,DATOS,13,0))</f>
        <v>Aún no asignado</v>
      </c>
      <c r="S85" s="151"/>
      <c r="T85" s="151"/>
      <c r="U85" s="152"/>
      <c r="W85" s="149" t="s">
        <v>180</v>
      </c>
      <c r="X85" s="150"/>
      <c r="Y85" s="151" t="str">
        <f>IF(ISERROR(VLOOKUP(X81,DATOS,13,0))=TRUE,"",VLOOKUP(X81,DATOS,13,0))</f>
        <v>Aún no asignado</v>
      </c>
      <c r="Z85" s="151"/>
      <c r="AA85" s="151"/>
      <c r="AB85" s="152"/>
    </row>
    <row r="86" spans="2:28" ht="18.75" customHeight="1" x14ac:dyDescent="0.25">
      <c r="B86" s="140" t="s">
        <v>175</v>
      </c>
      <c r="C86" s="143" t="str">
        <f>IF(ISERROR(VLOOKUP(C81,DATOS,14,0))=TRUE,"",VLOOKUP(C81,DATOS,14,0))</f>
        <v>Como Administrador del Sistema deseo poder actualizar el equipo al que llega un jugador en caso de error en el ingreso.</v>
      </c>
      <c r="D86" s="143"/>
      <c r="E86" s="143"/>
      <c r="F86" s="143"/>
      <c r="G86" s="144"/>
      <c r="I86" s="140" t="s">
        <v>175</v>
      </c>
      <c r="J86" s="143" t="str">
        <f>IF(ISERROR(VLOOKUP(J81,DATOS,14,0))=TRUE,"",VLOOKUP(J81,DATOS,14,0))</f>
        <v>Como Administrador del Sistema deseo poder registrar partidos de fútbol de una liga específica.</v>
      </c>
      <c r="K86" s="143"/>
      <c r="L86" s="143"/>
      <c r="M86" s="143"/>
      <c r="N86" s="144"/>
      <c r="P86" s="140" t="s">
        <v>175</v>
      </c>
      <c r="Q86" s="143" t="str">
        <f>IF(ISERROR(VLOOKUP(Q81,DATOS,14,0))=TRUE,"",VLOOKUP(Q81,DATOS,14,0))</f>
        <v>Como Administrador del Sistema deseo poder actualizar algún dato de un partido, como equipos participantes o lugar de encuentro.</v>
      </c>
      <c r="R86" s="143"/>
      <c r="S86" s="143"/>
      <c r="T86" s="143"/>
      <c r="U86" s="144"/>
      <c r="W86" s="140" t="s">
        <v>175</v>
      </c>
      <c r="X86" s="143" t="str">
        <f>IF(ISERROR(VLOOKUP(X81,DATOS,14,0))=TRUE,"",VLOOKUP(X81,DATOS,14,0))</f>
        <v>Como Administrador del Sistema deseo poder registrar que jugadores participaron como titulares o suplentes en un partido.</v>
      </c>
      <c r="Y86" s="143"/>
      <c r="Z86" s="143"/>
      <c r="AA86" s="143"/>
      <c r="AB86" s="144"/>
    </row>
    <row r="87" spans="2:28" ht="18" customHeight="1" x14ac:dyDescent="0.25">
      <c r="B87" s="141"/>
      <c r="C87" s="145"/>
      <c r="D87" s="145"/>
      <c r="E87" s="145"/>
      <c r="F87" s="145"/>
      <c r="G87" s="146"/>
      <c r="I87" s="141"/>
      <c r="J87" s="145"/>
      <c r="K87" s="145"/>
      <c r="L87" s="145"/>
      <c r="M87" s="145"/>
      <c r="N87" s="146"/>
      <c r="P87" s="141"/>
      <c r="Q87" s="145"/>
      <c r="R87" s="145"/>
      <c r="S87" s="145"/>
      <c r="T87" s="145"/>
      <c r="U87" s="146"/>
      <c r="W87" s="141"/>
      <c r="X87" s="145"/>
      <c r="Y87" s="145"/>
      <c r="Z87" s="145"/>
      <c r="AA87" s="145"/>
      <c r="AB87" s="146"/>
    </row>
    <row r="88" spans="2:28" ht="18" customHeight="1" thickBot="1" x14ac:dyDescent="0.3">
      <c r="B88" s="142"/>
      <c r="C88" s="147"/>
      <c r="D88" s="147"/>
      <c r="E88" s="147"/>
      <c r="F88" s="147"/>
      <c r="G88" s="148"/>
      <c r="I88" s="142"/>
      <c r="J88" s="147"/>
      <c r="K88" s="147"/>
      <c r="L88" s="147"/>
      <c r="M88" s="147"/>
      <c r="N88" s="148"/>
      <c r="P88" s="142"/>
      <c r="Q88" s="147"/>
      <c r="R88" s="147"/>
      <c r="S88" s="147"/>
      <c r="T88" s="147"/>
      <c r="U88" s="148"/>
      <c r="W88" s="142"/>
      <c r="X88" s="147"/>
      <c r="Y88" s="147"/>
      <c r="Z88" s="147"/>
      <c r="AA88" s="147"/>
      <c r="AB88" s="148"/>
    </row>
    <row r="89" spans="2:28" ht="15" customHeight="1" x14ac:dyDescent="0.25">
      <c r="B89" s="140" t="s">
        <v>176</v>
      </c>
      <c r="C89" s="143" t="str">
        <f>IF(ISERROR(VLOOKUP(C81,DATOS,15,0))=TRUE,"",VLOOKUP(C81,DATOS,15,0))</f>
        <v xml:space="preserve">US024    </v>
      </c>
      <c r="D89" s="143"/>
      <c r="E89" s="143"/>
      <c r="F89" s="143"/>
      <c r="G89" s="144"/>
      <c r="I89" s="140" t="s">
        <v>176</v>
      </c>
      <c r="J89" s="143" t="str">
        <f>IF(ISERROR(VLOOKUP(J81,DATOS,15,0))=TRUE,"",VLOOKUP(J81,DATOS,15,0))</f>
        <v xml:space="preserve">US018 US011   </v>
      </c>
      <c r="K89" s="143"/>
      <c r="L89" s="143"/>
      <c r="M89" s="143"/>
      <c r="N89" s="144"/>
      <c r="P89" s="140" t="s">
        <v>176</v>
      </c>
      <c r="Q89" s="143" t="str">
        <f>IF(ISERROR(VLOOKUP(Q81,DATOS,15,0))=TRUE,"",VLOOKUP(Q81,DATOS,15,0))</f>
        <v xml:space="preserve">US026    </v>
      </c>
      <c r="R89" s="143"/>
      <c r="S89" s="143"/>
      <c r="T89" s="143"/>
      <c r="U89" s="144"/>
      <c r="W89" s="140" t="s">
        <v>176</v>
      </c>
      <c r="X89" s="143" t="str">
        <f>IF(ISERROR(VLOOKUP(X81,DATOS,15,0))=TRUE,"",VLOOKUP(X81,DATOS,15,0))</f>
        <v xml:space="preserve">US026 US020 US023  </v>
      </c>
      <c r="Y89" s="143"/>
      <c r="Z89" s="143"/>
      <c r="AA89" s="143"/>
      <c r="AB89" s="144"/>
    </row>
    <row r="90" spans="2:28" ht="15" customHeight="1" x14ac:dyDescent="0.25">
      <c r="B90" s="141"/>
      <c r="C90" s="145"/>
      <c r="D90" s="145"/>
      <c r="E90" s="145"/>
      <c r="F90" s="145"/>
      <c r="G90" s="146"/>
      <c r="I90" s="141"/>
      <c r="J90" s="145"/>
      <c r="K90" s="145"/>
      <c r="L90" s="145"/>
      <c r="M90" s="145"/>
      <c r="N90" s="146"/>
      <c r="P90" s="141"/>
      <c r="Q90" s="145"/>
      <c r="R90" s="145"/>
      <c r="S90" s="145"/>
      <c r="T90" s="145"/>
      <c r="U90" s="146"/>
      <c r="W90" s="141"/>
      <c r="X90" s="145"/>
      <c r="Y90" s="145"/>
      <c r="Z90" s="145"/>
      <c r="AA90" s="145"/>
      <c r="AB90" s="146"/>
    </row>
    <row r="91" spans="2:28" ht="15" customHeight="1" thickBot="1" x14ac:dyDescent="0.3">
      <c r="B91" s="142"/>
      <c r="C91" s="147"/>
      <c r="D91" s="147"/>
      <c r="E91" s="147"/>
      <c r="F91" s="147"/>
      <c r="G91" s="148"/>
      <c r="I91" s="142"/>
      <c r="J91" s="147"/>
      <c r="K91" s="147"/>
      <c r="L91" s="147"/>
      <c r="M91" s="147"/>
      <c r="N91" s="148"/>
      <c r="P91" s="142"/>
      <c r="Q91" s="147"/>
      <c r="R91" s="147"/>
      <c r="S91" s="147"/>
      <c r="T91" s="147"/>
      <c r="U91" s="148"/>
      <c r="W91" s="142"/>
      <c r="X91" s="147"/>
      <c r="Y91" s="147"/>
      <c r="Z91" s="147"/>
      <c r="AA91" s="147"/>
      <c r="AB91" s="148"/>
    </row>
    <row r="92" spans="2:28" ht="3.75" customHeight="1" thickBot="1" x14ac:dyDescent="0.3"/>
    <row r="93" spans="2:28" ht="24" customHeight="1" thickBot="1" x14ac:dyDescent="0.3">
      <c r="B93" s="153" t="s">
        <v>171</v>
      </c>
      <c r="C93" s="154"/>
      <c r="D93" s="154"/>
      <c r="E93" s="154"/>
      <c r="F93" s="154"/>
      <c r="G93" s="155"/>
      <c r="I93" s="153" t="s">
        <v>171</v>
      </c>
      <c r="J93" s="154"/>
      <c r="K93" s="154"/>
      <c r="L93" s="154"/>
      <c r="M93" s="154"/>
      <c r="N93" s="155"/>
      <c r="P93" s="153" t="s">
        <v>171</v>
      </c>
      <c r="Q93" s="154"/>
      <c r="R93" s="154"/>
      <c r="S93" s="154"/>
      <c r="T93" s="154"/>
      <c r="U93" s="155"/>
      <c r="W93" s="153" t="s">
        <v>171</v>
      </c>
      <c r="X93" s="154"/>
      <c r="Y93" s="154"/>
      <c r="Z93" s="154"/>
      <c r="AA93" s="154"/>
      <c r="AB93" s="155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1" t="str">
        <f>IF(ISERROR(VLOOKUP(C94,DATOS,12,0))=TRUE,"",VLOOKUP(C94,DATOS,12,0))</f>
        <v>Administrador del Sistema</v>
      </c>
      <c r="F94" s="151"/>
      <c r="G94" s="152"/>
      <c r="I94" s="4" t="s">
        <v>178</v>
      </c>
      <c r="J94" s="6" t="s">
        <v>137</v>
      </c>
      <c r="K94" s="4" t="s">
        <v>181</v>
      </c>
      <c r="L94" s="151" t="str">
        <f>IF(ISERROR(VLOOKUP(J94,DATOS,12,0))=TRUE,"",VLOOKUP(J94,DATOS,12,0))</f>
        <v>Administrador del Sistema</v>
      </c>
      <c r="M94" s="151"/>
      <c r="N94" s="152"/>
      <c r="P94" s="4" t="s">
        <v>178</v>
      </c>
      <c r="Q94" s="6" t="s">
        <v>138</v>
      </c>
      <c r="R94" s="4" t="s">
        <v>181</v>
      </c>
      <c r="S94" s="151" t="str">
        <f>IF(ISERROR(VLOOKUP(Q94,DATOS,12,0))=TRUE,"",VLOOKUP(Q94,DATOS,12,0))</f>
        <v>Administrador del Sistema</v>
      </c>
      <c r="T94" s="151"/>
      <c r="U94" s="152"/>
      <c r="W94" s="4" t="s">
        <v>178</v>
      </c>
      <c r="X94" s="6" t="s">
        <v>139</v>
      </c>
      <c r="Y94" s="4" t="s">
        <v>181</v>
      </c>
      <c r="Z94" s="151" t="str">
        <f>IF(ISERROR(VLOOKUP(X94,DATOS,12,0))=TRUE,"",VLOOKUP(X94,DATOS,12,0))</f>
        <v>Administrador del Sistema</v>
      </c>
      <c r="AA94" s="151"/>
      <c r="AB94" s="152"/>
    </row>
    <row r="95" spans="2:28" ht="24" customHeight="1" thickBot="1" x14ac:dyDescent="0.3">
      <c r="B95" s="149" t="s">
        <v>177</v>
      </c>
      <c r="C95" s="150"/>
      <c r="D95" s="151" t="str">
        <f>IF(ISERROR(VLOOKUP(C94,DATOS,2,0))=TRUE,"",VLOOKUP(C94,DATOS,2,0))</f>
        <v>Registrar los goles anotados por un jugador en un partido</v>
      </c>
      <c r="E95" s="151"/>
      <c r="F95" s="151"/>
      <c r="G95" s="152"/>
      <c r="I95" s="149" t="s">
        <v>177</v>
      </c>
      <c r="J95" s="150"/>
      <c r="K95" s="151" t="str">
        <f>IF(ISERROR(VLOOKUP(J94,DATOS,2,0))=TRUE,"",VLOOKUP(J94,DATOS,2,0))</f>
        <v>Insertar las amonestaciones de un jugador en un partido</v>
      </c>
      <c r="L95" s="151"/>
      <c r="M95" s="151"/>
      <c r="N95" s="152"/>
      <c r="P95" s="149" t="s">
        <v>177</v>
      </c>
      <c r="Q95" s="150"/>
      <c r="R95" s="151" t="str">
        <f>IF(ISERROR(VLOOKUP(Q94,DATOS,2,0))=TRUE,"",VLOOKUP(Q94,DATOS,2,0))</f>
        <v>Actualizar los goles anotados en un partido</v>
      </c>
      <c r="S95" s="151"/>
      <c r="T95" s="151"/>
      <c r="U95" s="152"/>
      <c r="W95" s="149" t="s">
        <v>177</v>
      </c>
      <c r="X95" s="150"/>
      <c r="Y95" s="151" t="str">
        <f>IF(ISERROR(VLOOKUP(X94,DATOS,2,0))=TRUE,"",VLOOKUP(X94,DATOS,2,0))</f>
        <v>Consultar las amonestaciones de un jugador para una liga específica</v>
      </c>
      <c r="Z95" s="151"/>
      <c r="AA95" s="151"/>
      <c r="AB95" s="152"/>
    </row>
    <row r="96" spans="2:28" ht="24" customHeight="1" thickBot="1" x14ac:dyDescent="0.3">
      <c r="B96" s="149" t="s">
        <v>172</v>
      </c>
      <c r="C96" s="150"/>
      <c r="D96" s="5">
        <f>IF(ISERROR(VLOOKUP(C94,DATOS,3,0))=TRUE,"",VLOOKUP(C94,DATOS,3,0))</f>
        <v>10</v>
      </c>
      <c r="E96" s="149" t="s">
        <v>173</v>
      </c>
      <c r="F96" s="150"/>
      <c r="G96" s="5">
        <f>IF(ISERROR(VLOOKUP(C94,DATOS,4,0))=TRUE,"",VLOOKUP(C94,DATOS,4,0))</f>
        <v>12</v>
      </c>
      <c r="I96" s="149" t="s">
        <v>172</v>
      </c>
      <c r="J96" s="150"/>
      <c r="K96" s="5">
        <f>IF(ISERROR(VLOOKUP(J94,DATOS,3,0))=TRUE,"",VLOOKUP(J94,DATOS,3,0))</f>
        <v>10</v>
      </c>
      <c r="L96" s="149" t="s">
        <v>173</v>
      </c>
      <c r="M96" s="150"/>
      <c r="N96" s="5">
        <f>IF(ISERROR(VLOOKUP(J94,DATOS,4,0))=TRUE,"",VLOOKUP(J94,DATOS,4,0))</f>
        <v>11</v>
      </c>
      <c r="P96" s="149" t="s">
        <v>172</v>
      </c>
      <c r="Q96" s="150"/>
      <c r="R96" s="5">
        <f>IF(ISERROR(VLOOKUP(Q94,DATOS,3,0))=TRUE,"",VLOOKUP(Q94,DATOS,3,0))</f>
        <v>1</v>
      </c>
      <c r="S96" s="149" t="s">
        <v>173</v>
      </c>
      <c r="T96" s="150"/>
      <c r="U96" s="5">
        <f>IF(ISERROR(VLOOKUP(Q94,DATOS,4,0))=TRUE,"",VLOOKUP(Q94,DATOS,4,0))</f>
        <v>3</v>
      </c>
      <c r="W96" s="149" t="s">
        <v>172</v>
      </c>
      <c r="X96" s="150"/>
      <c r="Y96" s="5">
        <f>IF(ISERROR(VLOOKUP(X94,DATOS,3,0))=TRUE,"",VLOOKUP(X94,DATOS,3,0))</f>
        <v>9</v>
      </c>
      <c r="Z96" s="149" t="s">
        <v>173</v>
      </c>
      <c r="AA96" s="150"/>
      <c r="AB96" s="5">
        <f>IF(ISERROR(VLOOKUP(X94,DATOS,4,0))=TRUE,"",VLOOKUP(X94,DATOS,4,0))</f>
        <v>7</v>
      </c>
    </row>
    <row r="97" spans="2:28" ht="24" customHeight="1" thickBot="1" x14ac:dyDescent="0.3">
      <c r="B97" s="149" t="s">
        <v>174</v>
      </c>
      <c r="C97" s="150"/>
      <c r="D97" s="5">
        <f>IF(ISERROR(VLOOKUP(C94,DATOS,5,0))=TRUE,"",VLOOKUP(C94,DATOS,5,0))</f>
        <v>10.7</v>
      </c>
      <c r="E97" s="149" t="s">
        <v>179</v>
      </c>
      <c r="F97" s="150"/>
      <c r="G97" s="5">
        <f>IF(ISERROR(VLOOKUP(C94,DATOS,6,0))=TRUE,"",VLOOKUP(C94,DATOS,6,0))</f>
        <v>3</v>
      </c>
      <c r="I97" s="149" t="s">
        <v>174</v>
      </c>
      <c r="J97" s="150"/>
      <c r="K97" s="5">
        <f>IF(ISERROR(VLOOKUP(J94,DATOS,5,0))=TRUE,"",VLOOKUP(J94,DATOS,5,0))</f>
        <v>10.35</v>
      </c>
      <c r="L97" s="149" t="s">
        <v>179</v>
      </c>
      <c r="M97" s="150"/>
      <c r="N97" s="5">
        <f>IF(ISERROR(VLOOKUP(J94,DATOS,6,0))=TRUE,"",VLOOKUP(J94,DATOS,6,0))</f>
        <v>3</v>
      </c>
      <c r="P97" s="149" t="s">
        <v>174</v>
      </c>
      <c r="Q97" s="150"/>
      <c r="R97" s="5">
        <f>IF(ISERROR(VLOOKUP(Q94,DATOS,5,0))=TRUE,"",VLOOKUP(Q94,DATOS,5,0))</f>
        <v>1.6999999999999997</v>
      </c>
      <c r="S97" s="149" t="s">
        <v>179</v>
      </c>
      <c r="T97" s="150"/>
      <c r="U97" s="5">
        <f>IF(ISERROR(VLOOKUP(Q94,DATOS,6,0))=TRUE,"",VLOOKUP(Q94,DATOS,6,0))</f>
        <v>6</v>
      </c>
      <c r="W97" s="149" t="s">
        <v>174</v>
      </c>
      <c r="X97" s="150"/>
      <c r="Y97" s="5">
        <f>IF(ISERROR(VLOOKUP(X94,DATOS,5,0))=TRUE,"",VLOOKUP(X94,DATOS,5,0))</f>
        <v>8.3000000000000007</v>
      </c>
      <c r="Z97" s="149" t="s">
        <v>179</v>
      </c>
      <c r="AA97" s="150"/>
      <c r="AB97" s="5">
        <f>IF(ISERROR(VLOOKUP(X94,DATOS,6,0))=TRUE,"",VLOOKUP(X94,DATOS,6,0))</f>
        <v>3</v>
      </c>
    </row>
    <row r="98" spans="2:28" ht="24" customHeight="1" thickBot="1" x14ac:dyDescent="0.3">
      <c r="B98" s="149" t="s">
        <v>180</v>
      </c>
      <c r="C98" s="150"/>
      <c r="D98" s="151" t="str">
        <f>IF(ISERROR(VLOOKUP(C94,DATOS,13,0))=TRUE,"",VLOOKUP(C94,DATOS,13,0))</f>
        <v>Aún no asignado</v>
      </c>
      <c r="E98" s="151"/>
      <c r="F98" s="151"/>
      <c r="G98" s="152"/>
      <c r="I98" s="149" t="s">
        <v>180</v>
      </c>
      <c r="J98" s="150"/>
      <c r="K98" s="151" t="str">
        <f>IF(ISERROR(VLOOKUP(J94,DATOS,13,0))=TRUE,"",VLOOKUP(J94,DATOS,13,0))</f>
        <v>Aún no asignado</v>
      </c>
      <c r="L98" s="151"/>
      <c r="M98" s="151"/>
      <c r="N98" s="152"/>
      <c r="P98" s="149" t="s">
        <v>180</v>
      </c>
      <c r="Q98" s="150"/>
      <c r="R98" s="151" t="str">
        <f>IF(ISERROR(VLOOKUP(Q94,DATOS,13,0))=TRUE,"",VLOOKUP(Q94,DATOS,13,0))</f>
        <v>Aún no asignado</v>
      </c>
      <c r="S98" s="151"/>
      <c r="T98" s="151"/>
      <c r="U98" s="152"/>
      <c r="W98" s="149" t="s">
        <v>180</v>
      </c>
      <c r="X98" s="150"/>
      <c r="Y98" s="151" t="str">
        <f>IF(ISERROR(VLOOKUP(X94,DATOS,13,0))=TRUE,"",VLOOKUP(X94,DATOS,13,0))</f>
        <v>Aún no asignado</v>
      </c>
      <c r="Z98" s="151"/>
      <c r="AA98" s="151"/>
      <c r="AB98" s="152"/>
    </row>
    <row r="99" spans="2:28" ht="18.75" customHeight="1" x14ac:dyDescent="0.25">
      <c r="B99" s="140" t="s">
        <v>175</v>
      </c>
      <c r="C99" s="143" t="str">
        <f>IF(ISERROR(VLOOKUP(C94,DATOS,14,0))=TRUE,"",VLOOKUP(C94,DATOS,14,0))</f>
        <v>Como Administrador del Sistema deseo poder registrar los goles que un jugador convirtió en un partido.</v>
      </c>
      <c r="D99" s="143"/>
      <c r="E99" s="143"/>
      <c r="F99" s="143"/>
      <c r="G99" s="144"/>
      <c r="I99" s="140" t="s">
        <v>175</v>
      </c>
      <c r="J99" s="143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3"/>
      <c r="L99" s="143"/>
      <c r="M99" s="143"/>
      <c r="N99" s="144"/>
      <c r="P99" s="140" t="s">
        <v>175</v>
      </c>
      <c r="Q99" s="143" t="str">
        <f>IF(ISERROR(VLOOKUP(Q94,DATOS,14,0))=TRUE,"",VLOOKUP(Q94,DATOS,14,0))</f>
        <v>Como Administrador del Sistema deseo actualizar en caso de error los goles anotados en un partido de fútbol.</v>
      </c>
      <c r="R99" s="143"/>
      <c r="S99" s="143"/>
      <c r="T99" s="143"/>
      <c r="U99" s="144"/>
      <c r="W99" s="140" t="s">
        <v>175</v>
      </c>
      <c r="X99" s="143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3"/>
      <c r="Z99" s="143"/>
      <c r="AA99" s="143"/>
      <c r="AB99" s="144"/>
    </row>
    <row r="100" spans="2:28" ht="18" customHeight="1" x14ac:dyDescent="0.25">
      <c r="B100" s="141"/>
      <c r="C100" s="145"/>
      <c r="D100" s="145"/>
      <c r="E100" s="145"/>
      <c r="F100" s="145"/>
      <c r="G100" s="146"/>
      <c r="I100" s="141"/>
      <c r="J100" s="145"/>
      <c r="K100" s="145"/>
      <c r="L100" s="145"/>
      <c r="M100" s="145"/>
      <c r="N100" s="146"/>
      <c r="P100" s="141"/>
      <c r="Q100" s="145"/>
      <c r="R100" s="145"/>
      <c r="S100" s="145"/>
      <c r="T100" s="145"/>
      <c r="U100" s="146"/>
      <c r="W100" s="141"/>
      <c r="X100" s="145"/>
      <c r="Y100" s="145"/>
      <c r="Z100" s="145"/>
      <c r="AA100" s="145"/>
      <c r="AB100" s="146"/>
    </row>
    <row r="101" spans="2:28" ht="18" customHeight="1" thickBot="1" x14ac:dyDescent="0.3">
      <c r="B101" s="142"/>
      <c r="C101" s="147"/>
      <c r="D101" s="147"/>
      <c r="E101" s="147"/>
      <c r="F101" s="147"/>
      <c r="G101" s="148"/>
      <c r="I101" s="142"/>
      <c r="J101" s="147"/>
      <c r="K101" s="147"/>
      <c r="L101" s="147"/>
      <c r="M101" s="147"/>
      <c r="N101" s="148"/>
      <c r="P101" s="142"/>
      <c r="Q101" s="147"/>
      <c r="R101" s="147"/>
      <c r="S101" s="147"/>
      <c r="T101" s="147"/>
      <c r="U101" s="148"/>
      <c r="W101" s="142"/>
      <c r="X101" s="147"/>
      <c r="Y101" s="147"/>
      <c r="Z101" s="147"/>
      <c r="AA101" s="147"/>
      <c r="AB101" s="148"/>
    </row>
    <row r="102" spans="2:28" ht="15" customHeight="1" x14ac:dyDescent="0.25">
      <c r="B102" s="140" t="s">
        <v>176</v>
      </c>
      <c r="C102" s="143" t="str">
        <f>IF(ISERROR(VLOOKUP(C94,DATOS,15,0))=TRUE,"",VLOOKUP(C94,DATOS,15,0))</f>
        <v xml:space="preserve">US028    </v>
      </c>
      <c r="D102" s="143"/>
      <c r="E102" s="143"/>
      <c r="F102" s="143"/>
      <c r="G102" s="144"/>
      <c r="I102" s="140" t="s">
        <v>176</v>
      </c>
      <c r="J102" s="143" t="str">
        <f>IF(ISERROR(VLOOKUP(J94,DATOS,15,0))=TRUE,"",VLOOKUP(J94,DATOS,15,0))</f>
        <v xml:space="preserve"> </v>
      </c>
      <c r="K102" s="143"/>
      <c r="L102" s="143"/>
      <c r="M102" s="143"/>
      <c r="N102" s="144"/>
      <c r="P102" s="140" t="s">
        <v>176</v>
      </c>
      <c r="Q102" s="143" t="str">
        <f>IF(ISERROR(VLOOKUP(Q94,DATOS,15,0))=TRUE,"",VLOOKUP(Q94,DATOS,15,0))</f>
        <v xml:space="preserve">US028    </v>
      </c>
      <c r="R102" s="143"/>
      <c r="S102" s="143"/>
      <c r="T102" s="143"/>
      <c r="U102" s="144"/>
      <c r="W102" s="140" t="s">
        <v>176</v>
      </c>
      <c r="X102" s="143" t="str">
        <f>IF(ISERROR(VLOOKUP(X94,DATOS,15,0))=TRUE,"",VLOOKUP(X94,DATOS,15,0))</f>
        <v xml:space="preserve">US030    </v>
      </c>
      <c r="Y102" s="143"/>
      <c r="Z102" s="143"/>
      <c r="AA102" s="143"/>
      <c r="AB102" s="144"/>
    </row>
    <row r="103" spans="2:28" ht="15" customHeight="1" x14ac:dyDescent="0.25">
      <c r="B103" s="141"/>
      <c r="C103" s="145"/>
      <c r="D103" s="145"/>
      <c r="E103" s="145"/>
      <c r="F103" s="145"/>
      <c r="G103" s="146"/>
      <c r="I103" s="141"/>
      <c r="J103" s="145"/>
      <c r="K103" s="145"/>
      <c r="L103" s="145"/>
      <c r="M103" s="145"/>
      <c r="N103" s="146"/>
      <c r="P103" s="141"/>
      <c r="Q103" s="145"/>
      <c r="R103" s="145"/>
      <c r="S103" s="145"/>
      <c r="T103" s="145"/>
      <c r="U103" s="146"/>
      <c r="W103" s="141"/>
      <c r="X103" s="145"/>
      <c r="Y103" s="145"/>
      <c r="Z103" s="145"/>
      <c r="AA103" s="145"/>
      <c r="AB103" s="146"/>
    </row>
    <row r="104" spans="2:28" ht="15" customHeight="1" thickBot="1" x14ac:dyDescent="0.3">
      <c r="B104" s="142"/>
      <c r="C104" s="147"/>
      <c r="D104" s="147"/>
      <c r="E104" s="147"/>
      <c r="F104" s="147"/>
      <c r="G104" s="148"/>
      <c r="I104" s="142"/>
      <c r="J104" s="147"/>
      <c r="K104" s="147"/>
      <c r="L104" s="147"/>
      <c r="M104" s="147"/>
      <c r="N104" s="148"/>
      <c r="P104" s="142"/>
      <c r="Q104" s="147"/>
      <c r="R104" s="147"/>
      <c r="S104" s="147"/>
      <c r="T104" s="147"/>
      <c r="U104" s="148"/>
      <c r="W104" s="142"/>
      <c r="X104" s="147"/>
      <c r="Y104" s="147"/>
      <c r="Z104" s="147"/>
      <c r="AA104" s="147"/>
      <c r="AB104" s="148"/>
    </row>
    <row r="105" spans="2:28" ht="3.75" customHeight="1" thickBot="1" x14ac:dyDescent="0.3"/>
    <row r="106" spans="2:28" ht="24" customHeight="1" thickBot="1" x14ac:dyDescent="0.3">
      <c r="B106" s="153" t="s">
        <v>171</v>
      </c>
      <c r="C106" s="154"/>
      <c r="D106" s="154"/>
      <c r="E106" s="154"/>
      <c r="F106" s="154"/>
      <c r="G106" s="155"/>
      <c r="I106" s="153" t="s">
        <v>171</v>
      </c>
      <c r="J106" s="154"/>
      <c r="K106" s="154"/>
      <c r="L106" s="154"/>
      <c r="M106" s="154"/>
      <c r="N106" s="155"/>
      <c r="P106" s="153" t="s">
        <v>171</v>
      </c>
      <c r="Q106" s="154"/>
      <c r="R106" s="154"/>
      <c r="S106" s="154"/>
      <c r="T106" s="154"/>
      <c r="U106" s="155"/>
      <c r="W106" s="153" t="s">
        <v>171</v>
      </c>
      <c r="X106" s="154"/>
      <c r="Y106" s="154"/>
      <c r="Z106" s="154"/>
      <c r="AA106" s="154"/>
      <c r="AB106" s="155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1" t="str">
        <f>IF(ISERROR(VLOOKUP(C107,DATOS,12,0))=TRUE,"",VLOOKUP(C107,DATOS,12,0))</f>
        <v>Administrador del Sistema</v>
      </c>
      <c r="F107" s="151"/>
      <c r="G107" s="152"/>
      <c r="I107" s="4" t="s">
        <v>178</v>
      </c>
      <c r="J107" s="6" t="s">
        <v>141</v>
      </c>
      <c r="K107" s="4" t="s">
        <v>181</v>
      </c>
      <c r="L107" s="151" t="str">
        <f>IF(ISERROR(VLOOKUP(J107,DATOS,12,0))=TRUE,"",VLOOKUP(J107,DATOS,12,0))</f>
        <v>Administrador del Sistema</v>
      </c>
      <c r="M107" s="151"/>
      <c r="N107" s="152"/>
      <c r="P107" s="4" t="s">
        <v>178</v>
      </c>
      <c r="Q107" s="6" t="s">
        <v>142</v>
      </c>
      <c r="R107" s="4" t="s">
        <v>181</v>
      </c>
      <c r="S107" s="151" t="str">
        <f>IF(ISERROR(VLOOKUP(Q107,DATOS,12,0))=TRUE,"",VLOOKUP(Q107,DATOS,12,0))</f>
        <v>Supervisor/Maestro</v>
      </c>
      <c r="T107" s="151"/>
      <c r="U107" s="152"/>
      <c r="W107" s="4" t="s">
        <v>178</v>
      </c>
      <c r="X107" s="6" t="s">
        <v>143</v>
      </c>
      <c r="Y107" s="4" t="s">
        <v>181</v>
      </c>
      <c r="Z107" s="151" t="str">
        <f>IF(ISERROR(VLOOKUP(X107,DATOS,12,0))=TRUE,"",VLOOKUP(X107,DATOS,12,0))</f>
        <v>Administrador del Sistema</v>
      </c>
      <c r="AA107" s="151"/>
      <c r="AB107" s="152"/>
    </row>
    <row r="108" spans="2:28" ht="24" customHeight="1" thickBot="1" x14ac:dyDescent="0.3">
      <c r="B108" s="149" t="s">
        <v>177</v>
      </c>
      <c r="C108" s="150"/>
      <c r="D108" s="151" t="str">
        <f>IF(ISERROR(VLOOKUP(C107,DATOS,2,0))=TRUE,"",VLOOKUP(C107,DATOS,2,0))</f>
        <v>Actualizar estado de suspensiones de un jugador</v>
      </c>
      <c r="E108" s="151"/>
      <c r="F108" s="151"/>
      <c r="G108" s="152"/>
      <c r="I108" s="149" t="s">
        <v>177</v>
      </c>
      <c r="J108" s="150"/>
      <c r="K108" s="151" t="str">
        <f>IF(ISERROR(VLOOKUP(J107,DATOS,2,0))=TRUE,"",VLOOKUP(J107,DATOS,2,0))</f>
        <v>Listar últimos resultados de un equipo</v>
      </c>
      <c r="L108" s="151"/>
      <c r="M108" s="151"/>
      <c r="N108" s="152"/>
      <c r="P108" s="149" t="s">
        <v>177</v>
      </c>
      <c r="Q108" s="150"/>
      <c r="R108" s="151" t="str">
        <f>IF(ISERROR(VLOOKUP(Q107,DATOS,2,0))=TRUE,"",VLOOKUP(Q107,DATOS,2,0))</f>
        <v>Listar los partidos por jugar para pronosticar</v>
      </c>
      <c r="S108" s="151"/>
      <c r="T108" s="151"/>
      <c r="U108" s="152"/>
      <c r="W108" s="149" t="s">
        <v>177</v>
      </c>
      <c r="X108" s="150"/>
      <c r="Y108" s="151" t="str">
        <f>IF(ISERROR(VLOOKUP(X107,DATOS,2,0))=TRUE,"",VLOOKUP(X107,DATOS,2,0))</f>
        <v>Listar la cantidad de partidos en la que un jugador ha participado para una liga</v>
      </c>
      <c r="Z108" s="151"/>
      <c r="AA108" s="151"/>
      <c r="AB108" s="152"/>
    </row>
    <row r="109" spans="2:28" ht="24" customHeight="1" thickBot="1" x14ac:dyDescent="0.3">
      <c r="B109" s="149" t="s">
        <v>172</v>
      </c>
      <c r="C109" s="150"/>
      <c r="D109" s="5">
        <f>IF(ISERROR(VLOOKUP(C107,DATOS,3,0))=TRUE,"",VLOOKUP(C107,DATOS,3,0))</f>
        <v>2</v>
      </c>
      <c r="E109" s="149" t="s">
        <v>173</v>
      </c>
      <c r="F109" s="150"/>
      <c r="G109" s="5">
        <f>IF(ISERROR(VLOOKUP(C107,DATOS,4,0))=TRUE,"",VLOOKUP(C107,DATOS,4,0))</f>
        <v>2</v>
      </c>
      <c r="I109" s="149" t="s">
        <v>172</v>
      </c>
      <c r="J109" s="150"/>
      <c r="K109" s="5">
        <f>IF(ISERROR(VLOOKUP(J107,DATOS,3,0))=TRUE,"",VLOOKUP(J107,DATOS,3,0))</f>
        <v>9</v>
      </c>
      <c r="L109" s="149" t="s">
        <v>173</v>
      </c>
      <c r="M109" s="150"/>
      <c r="N109" s="5">
        <f>IF(ISERROR(VLOOKUP(J107,DATOS,4,0))=TRUE,"",VLOOKUP(J107,DATOS,4,0))</f>
        <v>6</v>
      </c>
      <c r="P109" s="149" t="s">
        <v>172</v>
      </c>
      <c r="Q109" s="150"/>
      <c r="R109" s="5">
        <f>IF(ISERROR(VLOOKUP(Q107,DATOS,3,0))=TRUE,"",VLOOKUP(Q107,DATOS,3,0))</f>
        <v>6</v>
      </c>
      <c r="S109" s="149" t="s">
        <v>173</v>
      </c>
      <c r="T109" s="150"/>
      <c r="U109" s="5">
        <f>IF(ISERROR(VLOOKUP(Q107,DATOS,4,0))=TRUE,"",VLOOKUP(Q107,DATOS,4,0))</f>
        <v>8</v>
      </c>
      <c r="W109" s="149" t="s">
        <v>172</v>
      </c>
      <c r="X109" s="150"/>
      <c r="Y109" s="5">
        <f>IF(ISERROR(VLOOKUP(X107,DATOS,3,0))=TRUE,"",VLOOKUP(X107,DATOS,3,0))</f>
        <v>7</v>
      </c>
      <c r="Z109" s="149" t="s">
        <v>173</v>
      </c>
      <c r="AA109" s="150"/>
      <c r="AB109" s="5">
        <f>IF(ISERROR(VLOOKUP(X107,DATOS,4,0))=TRUE,"",VLOOKUP(X107,DATOS,4,0))</f>
        <v>4</v>
      </c>
    </row>
    <row r="110" spans="2:28" ht="24" customHeight="1" thickBot="1" x14ac:dyDescent="0.3">
      <c r="B110" s="149" t="s">
        <v>174</v>
      </c>
      <c r="C110" s="150"/>
      <c r="D110" s="5">
        <f>IF(ISERROR(VLOOKUP(C107,DATOS,5,0))=TRUE,"",VLOOKUP(C107,DATOS,5,0))</f>
        <v>2</v>
      </c>
      <c r="E110" s="149" t="s">
        <v>179</v>
      </c>
      <c r="F110" s="150"/>
      <c r="G110" s="5">
        <f>IF(ISERROR(VLOOKUP(C107,DATOS,6,0))=TRUE,"",VLOOKUP(C107,DATOS,6,0))</f>
        <v>3</v>
      </c>
      <c r="I110" s="149" t="s">
        <v>174</v>
      </c>
      <c r="J110" s="150"/>
      <c r="K110" s="5">
        <f>IF(ISERROR(VLOOKUP(J107,DATOS,5,0))=TRUE,"",VLOOKUP(J107,DATOS,5,0))</f>
        <v>7.95</v>
      </c>
      <c r="L110" s="149" t="s">
        <v>179</v>
      </c>
      <c r="M110" s="150"/>
      <c r="N110" s="5">
        <f>IF(ISERROR(VLOOKUP(J107,DATOS,6,0))=TRUE,"",VLOOKUP(J107,DATOS,6,0))</f>
        <v>4</v>
      </c>
      <c r="P110" s="149" t="s">
        <v>174</v>
      </c>
      <c r="Q110" s="150"/>
      <c r="R110" s="5">
        <f>IF(ISERROR(VLOOKUP(Q107,DATOS,5,0))=TRUE,"",VLOOKUP(Q107,DATOS,5,0))</f>
        <v>6.7</v>
      </c>
      <c r="S110" s="149" t="s">
        <v>179</v>
      </c>
      <c r="T110" s="150"/>
      <c r="U110" s="5">
        <f>IF(ISERROR(VLOOKUP(Q107,DATOS,6,0))=TRUE,"",VLOOKUP(Q107,DATOS,6,0))</f>
        <v>5</v>
      </c>
      <c r="W110" s="149" t="s">
        <v>174</v>
      </c>
      <c r="X110" s="150"/>
      <c r="Y110" s="5">
        <f>IF(ISERROR(VLOOKUP(X107,DATOS,5,0))=TRUE,"",VLOOKUP(X107,DATOS,5,0))</f>
        <v>5.9499999999999993</v>
      </c>
      <c r="Z110" s="149" t="s">
        <v>179</v>
      </c>
      <c r="AA110" s="150"/>
      <c r="AB110" s="5">
        <f>IF(ISERROR(VLOOKUP(X107,DATOS,6,0))=TRUE,"",VLOOKUP(X107,DATOS,6,0))</f>
        <v>4</v>
      </c>
    </row>
    <row r="111" spans="2:28" ht="24" customHeight="1" thickBot="1" x14ac:dyDescent="0.3">
      <c r="B111" s="149" t="s">
        <v>180</v>
      </c>
      <c r="C111" s="150"/>
      <c r="D111" s="151" t="str">
        <f>IF(ISERROR(VLOOKUP(C107,DATOS,13,0))=TRUE,"",VLOOKUP(C107,DATOS,13,0))</f>
        <v>Aún no asignado</v>
      </c>
      <c r="E111" s="151"/>
      <c r="F111" s="151"/>
      <c r="G111" s="152"/>
      <c r="I111" s="149" t="s">
        <v>180</v>
      </c>
      <c r="J111" s="150"/>
      <c r="K111" s="151" t="str">
        <f>IF(ISERROR(VLOOKUP(J107,DATOS,13,0))=TRUE,"",VLOOKUP(J107,DATOS,13,0))</f>
        <v>Aún no asignado</v>
      </c>
      <c r="L111" s="151"/>
      <c r="M111" s="151"/>
      <c r="N111" s="152"/>
      <c r="P111" s="149" t="s">
        <v>180</v>
      </c>
      <c r="Q111" s="150"/>
      <c r="R111" s="151" t="str">
        <f>IF(ISERROR(VLOOKUP(Q107,DATOS,13,0))=TRUE,"",VLOOKUP(Q107,DATOS,13,0))</f>
        <v>Aún no asignado</v>
      </c>
      <c r="S111" s="151"/>
      <c r="T111" s="151"/>
      <c r="U111" s="152"/>
      <c r="W111" s="149" t="s">
        <v>180</v>
      </c>
      <c r="X111" s="150"/>
      <c r="Y111" s="151" t="str">
        <f>IF(ISERROR(VLOOKUP(X107,DATOS,13,0))=TRUE,"",VLOOKUP(X107,DATOS,13,0))</f>
        <v>Aún no asignado</v>
      </c>
      <c r="Z111" s="151"/>
      <c r="AA111" s="151"/>
      <c r="AB111" s="152"/>
    </row>
    <row r="112" spans="2:28" ht="18.75" customHeight="1" x14ac:dyDescent="0.25">
      <c r="B112" s="140" t="s">
        <v>175</v>
      </c>
      <c r="C112" s="143" t="str">
        <f>IF(ISERROR(VLOOKUP(C107,DATOS,14,0))=TRUE,"",VLOOKUP(C107,DATOS,14,0))</f>
        <v>Como Administrador del Sistema deseo actualizar el estado de las suspensiones para su habilitación a un partido</v>
      </c>
      <c r="D112" s="143"/>
      <c r="E112" s="143"/>
      <c r="F112" s="143"/>
      <c r="G112" s="144"/>
      <c r="I112" s="140" t="s">
        <v>175</v>
      </c>
      <c r="J112" s="143" t="str">
        <f>IF(ISERROR(VLOOKUP(J107,DATOS,14,0))=TRUE,"",VLOOKUP(J107,DATOS,14,0))</f>
        <v>Como Administrador del Sistema deseo listar los últimos resultados de un equipo de fútbol para una liga.</v>
      </c>
      <c r="K112" s="143"/>
      <c r="L112" s="143"/>
      <c r="M112" s="143"/>
      <c r="N112" s="144"/>
      <c r="P112" s="140" t="s">
        <v>175</v>
      </c>
      <c r="Q112" s="143" t="str">
        <f>IF(ISERROR(VLOOKUP(Q107,DATOS,14,0))=TRUE,"",VLOOKUP(Q107,DATOS,14,0))</f>
        <v>Como Supervisor/Maestro deseo listar los partidos que faltan jugarse para realizar una predicción.</v>
      </c>
      <c r="R112" s="143"/>
      <c r="S112" s="143"/>
      <c r="T112" s="143"/>
      <c r="U112" s="144"/>
      <c r="W112" s="140" t="s">
        <v>175</v>
      </c>
      <c r="X112" s="143" t="str">
        <f>IF(ISERROR(VLOOKUP(X107,DATOS,14,0))=TRUE,"",VLOOKUP(X107,DATOS,14,0))</f>
        <v>Como Administrador del Sistema deseo saber cuantos partidos ha jugado un jugador de fútbol.</v>
      </c>
      <c r="Y112" s="143"/>
      <c r="Z112" s="143"/>
      <c r="AA112" s="143"/>
      <c r="AB112" s="144"/>
    </row>
    <row r="113" spans="2:28" ht="18" customHeight="1" x14ac:dyDescent="0.25">
      <c r="B113" s="141"/>
      <c r="C113" s="145"/>
      <c r="D113" s="145"/>
      <c r="E113" s="145"/>
      <c r="F113" s="145"/>
      <c r="G113" s="146"/>
      <c r="I113" s="141"/>
      <c r="J113" s="145"/>
      <c r="K113" s="145"/>
      <c r="L113" s="145"/>
      <c r="M113" s="145"/>
      <c r="N113" s="146"/>
      <c r="P113" s="141"/>
      <c r="Q113" s="145"/>
      <c r="R113" s="145"/>
      <c r="S113" s="145"/>
      <c r="T113" s="145"/>
      <c r="U113" s="146"/>
      <c r="W113" s="141"/>
      <c r="X113" s="145"/>
      <c r="Y113" s="145"/>
      <c r="Z113" s="145"/>
      <c r="AA113" s="145"/>
      <c r="AB113" s="146"/>
    </row>
    <row r="114" spans="2:28" ht="18" customHeight="1" thickBot="1" x14ac:dyDescent="0.3">
      <c r="B114" s="142"/>
      <c r="C114" s="147"/>
      <c r="D114" s="147"/>
      <c r="E114" s="147"/>
      <c r="F114" s="147"/>
      <c r="G114" s="148"/>
      <c r="I114" s="142"/>
      <c r="J114" s="147"/>
      <c r="K114" s="147"/>
      <c r="L114" s="147"/>
      <c r="M114" s="147"/>
      <c r="N114" s="148"/>
      <c r="P114" s="142"/>
      <c r="Q114" s="147"/>
      <c r="R114" s="147"/>
      <c r="S114" s="147"/>
      <c r="T114" s="147"/>
      <c r="U114" s="148"/>
      <c r="W114" s="142"/>
      <c r="X114" s="147"/>
      <c r="Y114" s="147"/>
      <c r="Z114" s="147"/>
      <c r="AA114" s="147"/>
      <c r="AB114" s="148"/>
    </row>
    <row r="115" spans="2:28" ht="15" customHeight="1" x14ac:dyDescent="0.25">
      <c r="B115" s="140" t="s">
        <v>176</v>
      </c>
      <c r="C115" s="143" t="str">
        <f>IF(ISERROR(VLOOKUP(C107,DATOS,15,0))=TRUE,"",VLOOKUP(C107,DATOS,15,0))</f>
        <v xml:space="preserve">US030    </v>
      </c>
      <c r="D115" s="143"/>
      <c r="E115" s="143"/>
      <c r="F115" s="143"/>
      <c r="G115" s="144"/>
      <c r="I115" s="140" t="s">
        <v>176</v>
      </c>
      <c r="J115" s="143" t="str">
        <f>IF(ISERROR(VLOOKUP(J107,DATOS,15,0))=TRUE,"",VLOOKUP(J107,DATOS,15,0))</f>
        <v xml:space="preserve">US026 US029   </v>
      </c>
      <c r="K115" s="143"/>
      <c r="L115" s="143"/>
      <c r="M115" s="143"/>
      <c r="N115" s="144"/>
      <c r="P115" s="140" t="s">
        <v>176</v>
      </c>
      <c r="Q115" s="143" t="str">
        <f>IF(ISERROR(VLOOKUP(Q107,DATOS,15,0))=TRUE,"",VLOOKUP(Q107,DATOS,15,0))</f>
        <v xml:space="preserve">US026    </v>
      </c>
      <c r="R115" s="143"/>
      <c r="S115" s="143"/>
      <c r="T115" s="143"/>
      <c r="U115" s="144"/>
      <c r="W115" s="140" t="s">
        <v>176</v>
      </c>
      <c r="X115" s="143" t="str">
        <f>IF(ISERROR(VLOOKUP(X107,DATOS,15,0))=TRUE,"",VLOOKUP(X107,DATOS,15,0))</f>
        <v xml:space="preserve">US028    </v>
      </c>
      <c r="Y115" s="143"/>
      <c r="Z115" s="143"/>
      <c r="AA115" s="143"/>
      <c r="AB115" s="144"/>
    </row>
    <row r="116" spans="2:28" ht="15" customHeight="1" x14ac:dyDescent="0.25">
      <c r="B116" s="141"/>
      <c r="C116" s="145"/>
      <c r="D116" s="145"/>
      <c r="E116" s="145"/>
      <c r="F116" s="145"/>
      <c r="G116" s="146"/>
      <c r="I116" s="141"/>
      <c r="J116" s="145"/>
      <c r="K116" s="145"/>
      <c r="L116" s="145"/>
      <c r="M116" s="145"/>
      <c r="N116" s="146"/>
      <c r="P116" s="141"/>
      <c r="Q116" s="145"/>
      <c r="R116" s="145"/>
      <c r="S116" s="145"/>
      <c r="T116" s="145"/>
      <c r="U116" s="146"/>
      <c r="W116" s="141"/>
      <c r="X116" s="145"/>
      <c r="Y116" s="145"/>
      <c r="Z116" s="145"/>
      <c r="AA116" s="145"/>
      <c r="AB116" s="146"/>
    </row>
    <row r="117" spans="2:28" ht="15" customHeight="1" thickBot="1" x14ac:dyDescent="0.3">
      <c r="B117" s="142"/>
      <c r="C117" s="147"/>
      <c r="D117" s="147"/>
      <c r="E117" s="147"/>
      <c r="F117" s="147"/>
      <c r="G117" s="148"/>
      <c r="I117" s="142"/>
      <c r="J117" s="147"/>
      <c r="K117" s="147"/>
      <c r="L117" s="147"/>
      <c r="M117" s="147"/>
      <c r="N117" s="148"/>
      <c r="P117" s="142"/>
      <c r="Q117" s="147"/>
      <c r="R117" s="147"/>
      <c r="S117" s="147"/>
      <c r="T117" s="147"/>
      <c r="U117" s="148"/>
      <c r="W117" s="142"/>
      <c r="X117" s="147"/>
      <c r="Y117" s="147"/>
      <c r="Z117" s="147"/>
      <c r="AA117" s="147"/>
      <c r="AB117" s="148"/>
    </row>
    <row r="118" spans="2:28" ht="3.75" customHeight="1" thickBot="1" x14ac:dyDescent="0.3"/>
    <row r="119" spans="2:28" ht="24" customHeight="1" thickBot="1" x14ac:dyDescent="0.3">
      <c r="B119" s="153" t="s">
        <v>171</v>
      </c>
      <c r="C119" s="154"/>
      <c r="D119" s="154"/>
      <c r="E119" s="154"/>
      <c r="F119" s="154"/>
      <c r="G119" s="155"/>
      <c r="I119" s="153" t="s">
        <v>171</v>
      </c>
      <c r="J119" s="154"/>
      <c r="K119" s="154"/>
      <c r="L119" s="154"/>
      <c r="M119" s="154"/>
      <c r="N119" s="155"/>
      <c r="P119" s="153" t="s">
        <v>171</v>
      </c>
      <c r="Q119" s="154"/>
      <c r="R119" s="154"/>
      <c r="S119" s="154"/>
      <c r="T119" s="154"/>
      <c r="U119" s="155"/>
      <c r="W119" s="153" t="s">
        <v>171</v>
      </c>
      <c r="X119" s="154"/>
      <c r="Y119" s="154"/>
      <c r="Z119" s="154"/>
      <c r="AA119" s="154"/>
      <c r="AB119" s="155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1" t="str">
        <f>IF(ISERROR(VLOOKUP(C120,DATOS,12,0))=TRUE,"",VLOOKUP(C120,DATOS,12,0))</f>
        <v>Administrador del Sistema</v>
      </c>
      <c r="F120" s="151"/>
      <c r="G120" s="152"/>
      <c r="I120" s="4" t="s">
        <v>178</v>
      </c>
      <c r="J120" s="6" t="s">
        <v>145</v>
      </c>
      <c r="K120" s="4" t="s">
        <v>181</v>
      </c>
      <c r="L120" s="151" t="str">
        <f>IF(ISERROR(VLOOKUP(J120,DATOS,12,0))=TRUE,"",VLOOKUP(J120,DATOS,12,0))</f>
        <v>Administrador del Sistema</v>
      </c>
      <c r="M120" s="151"/>
      <c r="N120" s="152"/>
      <c r="P120" s="4" t="s">
        <v>178</v>
      </c>
      <c r="Q120" s="6" t="s">
        <v>146</v>
      </c>
      <c r="R120" s="4" t="s">
        <v>181</v>
      </c>
      <c r="S120" s="151" t="str">
        <f>IF(ISERROR(VLOOKUP(Q120,DATOS,12,0))=TRUE,"",VLOOKUP(Q120,DATOS,12,0))</f>
        <v>Administrador del Sistema</v>
      </c>
      <c r="T120" s="151"/>
      <c r="U120" s="152"/>
      <c r="W120" s="4" t="s">
        <v>178</v>
      </c>
      <c r="X120" s="6" t="s">
        <v>147</v>
      </c>
      <c r="Y120" s="4" t="s">
        <v>181</v>
      </c>
      <c r="Z120" s="151" t="str">
        <f>IF(ISERROR(VLOOKUP(X120,DATOS,12,0))=TRUE,"",VLOOKUP(X120,DATOS,12,0))</f>
        <v>Administrador del Sistema</v>
      </c>
      <c r="AA120" s="151"/>
      <c r="AB120" s="152"/>
    </row>
    <row r="121" spans="2:28" ht="24" customHeight="1" thickBot="1" x14ac:dyDescent="0.3">
      <c r="B121" s="149" t="s">
        <v>177</v>
      </c>
      <c r="C121" s="150"/>
      <c r="D121" s="151" t="str">
        <f>IF(ISERROR(VLOOKUP(C120,DATOS,2,0))=TRUE,"",VLOOKUP(C120,DATOS,2,0))</f>
        <v>Listar la cantidad de goles anotados por un jugador para una liga</v>
      </c>
      <c r="E121" s="151"/>
      <c r="F121" s="151"/>
      <c r="G121" s="152"/>
      <c r="I121" s="149" t="s">
        <v>177</v>
      </c>
      <c r="J121" s="150"/>
      <c r="K121" s="151" t="str">
        <f>IF(ISERROR(VLOOKUP(J120,DATOS,2,0))=TRUE,"",VLOOKUP(J120,DATOS,2,0))</f>
        <v>Registrar un entrenador de fútbol</v>
      </c>
      <c r="L121" s="151"/>
      <c r="M121" s="151"/>
      <c r="N121" s="152"/>
      <c r="P121" s="149" t="s">
        <v>177</v>
      </c>
      <c r="Q121" s="150"/>
      <c r="R121" s="151" t="str">
        <f>IF(ISERROR(VLOOKUP(Q120,DATOS,2,0))=TRUE,"",VLOOKUP(Q120,DATOS,2,0))</f>
        <v>Listar los entrenadores registrados</v>
      </c>
      <c r="S121" s="151"/>
      <c r="T121" s="151"/>
      <c r="U121" s="152"/>
      <c r="W121" s="149" t="s">
        <v>177</v>
      </c>
      <c r="X121" s="150"/>
      <c r="Y121" s="151" t="str">
        <f>IF(ISERROR(VLOOKUP(X120,DATOS,2,0))=TRUE,"",VLOOKUP(X120,DATOS,2,0))</f>
        <v>Editar la información de un entrenador</v>
      </c>
      <c r="Z121" s="151"/>
      <c r="AA121" s="151"/>
      <c r="AB121" s="152"/>
    </row>
    <row r="122" spans="2:28" ht="24" customHeight="1" thickBot="1" x14ac:dyDescent="0.3">
      <c r="B122" s="149" t="s">
        <v>172</v>
      </c>
      <c r="C122" s="150"/>
      <c r="D122" s="5">
        <f>IF(ISERROR(VLOOKUP(C120,DATOS,3,0))=TRUE,"",VLOOKUP(C120,DATOS,3,0))</f>
        <v>7</v>
      </c>
      <c r="E122" s="149" t="s">
        <v>173</v>
      </c>
      <c r="F122" s="150"/>
      <c r="G122" s="5">
        <f>IF(ISERROR(VLOOKUP(C120,DATOS,4,0))=TRUE,"",VLOOKUP(C120,DATOS,4,0))</f>
        <v>5</v>
      </c>
      <c r="I122" s="149" t="s">
        <v>172</v>
      </c>
      <c r="J122" s="150"/>
      <c r="K122" s="5">
        <f>IF(ISERROR(VLOOKUP(J120,DATOS,3,0))=TRUE,"",VLOOKUP(J120,DATOS,3,0))</f>
        <v>2</v>
      </c>
      <c r="L122" s="149" t="s">
        <v>173</v>
      </c>
      <c r="M122" s="150"/>
      <c r="N122" s="5">
        <f>IF(ISERROR(VLOOKUP(J120,DATOS,4,0))=TRUE,"",VLOOKUP(J120,DATOS,4,0))</f>
        <v>2</v>
      </c>
      <c r="P122" s="149" t="s">
        <v>172</v>
      </c>
      <c r="Q122" s="150"/>
      <c r="R122" s="5">
        <f>IF(ISERROR(VLOOKUP(Q120,DATOS,3,0))=TRUE,"",VLOOKUP(Q120,DATOS,3,0))</f>
        <v>2</v>
      </c>
      <c r="S122" s="149" t="s">
        <v>173</v>
      </c>
      <c r="T122" s="150"/>
      <c r="U122" s="5">
        <f>IF(ISERROR(VLOOKUP(Q120,DATOS,4,0))=TRUE,"",VLOOKUP(Q120,DATOS,4,0))</f>
        <v>1</v>
      </c>
      <c r="W122" s="149" t="s">
        <v>172</v>
      </c>
      <c r="X122" s="150"/>
      <c r="Y122" s="5">
        <f>IF(ISERROR(VLOOKUP(X120,DATOS,3,0))=TRUE,"",VLOOKUP(X120,DATOS,3,0))</f>
        <v>1</v>
      </c>
      <c r="Z122" s="149" t="s">
        <v>173</v>
      </c>
      <c r="AA122" s="150"/>
      <c r="AB122" s="5">
        <f>IF(ISERROR(VLOOKUP(X120,DATOS,4,0))=TRUE,"",VLOOKUP(X120,DATOS,4,0))</f>
        <v>1</v>
      </c>
    </row>
    <row r="123" spans="2:28" ht="24" customHeight="1" thickBot="1" x14ac:dyDescent="0.3">
      <c r="B123" s="149" t="s">
        <v>174</v>
      </c>
      <c r="C123" s="150"/>
      <c r="D123" s="5">
        <f>IF(ISERROR(VLOOKUP(C120,DATOS,5,0))=TRUE,"",VLOOKUP(C120,DATOS,5,0))</f>
        <v>6.3</v>
      </c>
      <c r="E123" s="149" t="s">
        <v>179</v>
      </c>
      <c r="F123" s="150"/>
      <c r="G123" s="5">
        <f>IF(ISERROR(VLOOKUP(C120,DATOS,6,0))=TRUE,"",VLOOKUP(C120,DATOS,6,0))</f>
        <v>4</v>
      </c>
      <c r="I123" s="149" t="s">
        <v>174</v>
      </c>
      <c r="J123" s="150"/>
      <c r="K123" s="5">
        <f>IF(ISERROR(VLOOKUP(J120,DATOS,5,0))=TRUE,"",VLOOKUP(J120,DATOS,5,0))</f>
        <v>2</v>
      </c>
      <c r="L123" s="149" t="s">
        <v>179</v>
      </c>
      <c r="M123" s="150"/>
      <c r="N123" s="5">
        <f>IF(ISERROR(VLOOKUP(J120,DATOS,6,0))=TRUE,"",VLOOKUP(J120,DATOS,6,0))</f>
        <v>5</v>
      </c>
      <c r="P123" s="149" t="s">
        <v>174</v>
      </c>
      <c r="Q123" s="150"/>
      <c r="R123" s="5">
        <f>IF(ISERROR(VLOOKUP(Q120,DATOS,5,0))=TRUE,"",VLOOKUP(Q120,DATOS,5,0))</f>
        <v>1.65</v>
      </c>
      <c r="S123" s="149" t="s">
        <v>179</v>
      </c>
      <c r="T123" s="150"/>
      <c r="U123" s="5">
        <f>IF(ISERROR(VLOOKUP(Q120,DATOS,6,0))=TRUE,"",VLOOKUP(Q120,DATOS,6,0))</f>
        <v>6</v>
      </c>
      <c r="W123" s="149" t="s">
        <v>174</v>
      </c>
      <c r="X123" s="150"/>
      <c r="Y123" s="5">
        <f>IF(ISERROR(VLOOKUP(X120,DATOS,5,0))=TRUE,"",VLOOKUP(X120,DATOS,5,0))</f>
        <v>1</v>
      </c>
      <c r="Z123" s="149" t="s">
        <v>179</v>
      </c>
      <c r="AA123" s="150"/>
      <c r="AB123" s="5">
        <f>IF(ISERROR(VLOOKUP(X120,DATOS,6,0))=TRUE,"",VLOOKUP(X120,DATOS,6,0))</f>
        <v>6</v>
      </c>
    </row>
    <row r="124" spans="2:28" ht="24" customHeight="1" thickBot="1" x14ac:dyDescent="0.3">
      <c r="B124" s="149" t="s">
        <v>180</v>
      </c>
      <c r="C124" s="150"/>
      <c r="D124" s="151" t="str">
        <f>IF(ISERROR(VLOOKUP(C120,DATOS,13,0))=TRUE,"",VLOOKUP(C120,DATOS,13,0))</f>
        <v>Aún no asignado</v>
      </c>
      <c r="E124" s="151"/>
      <c r="F124" s="151"/>
      <c r="G124" s="152"/>
      <c r="I124" s="149" t="s">
        <v>180</v>
      </c>
      <c r="J124" s="150"/>
      <c r="K124" s="151" t="str">
        <f>IF(ISERROR(VLOOKUP(J120,DATOS,13,0))=TRUE,"",VLOOKUP(J120,DATOS,13,0))</f>
        <v>Aún no asignado</v>
      </c>
      <c r="L124" s="151"/>
      <c r="M124" s="151"/>
      <c r="N124" s="152"/>
      <c r="P124" s="149" t="s">
        <v>180</v>
      </c>
      <c r="Q124" s="150"/>
      <c r="R124" s="151" t="str">
        <f>IF(ISERROR(VLOOKUP(Q120,DATOS,13,0))=TRUE,"",VLOOKUP(Q120,DATOS,13,0))</f>
        <v>Aún no asignado</v>
      </c>
      <c r="S124" s="151"/>
      <c r="T124" s="151"/>
      <c r="U124" s="152"/>
      <c r="W124" s="149" t="s">
        <v>180</v>
      </c>
      <c r="X124" s="150"/>
      <c r="Y124" s="151" t="str">
        <f>IF(ISERROR(VLOOKUP(X120,DATOS,13,0))=TRUE,"",VLOOKUP(X120,DATOS,13,0))</f>
        <v>Aún no asignado</v>
      </c>
      <c r="Z124" s="151"/>
      <c r="AA124" s="151"/>
      <c r="AB124" s="152"/>
    </row>
    <row r="125" spans="2:28" ht="18.75" customHeight="1" x14ac:dyDescent="0.25">
      <c r="B125" s="140" t="s">
        <v>175</v>
      </c>
      <c r="C125" s="143" t="str">
        <f>IF(ISERROR(VLOOKUP(C120,DATOS,14,0))=TRUE,"",VLOOKUP(C120,DATOS,14,0))</f>
        <v>Como Administrador del Sistema deseo saber cuantos goles lleva un jugador en una liga.</v>
      </c>
      <c r="D125" s="143"/>
      <c r="E125" s="143"/>
      <c r="F125" s="143"/>
      <c r="G125" s="144"/>
      <c r="I125" s="140" t="s">
        <v>175</v>
      </c>
      <c r="J125" s="143" t="str">
        <f>IF(ISERROR(VLOOKUP(J120,DATOS,14,0))=TRUE,"",VLOOKUP(J120,DATOS,14,0))</f>
        <v>Como Administrador del Sistema deseo registrar entrenadores de fútbol.</v>
      </c>
      <c r="K125" s="143"/>
      <c r="L125" s="143"/>
      <c r="M125" s="143"/>
      <c r="N125" s="144"/>
      <c r="P125" s="140" t="s">
        <v>175</v>
      </c>
      <c r="Q125" s="143" t="str">
        <f>IF(ISERROR(VLOOKUP(Q120,DATOS,14,0))=TRUE,"",VLOOKUP(Q120,DATOS,14,0))</f>
        <v>Como Administrador del Sistema deseo tener un listado de los entrenadores registrados en el sistema.</v>
      </c>
      <c r="R125" s="143"/>
      <c r="S125" s="143"/>
      <c r="T125" s="143"/>
      <c r="U125" s="144"/>
      <c r="W125" s="140" t="s">
        <v>175</v>
      </c>
      <c r="X125" s="143" t="str">
        <f>IF(ISERROR(VLOOKUP(X120,DATOS,14,0))=TRUE,"",VLOOKUP(X120,DATOS,14,0))</f>
        <v>Como Administrador del Sistema deseo actualizar en caso de error algún dato de un entrenador de fútbol.</v>
      </c>
      <c r="Y125" s="143"/>
      <c r="Z125" s="143"/>
      <c r="AA125" s="143"/>
      <c r="AB125" s="144"/>
    </row>
    <row r="126" spans="2:28" ht="18" customHeight="1" x14ac:dyDescent="0.25">
      <c r="B126" s="141"/>
      <c r="C126" s="145"/>
      <c r="D126" s="145"/>
      <c r="E126" s="145"/>
      <c r="F126" s="145"/>
      <c r="G126" s="146"/>
      <c r="I126" s="141"/>
      <c r="J126" s="145"/>
      <c r="K126" s="145"/>
      <c r="L126" s="145"/>
      <c r="M126" s="145"/>
      <c r="N126" s="146"/>
      <c r="P126" s="141"/>
      <c r="Q126" s="145"/>
      <c r="R126" s="145"/>
      <c r="S126" s="145"/>
      <c r="T126" s="145"/>
      <c r="U126" s="146"/>
      <c r="W126" s="141"/>
      <c r="X126" s="145"/>
      <c r="Y126" s="145"/>
      <c r="Z126" s="145"/>
      <c r="AA126" s="145"/>
      <c r="AB126" s="146"/>
    </row>
    <row r="127" spans="2:28" ht="18" customHeight="1" thickBot="1" x14ac:dyDescent="0.3">
      <c r="B127" s="142"/>
      <c r="C127" s="147"/>
      <c r="D127" s="147"/>
      <c r="E127" s="147"/>
      <c r="F127" s="147"/>
      <c r="G127" s="148"/>
      <c r="I127" s="142"/>
      <c r="J127" s="147"/>
      <c r="K127" s="147"/>
      <c r="L127" s="147"/>
      <c r="M127" s="147"/>
      <c r="N127" s="148"/>
      <c r="P127" s="142"/>
      <c r="Q127" s="147"/>
      <c r="R127" s="147"/>
      <c r="S127" s="147"/>
      <c r="T127" s="147"/>
      <c r="U127" s="148"/>
      <c r="W127" s="142"/>
      <c r="X127" s="147"/>
      <c r="Y127" s="147"/>
      <c r="Z127" s="147"/>
      <c r="AA127" s="147"/>
      <c r="AB127" s="148"/>
    </row>
    <row r="128" spans="2:28" ht="15" customHeight="1" x14ac:dyDescent="0.25">
      <c r="B128" s="140" t="s">
        <v>176</v>
      </c>
      <c r="C128" s="143" t="str">
        <f>IF(ISERROR(VLOOKUP(C120,DATOS,15,0))=TRUE,"",VLOOKUP(C120,DATOS,15,0))</f>
        <v xml:space="preserve">US029    </v>
      </c>
      <c r="D128" s="143"/>
      <c r="E128" s="143"/>
      <c r="F128" s="143"/>
      <c r="G128" s="144"/>
      <c r="I128" s="140" t="s">
        <v>176</v>
      </c>
      <c r="J128" s="143" t="str">
        <f>IF(ISERROR(VLOOKUP(J120,DATOS,15,0))=TRUE,"",VLOOKUP(J120,DATOS,15,0))</f>
        <v xml:space="preserve">    </v>
      </c>
      <c r="K128" s="143"/>
      <c r="L128" s="143"/>
      <c r="M128" s="143"/>
      <c r="N128" s="144"/>
      <c r="P128" s="140" t="s">
        <v>176</v>
      </c>
      <c r="Q128" s="143" t="str">
        <f>IF(ISERROR(VLOOKUP(Q120,DATOS,15,0))=TRUE,"",VLOOKUP(Q120,DATOS,15,0))</f>
        <v xml:space="preserve">US038    </v>
      </c>
      <c r="R128" s="143"/>
      <c r="S128" s="143"/>
      <c r="T128" s="143"/>
      <c r="U128" s="144"/>
      <c r="W128" s="140" t="s">
        <v>176</v>
      </c>
      <c r="X128" s="143" t="str">
        <f>IF(ISERROR(VLOOKUP(X120,DATOS,15,0))=TRUE,"",VLOOKUP(X120,DATOS,15,0))</f>
        <v xml:space="preserve">US038    </v>
      </c>
      <c r="Y128" s="143"/>
      <c r="Z128" s="143"/>
      <c r="AA128" s="143"/>
      <c r="AB128" s="144"/>
    </row>
    <row r="129" spans="2:28" ht="15" customHeight="1" x14ac:dyDescent="0.25">
      <c r="B129" s="141"/>
      <c r="C129" s="145"/>
      <c r="D129" s="145"/>
      <c r="E129" s="145"/>
      <c r="F129" s="145"/>
      <c r="G129" s="146"/>
      <c r="I129" s="141"/>
      <c r="J129" s="145"/>
      <c r="K129" s="145"/>
      <c r="L129" s="145"/>
      <c r="M129" s="145"/>
      <c r="N129" s="146"/>
      <c r="P129" s="141"/>
      <c r="Q129" s="145"/>
      <c r="R129" s="145"/>
      <c r="S129" s="145"/>
      <c r="T129" s="145"/>
      <c r="U129" s="146"/>
      <c r="W129" s="141"/>
      <c r="X129" s="145"/>
      <c r="Y129" s="145"/>
      <c r="Z129" s="145"/>
      <c r="AA129" s="145"/>
      <c r="AB129" s="146"/>
    </row>
    <row r="130" spans="2:28" ht="15" customHeight="1" thickBot="1" x14ac:dyDescent="0.3">
      <c r="B130" s="142"/>
      <c r="C130" s="147"/>
      <c r="D130" s="147"/>
      <c r="E130" s="147"/>
      <c r="F130" s="147"/>
      <c r="G130" s="148"/>
      <c r="I130" s="142"/>
      <c r="J130" s="147"/>
      <c r="K130" s="147"/>
      <c r="L130" s="147"/>
      <c r="M130" s="147"/>
      <c r="N130" s="148"/>
      <c r="P130" s="142"/>
      <c r="Q130" s="147"/>
      <c r="R130" s="147"/>
      <c r="S130" s="147"/>
      <c r="T130" s="147"/>
      <c r="U130" s="148"/>
      <c r="W130" s="142"/>
      <c r="X130" s="147"/>
      <c r="Y130" s="147"/>
      <c r="Z130" s="147"/>
      <c r="AA130" s="147"/>
      <c r="AB130" s="148"/>
    </row>
    <row r="131" spans="2:28" ht="3.75" customHeight="1" thickBot="1" x14ac:dyDescent="0.3"/>
    <row r="132" spans="2:28" ht="24" customHeight="1" thickBot="1" x14ac:dyDescent="0.3">
      <c r="B132" s="153" t="s">
        <v>171</v>
      </c>
      <c r="C132" s="154"/>
      <c r="D132" s="154"/>
      <c r="E132" s="154"/>
      <c r="F132" s="154"/>
      <c r="G132" s="155"/>
      <c r="I132" s="153" t="s">
        <v>171</v>
      </c>
      <c r="J132" s="154"/>
      <c r="K132" s="154"/>
      <c r="L132" s="154"/>
      <c r="M132" s="154"/>
      <c r="N132" s="155"/>
      <c r="P132" s="153" t="s">
        <v>171</v>
      </c>
      <c r="Q132" s="154"/>
      <c r="R132" s="154"/>
      <c r="S132" s="154"/>
      <c r="T132" s="154"/>
      <c r="U132" s="155"/>
      <c r="W132" s="153" t="s">
        <v>171</v>
      </c>
      <c r="X132" s="154"/>
      <c r="Y132" s="154"/>
      <c r="Z132" s="154"/>
      <c r="AA132" s="154"/>
      <c r="AB132" s="155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1" t="str">
        <f>IF(ISERROR(VLOOKUP(C133,DATOS,12,0))=TRUE,"",VLOOKUP(C133,DATOS,12,0))</f>
        <v>Administrador del Sistema</v>
      </c>
      <c r="F133" s="151"/>
      <c r="G133" s="152"/>
      <c r="I133" s="4" t="s">
        <v>178</v>
      </c>
      <c r="J133" s="6" t="s">
        <v>149</v>
      </c>
      <c r="K133" s="4" t="s">
        <v>181</v>
      </c>
      <c r="L133" s="151" t="str">
        <f>IF(ISERROR(VLOOKUP(J133,DATOS,12,0))=TRUE,"",VLOOKUP(J133,DATOS,12,0))</f>
        <v>Administrador del Sistema</v>
      </c>
      <c r="M133" s="151"/>
      <c r="N133" s="152"/>
      <c r="P133" s="4" t="s">
        <v>178</v>
      </c>
      <c r="Q133" s="6" t="s">
        <v>150</v>
      </c>
      <c r="R133" s="4" t="s">
        <v>181</v>
      </c>
      <c r="S133" s="151" t="str">
        <f>IF(ISERROR(VLOOKUP(Q133,DATOS,12,0))=TRUE,"",VLOOKUP(Q133,DATOS,12,0))</f>
        <v>Administrador del Sistema</v>
      </c>
      <c r="T133" s="151"/>
      <c r="U133" s="152"/>
      <c r="W133" s="4" t="s">
        <v>178</v>
      </c>
      <c r="X133" s="6" t="s">
        <v>151</v>
      </c>
      <c r="Y133" s="4" t="s">
        <v>181</v>
      </c>
      <c r="Z133" s="151" t="str">
        <f>IF(ISERROR(VLOOKUP(X133,DATOS,12,0))=TRUE,"",VLOOKUP(X133,DATOS,12,0))</f>
        <v>Administrador del Sistema</v>
      </c>
      <c r="AA133" s="151"/>
      <c r="AB133" s="152"/>
    </row>
    <row r="134" spans="2:28" ht="24" customHeight="1" thickBot="1" x14ac:dyDescent="0.3">
      <c r="B134" s="149" t="s">
        <v>177</v>
      </c>
      <c r="C134" s="150"/>
      <c r="D134" s="151" t="str">
        <f>IF(ISERROR(VLOOKUP(C133,DATOS,2,0))=TRUE,"",VLOOKUP(C133,DATOS,2,0))</f>
        <v>Leer el historial de un entrenador</v>
      </c>
      <c r="E134" s="151"/>
      <c r="F134" s="151"/>
      <c r="G134" s="152"/>
      <c r="I134" s="149" t="s">
        <v>177</v>
      </c>
      <c r="J134" s="150"/>
      <c r="K134" s="151" t="str">
        <f>IF(ISERROR(VLOOKUP(J133,DATOS,2,0))=TRUE,"",VLOOKUP(J133,DATOS,2,0))</f>
        <v>Leer los entrenadores que ha tenido un equipo de fútbol</v>
      </c>
      <c r="L134" s="151"/>
      <c r="M134" s="151"/>
      <c r="N134" s="152"/>
      <c r="P134" s="149" t="s">
        <v>177</v>
      </c>
      <c r="Q134" s="150"/>
      <c r="R134" s="151" t="str">
        <f>IF(ISERROR(VLOOKUP(Q133,DATOS,2,0))=TRUE,"",VLOOKUP(Q133,DATOS,2,0))</f>
        <v>Registrar la transferencia de un entrenador a un equipo nuevo</v>
      </c>
      <c r="S134" s="151"/>
      <c r="T134" s="151"/>
      <c r="U134" s="152"/>
      <c r="W134" s="149" t="s">
        <v>177</v>
      </c>
      <c r="X134" s="150"/>
      <c r="Y134" s="151" t="str">
        <f>IF(ISERROR(VLOOKUP(X133,DATOS,2,0))=TRUE,"",VLOOKUP(X133,DATOS,2,0))</f>
        <v>Editar la transferencia de un entrenador</v>
      </c>
      <c r="Z134" s="151"/>
      <c r="AA134" s="151"/>
      <c r="AB134" s="152"/>
    </row>
    <row r="135" spans="2:28" ht="24" customHeight="1" thickBot="1" x14ac:dyDescent="0.3">
      <c r="B135" s="149" t="s">
        <v>172</v>
      </c>
      <c r="C135" s="150"/>
      <c r="D135" s="5">
        <f>IF(ISERROR(VLOOKUP(C133,DATOS,3,0))=TRUE,"",VLOOKUP(C133,DATOS,3,0))</f>
        <v>2</v>
      </c>
      <c r="E135" s="149" t="s">
        <v>173</v>
      </c>
      <c r="F135" s="150"/>
      <c r="G135" s="5">
        <f>IF(ISERROR(VLOOKUP(C133,DATOS,4,0))=TRUE,"",VLOOKUP(C133,DATOS,4,0))</f>
        <v>1</v>
      </c>
      <c r="I135" s="149" t="s">
        <v>172</v>
      </c>
      <c r="J135" s="150"/>
      <c r="K135" s="5">
        <f>IF(ISERROR(VLOOKUP(J133,DATOS,3,0))=TRUE,"",VLOOKUP(J133,DATOS,3,0))</f>
        <v>2</v>
      </c>
      <c r="L135" s="149" t="s">
        <v>173</v>
      </c>
      <c r="M135" s="150"/>
      <c r="N135" s="5">
        <f>IF(ISERROR(VLOOKUP(J133,DATOS,4,0))=TRUE,"",VLOOKUP(J133,DATOS,4,0))</f>
        <v>2</v>
      </c>
      <c r="P135" s="149" t="s">
        <v>172</v>
      </c>
      <c r="Q135" s="150"/>
      <c r="R135" s="5">
        <f>IF(ISERROR(VLOOKUP(Q133,DATOS,3,0))=TRUE,"",VLOOKUP(Q133,DATOS,3,0))</f>
        <v>3</v>
      </c>
      <c r="S135" s="149" t="s">
        <v>173</v>
      </c>
      <c r="T135" s="150"/>
      <c r="U135" s="5">
        <f>IF(ISERROR(VLOOKUP(Q133,DATOS,4,0))=TRUE,"",VLOOKUP(Q133,DATOS,4,0))</f>
        <v>2</v>
      </c>
      <c r="W135" s="149" t="s">
        <v>172</v>
      </c>
      <c r="X135" s="150"/>
      <c r="Y135" s="5">
        <f>IF(ISERROR(VLOOKUP(X133,DATOS,3,0))=TRUE,"",VLOOKUP(X133,DATOS,3,0))</f>
        <v>1</v>
      </c>
      <c r="Z135" s="149" t="s">
        <v>173</v>
      </c>
      <c r="AA135" s="150"/>
      <c r="AB135" s="5">
        <f>IF(ISERROR(VLOOKUP(X133,DATOS,4,0))=TRUE,"",VLOOKUP(X133,DATOS,4,0))</f>
        <v>1</v>
      </c>
    </row>
    <row r="136" spans="2:28" ht="24" customHeight="1" thickBot="1" x14ac:dyDescent="0.3">
      <c r="B136" s="149" t="s">
        <v>174</v>
      </c>
      <c r="C136" s="150"/>
      <c r="D136" s="5">
        <f>IF(ISERROR(VLOOKUP(C133,DATOS,5,0))=TRUE,"",VLOOKUP(C133,DATOS,5,0))</f>
        <v>1.65</v>
      </c>
      <c r="E136" s="149" t="s">
        <v>179</v>
      </c>
      <c r="F136" s="150"/>
      <c r="G136" s="5">
        <f>IF(ISERROR(VLOOKUP(C133,DATOS,6,0))=TRUE,"",VLOOKUP(C133,DATOS,6,0))</f>
        <v>6</v>
      </c>
      <c r="I136" s="149" t="s">
        <v>174</v>
      </c>
      <c r="J136" s="150"/>
      <c r="K136" s="5">
        <f>IF(ISERROR(VLOOKUP(J133,DATOS,5,0))=TRUE,"",VLOOKUP(J133,DATOS,5,0))</f>
        <v>2</v>
      </c>
      <c r="L136" s="149" t="s">
        <v>179</v>
      </c>
      <c r="M136" s="150"/>
      <c r="N136" s="5">
        <f>IF(ISERROR(VLOOKUP(J133,DATOS,6,0))=TRUE,"",VLOOKUP(J133,DATOS,6,0))</f>
        <v>5</v>
      </c>
      <c r="P136" s="149" t="s">
        <v>174</v>
      </c>
      <c r="Q136" s="150"/>
      <c r="R136" s="5">
        <f>IF(ISERROR(VLOOKUP(Q133,DATOS,5,0))=TRUE,"",VLOOKUP(Q133,DATOS,5,0))</f>
        <v>2.6500000000000004</v>
      </c>
      <c r="S136" s="149" t="s">
        <v>179</v>
      </c>
      <c r="T136" s="150"/>
      <c r="U136" s="5">
        <f>IF(ISERROR(VLOOKUP(Q133,DATOS,6,0))=TRUE,"",VLOOKUP(Q133,DATOS,6,0))</f>
        <v>5</v>
      </c>
      <c r="W136" s="149" t="s">
        <v>174</v>
      </c>
      <c r="X136" s="150"/>
      <c r="Y136" s="5">
        <f>IF(ISERROR(VLOOKUP(X133,DATOS,5,0))=TRUE,"",VLOOKUP(X133,DATOS,5,0))</f>
        <v>1</v>
      </c>
      <c r="Z136" s="149" t="s">
        <v>179</v>
      </c>
      <c r="AA136" s="150"/>
      <c r="AB136" s="5">
        <f>IF(ISERROR(VLOOKUP(X133,DATOS,6,0))=TRUE,"",VLOOKUP(X133,DATOS,6,0))</f>
        <v>6</v>
      </c>
    </row>
    <row r="137" spans="2:28" ht="24" customHeight="1" thickBot="1" x14ac:dyDescent="0.3">
      <c r="B137" s="149" t="s">
        <v>180</v>
      </c>
      <c r="C137" s="150"/>
      <c r="D137" s="151" t="str">
        <f>IF(ISERROR(VLOOKUP(C133,DATOS,13,0))=TRUE,"",VLOOKUP(C133,DATOS,13,0))</f>
        <v>Aún no asignado</v>
      </c>
      <c r="E137" s="151"/>
      <c r="F137" s="151"/>
      <c r="G137" s="152"/>
      <c r="I137" s="149" t="s">
        <v>180</v>
      </c>
      <c r="J137" s="150"/>
      <c r="K137" s="151" t="str">
        <f>IF(ISERROR(VLOOKUP(J133,DATOS,13,0))=TRUE,"",VLOOKUP(J133,DATOS,13,0))</f>
        <v>Aún no asignado</v>
      </c>
      <c r="L137" s="151"/>
      <c r="M137" s="151"/>
      <c r="N137" s="152"/>
      <c r="P137" s="149" t="s">
        <v>180</v>
      </c>
      <c r="Q137" s="150"/>
      <c r="R137" s="151" t="str">
        <f>IF(ISERROR(VLOOKUP(Q133,DATOS,13,0))=TRUE,"",VLOOKUP(Q133,DATOS,13,0))</f>
        <v>Aún no asignado</v>
      </c>
      <c r="S137" s="151"/>
      <c r="T137" s="151"/>
      <c r="U137" s="152"/>
      <c r="W137" s="149" t="s">
        <v>180</v>
      </c>
      <c r="X137" s="150"/>
      <c r="Y137" s="151" t="str">
        <f>IF(ISERROR(VLOOKUP(X133,DATOS,13,0))=TRUE,"",VLOOKUP(X133,DATOS,13,0))</f>
        <v>Aún no asignado</v>
      </c>
      <c r="Z137" s="151"/>
      <c r="AA137" s="151"/>
      <c r="AB137" s="152"/>
    </row>
    <row r="138" spans="2:28" ht="18.75" customHeight="1" x14ac:dyDescent="0.25">
      <c r="B138" s="140" t="s">
        <v>175</v>
      </c>
      <c r="C138" s="143" t="str">
        <f>IF(ISERROR(VLOOKUP(C133,DATOS,14,0))=TRUE,"",VLOOKUP(C133,DATOS,14,0))</f>
        <v>Como Administrador del Sistema deseo saber el historial de equipos que un entrenador ha dirigido.</v>
      </c>
      <c r="D138" s="143"/>
      <c r="E138" s="143"/>
      <c r="F138" s="143"/>
      <c r="G138" s="144"/>
      <c r="I138" s="140" t="s">
        <v>175</v>
      </c>
      <c r="J138" s="143" t="str">
        <f>IF(ISERROR(VLOOKUP(J133,DATOS,14,0))=TRUE,"",VLOOKUP(J133,DATOS,14,0))</f>
        <v>Como Administrador del Sistema deseo saber que entrenadores pasaron por un equipo.</v>
      </c>
      <c r="K138" s="143"/>
      <c r="L138" s="143"/>
      <c r="M138" s="143"/>
      <c r="N138" s="144"/>
      <c r="P138" s="140" t="s">
        <v>175</v>
      </c>
      <c r="Q138" s="143" t="str">
        <f>IF(ISERROR(VLOOKUP(Q133,DATOS,14,0))=TRUE,"",VLOOKUP(Q133,DATOS,14,0))</f>
        <v>Como Administrador del Sistema deseo registrar las transferencias de un entrenador a su equipo nuevo.</v>
      </c>
      <c r="R138" s="143"/>
      <c r="S138" s="143"/>
      <c r="T138" s="143"/>
      <c r="U138" s="144"/>
      <c r="W138" s="140" t="s">
        <v>175</v>
      </c>
      <c r="X138" s="143" t="str">
        <f>IF(ISERROR(VLOOKUP(X133,DATOS,14,0))=TRUE,"",VLOOKUP(X133,DATOS,14,0))</f>
        <v>Como Administrador del Sistema deseo en caso de error en el ingreso actualizar el equipo nuevo de un entrenador.</v>
      </c>
      <c r="Y138" s="143"/>
      <c r="Z138" s="143"/>
      <c r="AA138" s="143"/>
      <c r="AB138" s="144"/>
    </row>
    <row r="139" spans="2:28" ht="18" customHeight="1" x14ac:dyDescent="0.25">
      <c r="B139" s="141"/>
      <c r="C139" s="145"/>
      <c r="D139" s="145"/>
      <c r="E139" s="145"/>
      <c r="F139" s="145"/>
      <c r="G139" s="146"/>
      <c r="I139" s="141"/>
      <c r="J139" s="145"/>
      <c r="K139" s="145"/>
      <c r="L139" s="145"/>
      <c r="M139" s="145"/>
      <c r="N139" s="146"/>
      <c r="P139" s="141"/>
      <c r="Q139" s="145"/>
      <c r="R139" s="145"/>
      <c r="S139" s="145"/>
      <c r="T139" s="145"/>
      <c r="U139" s="146"/>
      <c r="W139" s="141"/>
      <c r="X139" s="145"/>
      <c r="Y139" s="145"/>
      <c r="Z139" s="145"/>
      <c r="AA139" s="145"/>
      <c r="AB139" s="146"/>
    </row>
    <row r="140" spans="2:28" ht="18" customHeight="1" thickBot="1" x14ac:dyDescent="0.3">
      <c r="B140" s="142"/>
      <c r="C140" s="147"/>
      <c r="D140" s="147"/>
      <c r="E140" s="147"/>
      <c r="F140" s="147"/>
      <c r="G140" s="148"/>
      <c r="I140" s="142"/>
      <c r="J140" s="147"/>
      <c r="K140" s="147"/>
      <c r="L140" s="147"/>
      <c r="M140" s="147"/>
      <c r="N140" s="148"/>
      <c r="P140" s="142"/>
      <c r="Q140" s="147"/>
      <c r="R140" s="147"/>
      <c r="S140" s="147"/>
      <c r="T140" s="147"/>
      <c r="U140" s="148"/>
      <c r="W140" s="142"/>
      <c r="X140" s="147"/>
      <c r="Y140" s="147"/>
      <c r="Z140" s="147"/>
      <c r="AA140" s="147"/>
      <c r="AB140" s="148"/>
    </row>
    <row r="141" spans="2:28" ht="15" customHeight="1" x14ac:dyDescent="0.25">
      <c r="B141" s="140" t="s">
        <v>176</v>
      </c>
      <c r="C141" s="143" t="str">
        <f>IF(ISERROR(VLOOKUP(C133,DATOS,15,0))=TRUE,"",VLOOKUP(C133,DATOS,15,0))</f>
        <v xml:space="preserve">US038    </v>
      </c>
      <c r="D141" s="143"/>
      <c r="E141" s="143"/>
      <c r="F141" s="143"/>
      <c r="G141" s="144"/>
      <c r="I141" s="140" t="s">
        <v>176</v>
      </c>
      <c r="J141" s="143" t="str">
        <f>IF(ISERROR(VLOOKUP(J133,DATOS,15,0))=TRUE,"",VLOOKUP(J133,DATOS,15,0))</f>
        <v xml:space="preserve">US041    </v>
      </c>
      <c r="K141" s="143"/>
      <c r="L141" s="143"/>
      <c r="M141" s="143"/>
      <c r="N141" s="144"/>
      <c r="P141" s="140" t="s">
        <v>176</v>
      </c>
      <c r="Q141" s="143" t="str">
        <f>IF(ISERROR(VLOOKUP(Q133,DATOS,15,0))=TRUE,"",VLOOKUP(Q133,DATOS,15,0))</f>
        <v xml:space="preserve">US039    </v>
      </c>
      <c r="R141" s="143"/>
      <c r="S141" s="143"/>
      <c r="T141" s="143"/>
      <c r="U141" s="144"/>
      <c r="W141" s="140" t="s">
        <v>176</v>
      </c>
      <c r="X141" s="143" t="str">
        <f>IF(ISERROR(VLOOKUP(X133,DATOS,15,0))=TRUE,"",VLOOKUP(X133,DATOS,15,0))</f>
        <v xml:space="preserve">US043    </v>
      </c>
      <c r="Y141" s="143"/>
      <c r="Z141" s="143"/>
      <c r="AA141" s="143"/>
      <c r="AB141" s="144"/>
    </row>
    <row r="142" spans="2:28" ht="15" customHeight="1" x14ac:dyDescent="0.25">
      <c r="B142" s="141"/>
      <c r="C142" s="145"/>
      <c r="D142" s="145"/>
      <c r="E142" s="145"/>
      <c r="F142" s="145"/>
      <c r="G142" s="146"/>
      <c r="I142" s="141"/>
      <c r="J142" s="145"/>
      <c r="K142" s="145"/>
      <c r="L142" s="145"/>
      <c r="M142" s="145"/>
      <c r="N142" s="146"/>
      <c r="P142" s="141"/>
      <c r="Q142" s="145"/>
      <c r="R142" s="145"/>
      <c r="S142" s="145"/>
      <c r="T142" s="145"/>
      <c r="U142" s="146"/>
      <c r="W142" s="141"/>
      <c r="X142" s="145"/>
      <c r="Y142" s="145"/>
      <c r="Z142" s="145"/>
      <c r="AA142" s="145"/>
      <c r="AB142" s="146"/>
    </row>
    <row r="143" spans="2:28" ht="15" customHeight="1" thickBot="1" x14ac:dyDescent="0.3">
      <c r="B143" s="142"/>
      <c r="C143" s="147"/>
      <c r="D143" s="147"/>
      <c r="E143" s="147"/>
      <c r="F143" s="147"/>
      <c r="G143" s="148"/>
      <c r="I143" s="142"/>
      <c r="J143" s="147"/>
      <c r="K143" s="147"/>
      <c r="L143" s="147"/>
      <c r="M143" s="147"/>
      <c r="N143" s="148"/>
      <c r="P143" s="142"/>
      <c r="Q143" s="147"/>
      <c r="R143" s="147"/>
      <c r="S143" s="147"/>
      <c r="T143" s="147"/>
      <c r="U143" s="148"/>
      <c r="W143" s="142"/>
      <c r="X143" s="147"/>
      <c r="Y143" s="147"/>
      <c r="Z143" s="147"/>
      <c r="AA143" s="147"/>
      <c r="AB143" s="148"/>
    </row>
    <row r="144" spans="2:28" ht="3.75" customHeight="1" thickBot="1" x14ac:dyDescent="0.3"/>
    <row r="145" spans="2:28" ht="24" customHeight="1" thickBot="1" x14ac:dyDescent="0.3">
      <c r="B145" s="153" t="s">
        <v>171</v>
      </c>
      <c r="C145" s="154"/>
      <c r="D145" s="154"/>
      <c r="E145" s="154"/>
      <c r="F145" s="154"/>
      <c r="G145" s="155"/>
      <c r="I145" s="153" t="s">
        <v>171</v>
      </c>
      <c r="J145" s="154"/>
      <c r="K145" s="154"/>
      <c r="L145" s="154"/>
      <c r="M145" s="154"/>
      <c r="N145" s="155"/>
      <c r="P145" s="153" t="s">
        <v>171</v>
      </c>
      <c r="Q145" s="154"/>
      <c r="R145" s="154"/>
      <c r="S145" s="154"/>
      <c r="T145" s="154"/>
      <c r="U145" s="155"/>
      <c r="W145" s="153" t="s">
        <v>171</v>
      </c>
      <c r="X145" s="154"/>
      <c r="Y145" s="154"/>
      <c r="Z145" s="154"/>
      <c r="AA145" s="154"/>
      <c r="AB145" s="155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1" t="str">
        <f>IF(ISERROR(VLOOKUP(C146,DATOS,12,0))=TRUE,"",VLOOKUP(C146,DATOS,12,0))</f>
        <v>Administrador del Sistema</v>
      </c>
      <c r="F146" s="151"/>
      <c r="G146" s="152"/>
      <c r="I146" s="4" t="s">
        <v>178</v>
      </c>
      <c r="J146" s="6" t="s">
        <v>153</v>
      </c>
      <c r="K146" s="4" t="s">
        <v>181</v>
      </c>
      <c r="L146" s="151" t="str">
        <f>IF(ISERROR(VLOOKUP(J146,DATOS,12,0))=TRUE,"",VLOOKUP(J146,DATOS,12,0))</f>
        <v>Supervisor/Maestro</v>
      </c>
      <c r="M146" s="151"/>
      <c r="N146" s="152"/>
      <c r="P146" s="4" t="s">
        <v>178</v>
      </c>
      <c r="Q146" s="6" t="s">
        <v>154</v>
      </c>
      <c r="R146" s="4" t="s">
        <v>181</v>
      </c>
      <c r="S146" s="151" t="str">
        <f>IF(ISERROR(VLOOKUP(Q146,DATOS,12,0))=TRUE,"",VLOOKUP(Q146,DATOS,12,0))</f>
        <v>Supervisor/Maestro</v>
      </c>
      <c r="T146" s="151"/>
      <c r="U146" s="152"/>
      <c r="W146" s="4" t="s">
        <v>178</v>
      </c>
      <c r="X146" s="6" t="s">
        <v>155</v>
      </c>
      <c r="Y146" s="4" t="s">
        <v>181</v>
      </c>
      <c r="Z146" s="151" t="str">
        <f>IF(ISERROR(VLOOKUP(X146,DATOS,12,0))=TRUE,"",VLOOKUP(X146,DATOS,12,0))</f>
        <v>Apostador</v>
      </c>
      <c r="AA146" s="151"/>
      <c r="AB146" s="152"/>
    </row>
    <row r="147" spans="2:28" ht="24" customHeight="1" thickBot="1" x14ac:dyDescent="0.3">
      <c r="B147" s="149" t="s">
        <v>177</v>
      </c>
      <c r="C147" s="150"/>
      <c r="D147" s="151" t="str">
        <f>IF(ISERROR(VLOOKUP(C146,DATOS,2,0))=TRUE,"",VLOOKUP(C146,DATOS,2,0))</f>
        <v>Ver la tabla de posiciones de una liga de fútbol</v>
      </c>
      <c r="E147" s="151"/>
      <c r="F147" s="151"/>
      <c r="G147" s="152"/>
      <c r="I147" s="149" t="s">
        <v>177</v>
      </c>
      <c r="J147" s="150"/>
      <c r="K147" s="151" t="str">
        <f>IF(ISERROR(VLOOKUP(J146,DATOS,2,0))=TRUE,"",VLOOKUP(J146,DATOS,2,0))</f>
        <v>Insertar un pronóstico de fútbol mediante el entrenamiento del sistema</v>
      </c>
      <c r="L147" s="151"/>
      <c r="M147" s="151"/>
      <c r="N147" s="152"/>
      <c r="P147" s="149" t="s">
        <v>177</v>
      </c>
      <c r="Q147" s="150"/>
      <c r="R147" s="151" t="str">
        <f>IF(ISERROR(VLOOKUP(Q146,DATOS,2,0))=TRUE,"",VLOOKUP(Q146,DATOS,2,0))</f>
        <v>Actualizar pronósticos mediante el entrenamiento del sistema</v>
      </c>
      <c r="S147" s="151"/>
      <c r="T147" s="151"/>
      <c r="U147" s="152"/>
      <c r="W147" s="149" t="s">
        <v>177</v>
      </c>
      <c r="X147" s="150"/>
      <c r="Y147" s="151" t="str">
        <f>IF(ISERROR(VLOOKUP(X146,DATOS,2,0))=TRUE,"",VLOOKUP(X146,DATOS,2,0))</f>
        <v>Listar los pronósticos de los partidos que aún no se juegan</v>
      </c>
      <c r="Z147" s="151"/>
      <c r="AA147" s="151"/>
      <c r="AB147" s="152"/>
    </row>
    <row r="148" spans="2:28" ht="24" customHeight="1" thickBot="1" x14ac:dyDescent="0.3">
      <c r="B148" s="149" t="s">
        <v>172</v>
      </c>
      <c r="C148" s="150"/>
      <c r="D148" s="5">
        <f>IF(ISERROR(VLOOKUP(C146,DATOS,3,0))=TRUE,"",VLOOKUP(C146,DATOS,3,0))</f>
        <v>3</v>
      </c>
      <c r="E148" s="149" t="s">
        <v>173</v>
      </c>
      <c r="F148" s="150"/>
      <c r="G148" s="5">
        <f>IF(ISERROR(VLOOKUP(C146,DATOS,4,0))=TRUE,"",VLOOKUP(C146,DATOS,4,0))</f>
        <v>3</v>
      </c>
      <c r="I148" s="149" t="s">
        <v>172</v>
      </c>
      <c r="J148" s="150"/>
      <c r="K148" s="5">
        <f>IF(ISERROR(VLOOKUP(J146,DATOS,3,0))=TRUE,"",VLOOKUP(J146,DATOS,3,0))</f>
        <v>9</v>
      </c>
      <c r="L148" s="149" t="s">
        <v>173</v>
      </c>
      <c r="M148" s="150"/>
      <c r="N148" s="5">
        <f>IF(ISERROR(VLOOKUP(J146,DATOS,4,0))=TRUE,"",VLOOKUP(J146,DATOS,4,0))</f>
        <v>20</v>
      </c>
      <c r="P148" s="149" t="s">
        <v>172</v>
      </c>
      <c r="Q148" s="150"/>
      <c r="R148" s="5">
        <f>IF(ISERROR(VLOOKUP(Q146,DATOS,3,0))=TRUE,"",VLOOKUP(Q146,DATOS,3,0))</f>
        <v>8</v>
      </c>
      <c r="S148" s="149" t="s">
        <v>173</v>
      </c>
      <c r="T148" s="150"/>
      <c r="U148" s="5">
        <f>IF(ISERROR(VLOOKUP(Q146,DATOS,4,0))=TRUE,"",VLOOKUP(Q146,DATOS,4,0))</f>
        <v>18</v>
      </c>
      <c r="W148" s="149" t="s">
        <v>172</v>
      </c>
      <c r="X148" s="150"/>
      <c r="Y148" s="5">
        <f>IF(ISERROR(VLOOKUP(X146,DATOS,3,0))=TRUE,"",VLOOKUP(X146,DATOS,3,0))</f>
        <v>8</v>
      </c>
      <c r="Z148" s="149" t="s">
        <v>173</v>
      </c>
      <c r="AA148" s="150"/>
      <c r="AB148" s="5">
        <f>IF(ISERROR(VLOOKUP(X146,DATOS,4,0))=TRUE,"",VLOOKUP(X146,DATOS,4,0))</f>
        <v>17</v>
      </c>
    </row>
    <row r="149" spans="2:28" ht="24" customHeight="1" thickBot="1" x14ac:dyDescent="0.3">
      <c r="B149" s="149" t="s">
        <v>174</v>
      </c>
      <c r="C149" s="150"/>
      <c r="D149" s="5">
        <f>IF(ISERROR(VLOOKUP(C146,DATOS,5,0))=TRUE,"",VLOOKUP(C146,DATOS,5,0))</f>
        <v>3</v>
      </c>
      <c r="E149" s="149" t="s">
        <v>179</v>
      </c>
      <c r="F149" s="150"/>
      <c r="G149" s="5">
        <f>IF(ISERROR(VLOOKUP(C146,DATOS,6,0))=TRUE,"",VLOOKUP(C146,DATOS,6,0))</f>
        <v>5</v>
      </c>
      <c r="I149" s="149" t="s">
        <v>174</v>
      </c>
      <c r="J149" s="150"/>
      <c r="K149" s="5">
        <f>IF(ISERROR(VLOOKUP(J146,DATOS,5,0))=TRUE,"",VLOOKUP(J146,DATOS,5,0))</f>
        <v>12.850000000000001</v>
      </c>
      <c r="L149" s="149" t="s">
        <v>179</v>
      </c>
      <c r="M149" s="150"/>
      <c r="N149" s="5">
        <f>IF(ISERROR(VLOOKUP(J146,DATOS,6,0))=TRUE,"",VLOOKUP(J146,DATOS,6,0))</f>
        <v>4</v>
      </c>
      <c r="P149" s="149" t="s">
        <v>174</v>
      </c>
      <c r="Q149" s="150"/>
      <c r="R149" s="5">
        <f>IF(ISERROR(VLOOKUP(Q146,DATOS,5,0))=TRUE,"",VLOOKUP(Q146,DATOS,5,0))</f>
        <v>11.5</v>
      </c>
      <c r="S149" s="149" t="s">
        <v>179</v>
      </c>
      <c r="T149" s="150"/>
      <c r="U149" s="5">
        <f>IF(ISERROR(VLOOKUP(Q146,DATOS,6,0))=TRUE,"",VLOOKUP(Q146,DATOS,6,0))</f>
        <v>4</v>
      </c>
      <c r="W149" s="149" t="s">
        <v>174</v>
      </c>
      <c r="X149" s="150"/>
      <c r="Y149" s="5">
        <f>IF(ISERROR(VLOOKUP(X146,DATOS,5,0))=TRUE,"",VLOOKUP(X146,DATOS,5,0))</f>
        <v>11.149999999999999</v>
      </c>
      <c r="Z149" s="149" t="s">
        <v>179</v>
      </c>
      <c r="AA149" s="150"/>
      <c r="AB149" s="5">
        <f>IF(ISERROR(VLOOKUP(X146,DATOS,6,0))=TRUE,"",VLOOKUP(X146,DATOS,6,0))</f>
        <v>4</v>
      </c>
    </row>
    <row r="150" spans="2:28" ht="24" customHeight="1" thickBot="1" x14ac:dyDescent="0.3">
      <c r="B150" s="149" t="s">
        <v>180</v>
      </c>
      <c r="C150" s="150"/>
      <c r="D150" s="151" t="str">
        <f>IF(ISERROR(VLOOKUP(C146,DATOS,13,0))=TRUE,"",VLOOKUP(C146,DATOS,13,0))</f>
        <v>Aún no asignado</v>
      </c>
      <c r="E150" s="151"/>
      <c r="F150" s="151"/>
      <c r="G150" s="152"/>
      <c r="I150" s="149" t="s">
        <v>180</v>
      </c>
      <c r="J150" s="150"/>
      <c r="K150" s="151" t="str">
        <f>IF(ISERROR(VLOOKUP(J146,DATOS,13,0))=TRUE,"",VLOOKUP(J146,DATOS,13,0))</f>
        <v>Aún no asignado</v>
      </c>
      <c r="L150" s="151"/>
      <c r="M150" s="151"/>
      <c r="N150" s="152"/>
      <c r="P150" s="149" t="s">
        <v>180</v>
      </c>
      <c r="Q150" s="150"/>
      <c r="R150" s="151" t="str">
        <f>IF(ISERROR(VLOOKUP(Q146,DATOS,13,0))=TRUE,"",VLOOKUP(Q146,DATOS,13,0))</f>
        <v>Aún no asignado</v>
      </c>
      <c r="S150" s="151"/>
      <c r="T150" s="151"/>
      <c r="U150" s="152"/>
      <c r="W150" s="149" t="s">
        <v>180</v>
      </c>
      <c r="X150" s="150"/>
      <c r="Y150" s="151" t="str">
        <f>IF(ISERROR(VLOOKUP(X146,DATOS,13,0))=TRUE,"",VLOOKUP(X146,DATOS,13,0))</f>
        <v>Aún no asignado</v>
      </c>
      <c r="Z150" s="151"/>
      <c r="AA150" s="151"/>
      <c r="AB150" s="152"/>
    </row>
    <row r="151" spans="2:28" ht="18.75" customHeight="1" x14ac:dyDescent="0.25">
      <c r="B151" s="140" t="s">
        <v>175</v>
      </c>
      <c r="C151" s="143" t="str">
        <f>IF(ISERROR(VLOOKUP(C146,DATOS,14,0))=TRUE,"",VLOOKUP(C146,DATOS,14,0))</f>
        <v>Como Administrador del Sistema deseo ver la tabla de posiciones de una liga.</v>
      </c>
      <c r="D151" s="143"/>
      <c r="E151" s="143"/>
      <c r="F151" s="143"/>
      <c r="G151" s="144"/>
      <c r="I151" s="140" t="s">
        <v>175</v>
      </c>
      <c r="J151" s="143" t="str">
        <f>IF(ISERROR(VLOOKUP(J146,DATOS,14,0))=TRUE,"",VLOOKUP(J146,DATOS,14,0))</f>
        <v>Como Supervisor/Maestro deseo mediante el entrenamiento del sistema hacer pronósticos y guardarlos en el sistema.</v>
      </c>
      <c r="K151" s="143"/>
      <c r="L151" s="143"/>
      <c r="M151" s="143"/>
      <c r="N151" s="144"/>
      <c r="P151" s="140" t="s">
        <v>175</v>
      </c>
      <c r="Q151" s="143" t="str">
        <f>IF(ISERROR(VLOOKUP(Q146,DATOS,14,0))=TRUE,"",VLOOKUP(Q146,DATOS,14,0))</f>
        <v>Como Supervisor/Maestro deseo en cada entrenamiento actualizar los pronóstico de los partidos.</v>
      </c>
      <c r="R151" s="143"/>
      <c r="S151" s="143"/>
      <c r="T151" s="143"/>
      <c r="U151" s="144"/>
      <c r="W151" s="140" t="s">
        <v>175</v>
      </c>
      <c r="X151" s="143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3"/>
      <c r="Z151" s="143"/>
      <c r="AA151" s="143"/>
      <c r="AB151" s="144"/>
    </row>
    <row r="152" spans="2:28" ht="18" customHeight="1" x14ac:dyDescent="0.25">
      <c r="B152" s="141"/>
      <c r="C152" s="145"/>
      <c r="D152" s="145"/>
      <c r="E152" s="145"/>
      <c r="F152" s="145"/>
      <c r="G152" s="146"/>
      <c r="I152" s="141"/>
      <c r="J152" s="145"/>
      <c r="K152" s="145"/>
      <c r="L152" s="145"/>
      <c r="M152" s="145"/>
      <c r="N152" s="146"/>
      <c r="P152" s="141"/>
      <c r="Q152" s="145"/>
      <c r="R152" s="145"/>
      <c r="S152" s="145"/>
      <c r="T152" s="145"/>
      <c r="U152" s="146"/>
      <c r="W152" s="141"/>
      <c r="X152" s="145"/>
      <c r="Y152" s="145"/>
      <c r="Z152" s="145"/>
      <c r="AA152" s="145"/>
      <c r="AB152" s="146"/>
    </row>
    <row r="153" spans="2:28" ht="18" customHeight="1" thickBot="1" x14ac:dyDescent="0.3">
      <c r="B153" s="142"/>
      <c r="C153" s="147"/>
      <c r="D153" s="147"/>
      <c r="E153" s="147"/>
      <c r="F153" s="147"/>
      <c r="G153" s="148"/>
      <c r="I153" s="142"/>
      <c r="J153" s="147"/>
      <c r="K153" s="147"/>
      <c r="L153" s="147"/>
      <c r="M153" s="147"/>
      <c r="N153" s="148"/>
      <c r="P153" s="142"/>
      <c r="Q153" s="147"/>
      <c r="R153" s="147"/>
      <c r="S153" s="147"/>
      <c r="T153" s="147"/>
      <c r="U153" s="148"/>
      <c r="W153" s="142"/>
      <c r="X153" s="147"/>
      <c r="Y153" s="147"/>
      <c r="Z153" s="147"/>
      <c r="AA153" s="147"/>
      <c r="AB153" s="148"/>
    </row>
    <row r="154" spans="2:28" ht="15" customHeight="1" x14ac:dyDescent="0.25">
      <c r="B154" s="140" t="s">
        <v>176</v>
      </c>
      <c r="C154" s="143" t="str">
        <f>IF(ISERROR(VLOOKUP(C146,DATOS,15,0))=TRUE,"",VLOOKUP(C146,DATOS,15,0))</f>
        <v>US001 US004 US009 US014 US034</v>
      </c>
      <c r="D154" s="143"/>
      <c r="E154" s="143"/>
      <c r="F154" s="143"/>
      <c r="G154" s="144"/>
      <c r="I154" s="140" t="s">
        <v>176</v>
      </c>
      <c r="J154" s="143" t="str">
        <f>IF(ISERROR(VLOOKUP(J146,DATOS,15,0))=TRUE,"",VLOOKUP(J146,DATOS,15,0))</f>
        <v xml:space="preserve">US026    </v>
      </c>
      <c r="K154" s="143"/>
      <c r="L154" s="143"/>
      <c r="M154" s="143"/>
      <c r="N154" s="144"/>
      <c r="P154" s="140" t="s">
        <v>176</v>
      </c>
      <c r="Q154" s="143" t="str">
        <f>IF(ISERROR(VLOOKUP(Q146,DATOS,15,0))=TRUE,"",VLOOKUP(Q146,DATOS,15,0))</f>
        <v xml:space="preserve">US046    </v>
      </c>
      <c r="R154" s="143"/>
      <c r="S154" s="143"/>
      <c r="T154" s="143"/>
      <c r="U154" s="144"/>
      <c r="W154" s="140" t="s">
        <v>176</v>
      </c>
      <c r="X154" s="143" t="str">
        <f>IF(ISERROR(VLOOKUP(X146,DATOS,15,0))=TRUE,"",VLOOKUP(X146,DATOS,15,0))</f>
        <v xml:space="preserve">US046    </v>
      </c>
      <c r="Y154" s="143"/>
      <c r="Z154" s="143"/>
      <c r="AA154" s="143"/>
      <c r="AB154" s="144"/>
    </row>
    <row r="155" spans="2:28" ht="15" customHeight="1" x14ac:dyDescent="0.25">
      <c r="B155" s="141"/>
      <c r="C155" s="145"/>
      <c r="D155" s="145"/>
      <c r="E155" s="145"/>
      <c r="F155" s="145"/>
      <c r="G155" s="146"/>
      <c r="I155" s="141"/>
      <c r="J155" s="145"/>
      <c r="K155" s="145"/>
      <c r="L155" s="145"/>
      <c r="M155" s="145"/>
      <c r="N155" s="146"/>
      <c r="P155" s="141"/>
      <c r="Q155" s="145"/>
      <c r="R155" s="145"/>
      <c r="S155" s="145"/>
      <c r="T155" s="145"/>
      <c r="U155" s="146"/>
      <c r="W155" s="141"/>
      <c r="X155" s="145"/>
      <c r="Y155" s="145"/>
      <c r="Z155" s="145"/>
      <c r="AA155" s="145"/>
      <c r="AB155" s="146"/>
    </row>
    <row r="156" spans="2:28" ht="15" customHeight="1" thickBot="1" x14ac:dyDescent="0.3">
      <c r="B156" s="142"/>
      <c r="C156" s="147"/>
      <c r="D156" s="147"/>
      <c r="E156" s="147"/>
      <c r="F156" s="147"/>
      <c r="G156" s="148"/>
      <c r="I156" s="142"/>
      <c r="J156" s="147"/>
      <c r="K156" s="147"/>
      <c r="L156" s="147"/>
      <c r="M156" s="147"/>
      <c r="N156" s="148"/>
      <c r="P156" s="142"/>
      <c r="Q156" s="147"/>
      <c r="R156" s="147"/>
      <c r="S156" s="147"/>
      <c r="T156" s="147"/>
      <c r="U156" s="148"/>
      <c r="W156" s="142"/>
      <c r="X156" s="147"/>
      <c r="Y156" s="147"/>
      <c r="Z156" s="147"/>
      <c r="AA156" s="147"/>
      <c r="AB156" s="148"/>
    </row>
    <row r="157" spans="2:28" ht="3.75" customHeight="1" thickBot="1" x14ac:dyDescent="0.3"/>
    <row r="158" spans="2:28" ht="24" customHeight="1" thickBot="1" x14ac:dyDescent="0.3">
      <c r="B158" s="153" t="s">
        <v>171</v>
      </c>
      <c r="C158" s="154"/>
      <c r="D158" s="154"/>
      <c r="E158" s="154"/>
      <c r="F158" s="154"/>
      <c r="G158" s="155"/>
      <c r="I158" s="153" t="s">
        <v>171</v>
      </c>
      <c r="J158" s="154"/>
      <c r="K158" s="154"/>
      <c r="L158" s="154"/>
      <c r="M158" s="154"/>
      <c r="N158" s="155"/>
      <c r="P158" s="153" t="s">
        <v>171</v>
      </c>
      <c r="Q158" s="154"/>
      <c r="R158" s="154"/>
      <c r="S158" s="154"/>
      <c r="T158" s="154"/>
      <c r="U158" s="155"/>
      <c r="W158" s="153" t="s">
        <v>171</v>
      </c>
      <c r="X158" s="154"/>
      <c r="Y158" s="154"/>
      <c r="Z158" s="154"/>
      <c r="AA158" s="154"/>
      <c r="AB158" s="155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1" t="str">
        <f>IF(ISERROR(VLOOKUP(C159,DATOS,12,0))=TRUE,"",VLOOKUP(C159,DATOS,12,0))</f>
        <v>Administrador del Sistema</v>
      </c>
      <c r="F159" s="151"/>
      <c r="G159" s="152"/>
      <c r="I159" s="4" t="s">
        <v>178</v>
      </c>
      <c r="J159" s="6" t="s">
        <v>310</v>
      </c>
      <c r="K159" s="4" t="s">
        <v>181</v>
      </c>
      <c r="L159" s="151" t="str">
        <f>IF(ISERROR(VLOOKUP(J159,DATOS,12,0))=TRUE,"",VLOOKUP(J159,DATOS,12,0))</f>
        <v>Administrador del Sistema</v>
      </c>
      <c r="M159" s="151"/>
      <c r="N159" s="152"/>
      <c r="P159" s="4" t="s">
        <v>178</v>
      </c>
      <c r="Q159" s="6"/>
      <c r="R159" s="4" t="s">
        <v>181</v>
      </c>
      <c r="S159" s="151" t="str">
        <f>IF(ISERROR(VLOOKUP(Q159,DATOS,12,0))=TRUE,"",VLOOKUP(Q159,DATOS,12,0))</f>
        <v/>
      </c>
      <c r="T159" s="151"/>
      <c r="U159" s="152"/>
      <c r="W159" s="4" t="s">
        <v>178</v>
      </c>
      <c r="X159" s="6"/>
      <c r="Y159" s="4" t="s">
        <v>181</v>
      </c>
      <c r="Z159" s="151" t="str">
        <f>IF(ISERROR(VLOOKUP(X159,DATOS,12,0))=TRUE,"",VLOOKUP(X159,DATOS,12,0))</f>
        <v/>
      </c>
      <c r="AA159" s="151"/>
      <c r="AB159" s="152"/>
    </row>
    <row r="160" spans="2:28" ht="24" customHeight="1" thickBot="1" x14ac:dyDescent="0.3">
      <c r="B160" s="149" t="s">
        <v>177</v>
      </c>
      <c r="C160" s="150"/>
      <c r="D160" s="151" t="str">
        <f>IF(ISERROR(VLOOKUP(C159,DATOS,2,0))=TRUE,"",VLOOKUP(C159,DATOS,2,0))</f>
        <v>Registrar jugadores a un equipo</v>
      </c>
      <c r="E160" s="151"/>
      <c r="F160" s="151"/>
      <c r="G160" s="152"/>
      <c r="I160" s="149" t="s">
        <v>177</v>
      </c>
      <c r="J160" s="150"/>
      <c r="K160" s="151" t="str">
        <f>IF(ISERROR(VLOOKUP(J159,DATOS,2,0))=TRUE,"",VLOOKUP(J159,DATOS,2,0))</f>
        <v>Registrar las lesiones de los jugadores en los partidos</v>
      </c>
      <c r="L160" s="151"/>
      <c r="M160" s="151"/>
      <c r="N160" s="152"/>
      <c r="P160" s="149" t="s">
        <v>177</v>
      </c>
      <c r="Q160" s="150"/>
      <c r="R160" s="151" t="str">
        <f>IF(ISERROR(VLOOKUP(Q159,DATOS,2,0))=TRUE,"",VLOOKUP(Q159,DATOS,2,0))</f>
        <v/>
      </c>
      <c r="S160" s="151"/>
      <c r="T160" s="151"/>
      <c r="U160" s="152"/>
      <c r="W160" s="149" t="s">
        <v>177</v>
      </c>
      <c r="X160" s="150"/>
      <c r="Y160" s="151" t="str">
        <f>IF(ISERROR(VLOOKUP(X159,DATOS,2,0))=TRUE,"",VLOOKUP(X159,DATOS,2,0))</f>
        <v/>
      </c>
      <c r="Z160" s="151"/>
      <c r="AA160" s="151"/>
      <c r="AB160" s="152"/>
    </row>
    <row r="161" spans="2:28" ht="24" customHeight="1" thickBot="1" x14ac:dyDescent="0.3">
      <c r="B161" s="149" t="s">
        <v>172</v>
      </c>
      <c r="C161" s="150"/>
      <c r="D161" s="5">
        <f>IF(ISERROR(VLOOKUP(C159,DATOS,3,0))=TRUE,"",VLOOKUP(C159,DATOS,3,0))</f>
        <v>7</v>
      </c>
      <c r="E161" s="149" t="s">
        <v>173</v>
      </c>
      <c r="F161" s="150"/>
      <c r="G161" s="5">
        <f>IF(ISERROR(VLOOKUP(C159,DATOS,4,0))=TRUE,"",VLOOKUP(C159,DATOS,4,0))</f>
        <v>7</v>
      </c>
      <c r="I161" s="149" t="s">
        <v>172</v>
      </c>
      <c r="J161" s="150"/>
      <c r="K161" s="5">
        <f>IF(ISERROR(VLOOKUP(J159,DATOS,3,0))=TRUE,"",VLOOKUP(J159,DATOS,3,0))</f>
        <v>6</v>
      </c>
      <c r="L161" s="149" t="s">
        <v>173</v>
      </c>
      <c r="M161" s="150"/>
      <c r="N161" s="5">
        <f>IF(ISERROR(VLOOKUP(J159,DATOS,4,0))=TRUE,"",VLOOKUP(J159,DATOS,4,0))</f>
        <v>7</v>
      </c>
      <c r="P161" s="149" t="s">
        <v>172</v>
      </c>
      <c r="Q161" s="150"/>
      <c r="R161" s="5" t="str">
        <f>IF(ISERROR(VLOOKUP(Q159,DATOS,3,0))=TRUE,"",VLOOKUP(Q159,DATOS,3,0))</f>
        <v/>
      </c>
      <c r="S161" s="149" t="s">
        <v>173</v>
      </c>
      <c r="T161" s="150"/>
      <c r="U161" s="5" t="str">
        <f>IF(ISERROR(VLOOKUP(Q159,DATOS,4,0))=TRUE,"",VLOOKUP(Q159,DATOS,4,0))</f>
        <v/>
      </c>
      <c r="W161" s="149" t="s">
        <v>172</v>
      </c>
      <c r="X161" s="150"/>
      <c r="Y161" s="5" t="str">
        <f>IF(ISERROR(VLOOKUP(X159,DATOS,3,0))=TRUE,"",VLOOKUP(X159,DATOS,3,0))</f>
        <v/>
      </c>
      <c r="Z161" s="149" t="s">
        <v>173</v>
      </c>
      <c r="AA161" s="150"/>
      <c r="AB161" s="5" t="str">
        <f>IF(ISERROR(VLOOKUP(X159,DATOS,4,0))=TRUE,"",VLOOKUP(X159,DATOS,4,0))</f>
        <v/>
      </c>
    </row>
    <row r="162" spans="2:28" ht="24" customHeight="1" thickBot="1" x14ac:dyDescent="0.3">
      <c r="B162" s="149" t="s">
        <v>174</v>
      </c>
      <c r="C162" s="150"/>
      <c r="D162" s="5">
        <f>IF(ISERROR(VLOOKUP(C159,DATOS,5,0))=TRUE,"",VLOOKUP(C159,DATOS,5,0))</f>
        <v>7</v>
      </c>
      <c r="E162" s="149" t="s">
        <v>179</v>
      </c>
      <c r="F162" s="150"/>
      <c r="G162" s="5">
        <f>IF(ISERROR(VLOOKUP(C159,DATOS,6,0))=TRUE,"",VLOOKUP(C159,DATOS,6,0))</f>
        <v>3</v>
      </c>
      <c r="I162" s="149" t="s">
        <v>174</v>
      </c>
      <c r="J162" s="150"/>
      <c r="K162" s="5">
        <f>IF(ISERROR(VLOOKUP(J159,DATOS,5,0))=TRUE,"",VLOOKUP(J159,DATOS,5,0))</f>
        <v>6.35</v>
      </c>
      <c r="L162" s="149" t="s">
        <v>179</v>
      </c>
      <c r="M162" s="150"/>
      <c r="N162" s="5">
        <f>IF(ISERROR(VLOOKUP(J159,DATOS,6,0))=TRUE,"",VLOOKUP(J159,DATOS,6,0))</f>
        <v>3</v>
      </c>
      <c r="P162" s="149" t="s">
        <v>174</v>
      </c>
      <c r="Q162" s="150"/>
      <c r="R162" s="5" t="str">
        <f>IF(ISERROR(VLOOKUP(Q159,DATOS,5,0))=TRUE,"",VLOOKUP(Q159,DATOS,5,0))</f>
        <v/>
      </c>
      <c r="S162" s="149" t="s">
        <v>179</v>
      </c>
      <c r="T162" s="150"/>
      <c r="U162" s="5" t="str">
        <f>IF(ISERROR(VLOOKUP(Q159,DATOS,6,0))=TRUE,"",VLOOKUP(Q159,DATOS,6,0))</f>
        <v/>
      </c>
      <c r="W162" s="149" t="s">
        <v>174</v>
      </c>
      <c r="X162" s="150"/>
      <c r="Y162" s="5" t="str">
        <f>IF(ISERROR(VLOOKUP(X159,DATOS,5,0))=TRUE,"",VLOOKUP(X159,DATOS,5,0))</f>
        <v/>
      </c>
      <c r="Z162" s="149" t="s">
        <v>179</v>
      </c>
      <c r="AA162" s="150"/>
      <c r="AB162" s="5" t="str">
        <f>IF(ISERROR(VLOOKUP(X159,DATOS,6,0))=TRUE,"",VLOOKUP(X159,DATOS,6,0))</f>
        <v/>
      </c>
    </row>
    <row r="163" spans="2:28" ht="24" customHeight="1" thickBot="1" x14ac:dyDescent="0.3">
      <c r="B163" s="149" t="s">
        <v>180</v>
      </c>
      <c r="C163" s="150"/>
      <c r="D163" s="151" t="str">
        <f>IF(ISERROR(VLOOKUP(C159,DATOS,13,0))=TRUE,"",VLOOKUP(C159,DATOS,13,0))</f>
        <v>Aún no asignado</v>
      </c>
      <c r="E163" s="151"/>
      <c r="F163" s="151"/>
      <c r="G163" s="152"/>
      <c r="I163" s="149" t="s">
        <v>180</v>
      </c>
      <c r="J163" s="150"/>
      <c r="K163" s="151" t="str">
        <f>IF(ISERROR(VLOOKUP(J159,DATOS,13,0))=TRUE,"",VLOOKUP(J159,DATOS,13,0))</f>
        <v>Aún no asignado</v>
      </c>
      <c r="L163" s="151"/>
      <c r="M163" s="151"/>
      <c r="N163" s="152"/>
      <c r="P163" s="149" t="s">
        <v>180</v>
      </c>
      <c r="Q163" s="150"/>
      <c r="R163" s="151" t="str">
        <f>IF(ISERROR(VLOOKUP(Q159,DATOS,13,0))=TRUE,"",VLOOKUP(Q159,DATOS,13,0))</f>
        <v/>
      </c>
      <c r="S163" s="151"/>
      <c r="T163" s="151"/>
      <c r="U163" s="152"/>
      <c r="W163" s="149" t="s">
        <v>180</v>
      </c>
      <c r="X163" s="150"/>
      <c r="Y163" s="151" t="str">
        <f>IF(ISERROR(VLOOKUP(X159,DATOS,13,0))=TRUE,"",VLOOKUP(X159,DATOS,13,0))</f>
        <v/>
      </c>
      <c r="Z163" s="151"/>
      <c r="AA163" s="151"/>
      <c r="AB163" s="152"/>
    </row>
    <row r="164" spans="2:28" ht="18.75" customHeight="1" x14ac:dyDescent="0.25">
      <c r="B164" s="140" t="s">
        <v>175</v>
      </c>
      <c r="C164" s="143" t="str">
        <f>IF(ISERROR(VLOOKUP(C159,DATOS,14,0))=TRUE,"",VLOOKUP(C159,DATOS,14,0))</f>
        <v>Como Administrador del Sistema deseo registrar los jugadores por equipo y validar que la información sea única.</v>
      </c>
      <c r="D164" s="143"/>
      <c r="E164" s="143"/>
      <c r="F164" s="143"/>
      <c r="G164" s="144"/>
      <c r="I164" s="140" t="s">
        <v>175</v>
      </c>
      <c r="J164" s="143" t="str">
        <f>IF(ISERROR(VLOOKUP(J159,DATOS,14,0))=TRUE,"",VLOOKUP(J159,DATOS,14,0))</f>
        <v>Como Administrador del Sistema deseo manejar si un jugador sufrió una lesión durante un partido.</v>
      </c>
      <c r="K164" s="143"/>
      <c r="L164" s="143"/>
      <c r="M164" s="143"/>
      <c r="N164" s="144"/>
      <c r="P164" s="140" t="s">
        <v>175</v>
      </c>
      <c r="Q164" s="143" t="str">
        <f>IF(ISERROR(VLOOKUP(Q159,DATOS,14,0))=TRUE,"",VLOOKUP(Q159,DATOS,14,0))</f>
        <v/>
      </c>
      <c r="R164" s="143"/>
      <c r="S164" s="143"/>
      <c r="T164" s="143"/>
      <c r="U164" s="144"/>
      <c r="W164" s="140" t="s">
        <v>175</v>
      </c>
      <c r="X164" s="143" t="str">
        <f>IF(ISERROR(VLOOKUP(X159,DATOS,14,0))=TRUE,"",VLOOKUP(X159,DATOS,14,0))</f>
        <v/>
      </c>
      <c r="Y164" s="143"/>
      <c r="Z164" s="143"/>
      <c r="AA164" s="143"/>
      <c r="AB164" s="144"/>
    </row>
    <row r="165" spans="2:28" ht="18" customHeight="1" x14ac:dyDescent="0.25">
      <c r="B165" s="141"/>
      <c r="C165" s="145"/>
      <c r="D165" s="145"/>
      <c r="E165" s="145"/>
      <c r="F165" s="145"/>
      <c r="G165" s="146"/>
      <c r="I165" s="141"/>
      <c r="J165" s="145"/>
      <c r="K165" s="145"/>
      <c r="L165" s="145"/>
      <c r="M165" s="145"/>
      <c r="N165" s="146"/>
      <c r="P165" s="141"/>
      <c r="Q165" s="145"/>
      <c r="R165" s="145"/>
      <c r="S165" s="145"/>
      <c r="T165" s="145"/>
      <c r="U165" s="146"/>
      <c r="W165" s="141"/>
      <c r="X165" s="145"/>
      <c r="Y165" s="145"/>
      <c r="Z165" s="145"/>
      <c r="AA165" s="145"/>
      <c r="AB165" s="146"/>
    </row>
    <row r="166" spans="2:28" ht="18" customHeight="1" thickBot="1" x14ac:dyDescent="0.3">
      <c r="B166" s="142"/>
      <c r="C166" s="147"/>
      <c r="D166" s="147"/>
      <c r="E166" s="147"/>
      <c r="F166" s="147"/>
      <c r="G166" s="148"/>
      <c r="I166" s="142"/>
      <c r="J166" s="147"/>
      <c r="K166" s="147"/>
      <c r="L166" s="147"/>
      <c r="M166" s="147"/>
      <c r="N166" s="148"/>
      <c r="P166" s="142"/>
      <c r="Q166" s="147"/>
      <c r="R166" s="147"/>
      <c r="S166" s="147"/>
      <c r="T166" s="147"/>
      <c r="U166" s="148"/>
      <c r="W166" s="142"/>
      <c r="X166" s="147"/>
      <c r="Y166" s="147"/>
      <c r="Z166" s="147"/>
      <c r="AA166" s="147"/>
      <c r="AB166" s="148"/>
    </row>
    <row r="167" spans="2:28" ht="15" customHeight="1" x14ac:dyDescent="0.25">
      <c r="B167" s="140" t="s">
        <v>176</v>
      </c>
      <c r="C167" s="143" t="str">
        <f>IF(ISERROR(VLOOKUP(C159,DATOS,15,0))=TRUE,"",VLOOKUP(C159,DATOS,15,0))</f>
        <v>US009 US020</v>
      </c>
      <c r="D167" s="143"/>
      <c r="E167" s="143"/>
      <c r="F167" s="143"/>
      <c r="G167" s="144"/>
      <c r="I167" s="140" t="s">
        <v>176</v>
      </c>
      <c r="J167" s="143" t="str">
        <f>IF(ISERROR(VLOOKUP(J159,DATOS,15,0))=TRUE,"",VLOOKUP(J159,DATOS,15,0))</f>
        <v xml:space="preserve">US026 US020 US023  </v>
      </c>
      <c r="K167" s="143"/>
      <c r="L167" s="143"/>
      <c r="M167" s="143"/>
      <c r="N167" s="144"/>
      <c r="P167" s="140" t="s">
        <v>176</v>
      </c>
      <c r="Q167" s="143" t="str">
        <f>IF(ISERROR(VLOOKUP(Q159,DATOS,15,0))=TRUE,"",VLOOKUP(Q159,DATOS,15,0))</f>
        <v/>
      </c>
      <c r="R167" s="143"/>
      <c r="S167" s="143"/>
      <c r="T167" s="143"/>
      <c r="U167" s="144"/>
      <c r="W167" s="140" t="s">
        <v>176</v>
      </c>
      <c r="X167" s="143" t="str">
        <f>IF(ISERROR(VLOOKUP(X159,DATOS,15,0))=TRUE,"",VLOOKUP(X159,DATOS,15,0))</f>
        <v/>
      </c>
      <c r="Y167" s="143"/>
      <c r="Z167" s="143"/>
      <c r="AA167" s="143"/>
      <c r="AB167" s="144"/>
    </row>
    <row r="168" spans="2:28" ht="15" customHeight="1" x14ac:dyDescent="0.25">
      <c r="B168" s="141"/>
      <c r="C168" s="145"/>
      <c r="D168" s="145"/>
      <c r="E168" s="145"/>
      <c r="F168" s="145"/>
      <c r="G168" s="146"/>
      <c r="I168" s="141"/>
      <c r="J168" s="145"/>
      <c r="K168" s="145"/>
      <c r="L168" s="145"/>
      <c r="M168" s="145"/>
      <c r="N168" s="146"/>
      <c r="P168" s="141"/>
      <c r="Q168" s="145"/>
      <c r="R168" s="145"/>
      <c r="S168" s="145"/>
      <c r="T168" s="145"/>
      <c r="U168" s="146"/>
      <c r="W168" s="141"/>
      <c r="X168" s="145"/>
      <c r="Y168" s="145"/>
      <c r="Z168" s="145"/>
      <c r="AA168" s="145"/>
      <c r="AB168" s="146"/>
    </row>
    <row r="169" spans="2:28" ht="15" customHeight="1" thickBot="1" x14ac:dyDescent="0.3">
      <c r="B169" s="142"/>
      <c r="C169" s="147"/>
      <c r="D169" s="147"/>
      <c r="E169" s="147"/>
      <c r="F169" s="147"/>
      <c r="G169" s="148"/>
      <c r="I169" s="142"/>
      <c r="J169" s="147"/>
      <c r="K169" s="147"/>
      <c r="L169" s="147"/>
      <c r="M169" s="147"/>
      <c r="N169" s="148"/>
      <c r="P169" s="142"/>
      <c r="Q169" s="147"/>
      <c r="R169" s="147"/>
      <c r="S169" s="147"/>
      <c r="T169" s="147"/>
      <c r="U169" s="148"/>
      <c r="W169" s="142"/>
      <c r="X169" s="147"/>
      <c r="Y169" s="147"/>
      <c r="Z169" s="147"/>
      <c r="AA169" s="147"/>
      <c r="AB169" s="148"/>
    </row>
  </sheetData>
  <mergeCells count="728"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B138:B140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Q141:U143"/>
    <mergeCell ref="W141:W143"/>
    <mergeCell ref="X141:AB143"/>
    <mergeCell ref="W138:W140"/>
    <mergeCell ref="X138:AB140"/>
    <mergeCell ref="P141:P143"/>
    <mergeCell ref="B137:C137"/>
    <mergeCell ref="D137:G137"/>
    <mergeCell ref="I137:J137"/>
    <mergeCell ref="K137:N137"/>
    <mergeCell ref="B141:B143"/>
    <mergeCell ref="C141:G143"/>
    <mergeCell ref="I141:I143"/>
    <mergeCell ref="J141:N143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I121:J121"/>
    <mergeCell ref="K121:N121"/>
    <mergeCell ref="P121:Q121"/>
    <mergeCell ref="R121:U121"/>
    <mergeCell ref="W121:X121"/>
    <mergeCell ref="E120:G120"/>
    <mergeCell ref="Y121:AB121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L120:N120"/>
    <mergeCell ref="S120:U120"/>
    <mergeCell ref="X112:AB114"/>
    <mergeCell ref="B115:B117"/>
    <mergeCell ref="C115:G117"/>
    <mergeCell ref="I115:I117"/>
    <mergeCell ref="J115:N117"/>
    <mergeCell ref="P115:P117"/>
    <mergeCell ref="B112:B114"/>
    <mergeCell ref="C112:G114"/>
    <mergeCell ref="I112:I114"/>
    <mergeCell ref="J112:N114"/>
    <mergeCell ref="P112:P114"/>
    <mergeCell ref="Q112:U114"/>
    <mergeCell ref="W112:W114"/>
    <mergeCell ref="Q115:U117"/>
    <mergeCell ref="Z120:AB120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B110:C110"/>
    <mergeCell ref="E110:F110"/>
    <mergeCell ref="I110:J110"/>
    <mergeCell ref="L110:M110"/>
    <mergeCell ref="B111:C111"/>
    <mergeCell ref="D111:G111"/>
    <mergeCell ref="I111:J111"/>
    <mergeCell ref="W99:W101"/>
    <mergeCell ref="X99:AB101"/>
    <mergeCell ref="B109:C109"/>
    <mergeCell ref="E109:F109"/>
    <mergeCell ref="I109:J109"/>
    <mergeCell ref="L109:M109"/>
    <mergeCell ref="E107:G107"/>
    <mergeCell ref="Y108:AB108"/>
    <mergeCell ref="K111:N111"/>
    <mergeCell ref="P111:Q111"/>
    <mergeCell ref="R111:U111"/>
    <mergeCell ref="W111:X111"/>
    <mergeCell ref="P109:Q109"/>
    <mergeCell ref="S109:T109"/>
    <mergeCell ref="W109:X109"/>
    <mergeCell ref="Y111:AB111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Z110:AA110"/>
    <mergeCell ref="L107:N107"/>
    <mergeCell ref="S107:U107"/>
    <mergeCell ref="Z107:AB107"/>
    <mergeCell ref="W108:X108"/>
    <mergeCell ref="Q102:U104"/>
    <mergeCell ref="W102:W104"/>
    <mergeCell ref="X102:AB104"/>
    <mergeCell ref="B106:G106"/>
    <mergeCell ref="I106:N106"/>
    <mergeCell ref="P106:U106"/>
    <mergeCell ref="W106:AB106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6:AA96"/>
    <mergeCell ref="P97:Q97"/>
    <mergeCell ref="S97:T97"/>
    <mergeCell ref="W97:X97"/>
    <mergeCell ref="Z97:AA97"/>
    <mergeCell ref="L94:N94"/>
    <mergeCell ref="S94:U94"/>
    <mergeCell ref="X86:AB88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Q86:U88"/>
    <mergeCell ref="W86:W88"/>
    <mergeCell ref="Q89:U91"/>
    <mergeCell ref="W89:W91"/>
    <mergeCell ref="X89:AB9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W73:W75"/>
    <mergeCell ref="X73:AB75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S84:T84"/>
    <mergeCell ref="W84:X84"/>
    <mergeCell ref="Z84:AA84"/>
    <mergeCell ref="L81:N81"/>
    <mergeCell ref="S81:U81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B28:G28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S31:T31"/>
    <mergeCell ref="I28:N28"/>
    <mergeCell ref="P28:U28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S18:T18"/>
    <mergeCell ref="W18:X18"/>
    <mergeCell ref="S6:T6"/>
    <mergeCell ref="W8:W10"/>
    <mergeCell ref="Z16:AB16"/>
    <mergeCell ref="B18:C18"/>
    <mergeCell ref="E18:F18"/>
    <mergeCell ref="I18:J18"/>
    <mergeCell ref="L18:M18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I8:I10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X8:AB1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topLeftCell="A18" workbookViewId="0">
      <selection activeCell="B36" sqref="B36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6" t="s">
        <v>232</v>
      </c>
      <c r="C2" s="156"/>
      <c r="D2" s="156"/>
      <c r="E2" s="156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6" sqref="C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7" t="s">
        <v>233</v>
      </c>
      <c r="C2" s="157"/>
      <c r="D2" s="157"/>
      <c r="E2" s="157"/>
      <c r="F2" s="157"/>
      <c r="G2" s="157"/>
      <c r="H2" s="157"/>
      <c r="I2" s="157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8" t="s">
        <v>306</v>
      </c>
      <c r="C2" s="158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AB40" sqref="AB40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0"/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59" t="s">
        <v>246</v>
      </c>
      <c r="F6" s="160"/>
      <c r="G6" s="160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1" t="s">
        <v>308</v>
      </c>
      <c r="F7" s="162"/>
      <c r="G7" s="163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4" t="s">
        <v>247</v>
      </c>
      <c r="B8" s="165"/>
      <c r="C8" s="165"/>
      <c r="D8" s="165"/>
      <c r="E8" s="165"/>
      <c r="F8" s="165"/>
      <c r="G8" s="166"/>
      <c r="H8" s="86"/>
      <c r="I8" s="86"/>
      <c r="J8" s="168" t="s">
        <v>248</v>
      </c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4" t="s">
        <v>236</v>
      </c>
      <c r="C9" s="164"/>
      <c r="D9" s="164"/>
      <c r="E9" s="87" t="s">
        <v>250</v>
      </c>
      <c r="F9" s="87" t="s">
        <v>251</v>
      </c>
      <c r="G9" s="87" t="s">
        <v>252</v>
      </c>
      <c r="H9" s="87"/>
      <c r="I9" s="87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7" t="str">
        <f>+'Sprint Backlog'!C4</f>
        <v>Modelado en Base de Datos</v>
      </c>
      <c r="C10" s="167"/>
      <c r="D10" s="167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7" t="str">
        <f>+'Sprint Backlog'!C5</f>
        <v>Prototipado</v>
      </c>
      <c r="C11" s="167"/>
      <c r="D11" s="167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7" t="str">
        <f>+'Sprint Backlog'!C6</f>
        <v>Implementar Capa de Entidad</v>
      </c>
      <c r="C12" s="167"/>
      <c r="D12" s="167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7" t="str">
        <f>+'Sprint Backlog'!C7</f>
        <v>Implementar Capa de Acceso de Datos</v>
      </c>
      <c r="C13" s="167"/>
      <c r="D13" s="167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7" t="str">
        <f>+'Sprint Backlog'!C8</f>
        <v>Implementar Capa de Componente de Negocio</v>
      </c>
      <c r="C14" s="167"/>
      <c r="D14" s="167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7" t="str">
        <f>+'Sprint Backlog'!C9</f>
        <v>Implementar Capa de Presentación</v>
      </c>
      <c r="C15" s="167"/>
      <c r="D15" s="167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7" t="str">
        <f>+'Sprint Backlog'!C10</f>
        <v>Pruebas unitarias</v>
      </c>
      <c r="C16" s="167"/>
      <c r="D16" s="167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7" t="str">
        <f>+'Sprint Backlog'!C11</f>
        <v>Modelado en Base de Datos</v>
      </c>
      <c r="C17" s="167"/>
      <c r="D17" s="167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7" t="str">
        <f>+'Sprint Backlog'!C12</f>
        <v>Prototipado</v>
      </c>
      <c r="C18" s="167"/>
      <c r="D18" s="167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7" t="str">
        <f>+'Sprint Backlog'!C13</f>
        <v>Implementar Capa de Entidad</v>
      </c>
      <c r="C19" s="167"/>
      <c r="D19" s="167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7" t="str">
        <f>+'Sprint Backlog'!C14</f>
        <v>Implementar Capa de Acceso de Datos</v>
      </c>
      <c r="C20" s="167"/>
      <c r="D20" s="167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7" t="str">
        <f>+'Sprint Backlog'!C15</f>
        <v>Implementar Capa de Componente de Negocio</v>
      </c>
      <c r="C21" s="167"/>
      <c r="D21" s="167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7" t="str">
        <f>+'Sprint Backlog'!C16</f>
        <v>Implementar Capa de Presentación</v>
      </c>
      <c r="C22" s="167"/>
      <c r="D22" s="167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7" t="str">
        <f>+'Sprint Backlog'!C17</f>
        <v>Pruebas unitarias</v>
      </c>
      <c r="C23" s="167"/>
      <c r="D23" s="167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7" t="str">
        <f>+'Sprint Backlog'!C18</f>
        <v>Modelado en Base de Datos</v>
      </c>
      <c r="C24" s="167"/>
      <c r="D24" s="167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70" t="str">
        <f>+'Sprint Backlog'!C19</f>
        <v>Prototipado</v>
      </c>
      <c r="C25" s="170"/>
      <c r="D25" s="170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70" t="str">
        <f>+'Sprint Backlog'!C20</f>
        <v>Implementar Capa de Entidad</v>
      </c>
      <c r="C26" s="170"/>
      <c r="D26" s="170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70" t="str">
        <f>+'Sprint Backlog'!C21</f>
        <v>Implementar Capa de Acceso de Datos</v>
      </c>
      <c r="C27" s="170"/>
      <c r="D27" s="170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70" t="str">
        <f>+'Sprint Backlog'!C22</f>
        <v>Implementar Capa de Componente de Negocio</v>
      </c>
      <c r="C28" s="170"/>
      <c r="D28" s="170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70" t="str">
        <f>+'Sprint Backlog'!C23</f>
        <v>Implementar Capa de Presentación</v>
      </c>
      <c r="C29" s="170"/>
      <c r="D29" s="170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70" t="str">
        <f>+'Sprint Backlog'!C24</f>
        <v>Pruebas unitarias</v>
      </c>
      <c r="C30" s="170"/>
      <c r="D30" s="170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70" t="str">
        <f>+'Sprint Backlog'!C25</f>
        <v>Modelado en Base de Datos</v>
      </c>
      <c r="C31" s="170"/>
      <c r="D31" s="170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70" t="str">
        <f>+'Sprint Backlog'!C26</f>
        <v>Prototipado</v>
      </c>
      <c r="C32" s="170"/>
      <c r="D32" s="170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70" t="str">
        <f>+'Sprint Backlog'!C27</f>
        <v>Implementar Capa de Entidad</v>
      </c>
      <c r="C33" s="170"/>
      <c r="D33" s="170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70" t="str">
        <f>+'Sprint Backlog'!C28</f>
        <v>Implementar Capa de Acceso de Datos</v>
      </c>
      <c r="C34" s="170"/>
      <c r="D34" s="170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70" t="str">
        <f>+'Sprint Backlog'!C29</f>
        <v>Implementar Capa de Componente de Negocio</v>
      </c>
      <c r="C35" s="170"/>
      <c r="D35" s="170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70" t="str">
        <f>+'Sprint Backlog'!C30</f>
        <v>Implementar Capa de Presentación</v>
      </c>
      <c r="C36" s="170"/>
      <c r="D36" s="170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70" t="str">
        <f>+'Sprint Backlog'!C31</f>
        <v>Pruebas unitarias</v>
      </c>
      <c r="C37" s="170"/>
      <c r="D37" s="170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70" t="str">
        <f>+'Sprint Backlog'!C32</f>
        <v>Modelado en Base de Datos</v>
      </c>
      <c r="C38" s="170"/>
      <c r="D38" s="170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70" t="str">
        <f>+'Sprint Backlog'!C33</f>
        <v>Prototipado</v>
      </c>
      <c r="C39" s="170"/>
      <c r="D39" s="170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70" t="str">
        <f>+'Sprint Backlog'!C34</f>
        <v>Implementar Capa de Entidad</v>
      </c>
      <c r="C40" s="170"/>
      <c r="D40" s="170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70" t="str">
        <f>+'Sprint Backlog'!C35</f>
        <v>Implementar Capa de Acceso de Datos</v>
      </c>
      <c r="C41" s="170"/>
      <c r="D41" s="170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70" t="str">
        <f>+'Sprint Backlog'!C36</f>
        <v>Implementar Capa de Componente de Negocio</v>
      </c>
      <c r="C42" s="170"/>
      <c r="D42" s="170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70" t="str">
        <f>+'Sprint Backlog'!C37</f>
        <v>Implementar Capa de Presentación</v>
      </c>
      <c r="C43" s="170"/>
      <c r="D43" s="170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70" t="str">
        <f>+'Sprint Backlog'!C38</f>
        <v>Pruebas unitarias</v>
      </c>
      <c r="C44" s="170"/>
      <c r="D44" s="170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70" t="str">
        <f>+'Sprint Backlog'!C39</f>
        <v>Modelado en Base de Datos</v>
      </c>
      <c r="C45" s="170"/>
      <c r="D45" s="170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70" t="str">
        <f>+'Sprint Backlog'!C40</f>
        <v>Prototipado</v>
      </c>
      <c r="C46" s="170"/>
      <c r="D46" s="170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70" t="str">
        <f>+'Sprint Backlog'!C41</f>
        <v>Implementar Capa de Entidad</v>
      </c>
      <c r="C47" s="170"/>
      <c r="D47" s="170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70" t="str">
        <f>+'Sprint Backlog'!C42</f>
        <v>Implementar Capa de Acceso de Datos</v>
      </c>
      <c r="C48" s="170"/>
      <c r="D48" s="170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70" t="str">
        <f>+'Sprint Backlog'!C43</f>
        <v>Implementar Capa de Componente de Negocio</v>
      </c>
      <c r="C49" s="170"/>
      <c r="D49" s="170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70" t="str">
        <f>+'Sprint Backlog'!C44</f>
        <v>Implementar Capa de Presentación</v>
      </c>
      <c r="C50" s="170"/>
      <c r="D50" s="170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70" t="str">
        <f>+'Sprint Backlog'!C45</f>
        <v>Pruebas unitarias</v>
      </c>
      <c r="C51" s="170"/>
      <c r="D51" s="170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7"/>
      <c r="C52" s="167"/>
      <c r="D52" s="167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7"/>
      <c r="C53" s="167"/>
      <c r="D53" s="167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7"/>
      <c r="C54" s="167"/>
      <c r="D54" s="167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7"/>
      <c r="C55" s="167"/>
      <c r="D55" s="167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7"/>
      <c r="C56" s="167"/>
      <c r="D56" s="167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7"/>
      <c r="C57" s="167"/>
      <c r="D57" s="167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7"/>
      <c r="C58" s="167"/>
      <c r="D58" s="167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7"/>
      <c r="C59" s="167"/>
      <c r="D59" s="167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7"/>
      <c r="C60" s="167"/>
      <c r="D60" s="167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7"/>
      <c r="C61" s="167"/>
      <c r="D61" s="167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7"/>
      <c r="C62" s="167"/>
      <c r="D62" s="167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7"/>
      <c r="C63" s="167"/>
      <c r="D63" s="167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7"/>
      <c r="C64" s="167"/>
      <c r="D64" s="167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7"/>
      <c r="C65" s="167"/>
      <c r="D65" s="167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7"/>
      <c r="C66" s="167"/>
      <c r="D66" s="167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7"/>
      <c r="C67" s="167"/>
      <c r="D67" s="167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7"/>
      <c r="C68" s="167"/>
      <c r="D68" s="167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7"/>
      <c r="C69" s="167"/>
      <c r="D69" s="167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7"/>
      <c r="C70" s="167"/>
      <c r="D70" s="167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7"/>
      <c r="C71" s="167"/>
      <c r="D71" s="167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7"/>
      <c r="C72" s="167"/>
      <c r="D72" s="167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7"/>
      <c r="C73" s="167"/>
      <c r="D73" s="167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7"/>
      <c r="C74" s="167"/>
      <c r="D74" s="167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7"/>
      <c r="C75" s="167"/>
      <c r="D75" s="167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7"/>
      <c r="C76" s="167"/>
      <c r="D76" s="167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7"/>
      <c r="C77" s="167"/>
      <c r="D77" s="167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7"/>
      <c r="C78" s="167"/>
      <c r="D78" s="167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7"/>
      <c r="C79" s="167"/>
      <c r="D79" s="167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7"/>
      <c r="C80" s="167"/>
      <c r="D80" s="167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7"/>
      <c r="C81" s="167"/>
      <c r="D81" s="167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7"/>
      <c r="C82" s="167"/>
      <c r="D82" s="167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7"/>
      <c r="C83" s="167"/>
      <c r="D83" s="167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7"/>
      <c r="C84" s="167"/>
      <c r="D84" s="167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7"/>
      <c r="C85" s="167"/>
      <c r="D85" s="167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7"/>
      <c r="C86" s="167"/>
      <c r="D86" s="167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7"/>
      <c r="C87" s="167"/>
      <c r="D87" s="167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7"/>
      <c r="C88" s="167"/>
      <c r="D88" s="167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7"/>
      <c r="C89" s="167"/>
      <c r="D89" s="167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7"/>
      <c r="C90" s="167"/>
      <c r="D90" s="167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7"/>
      <c r="C91" s="167"/>
      <c r="D91" s="167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7"/>
      <c r="C92" s="167"/>
      <c r="D92" s="167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7"/>
      <c r="C93" s="167"/>
      <c r="D93" s="167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7"/>
      <c r="C94" s="167"/>
      <c r="D94" s="167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7"/>
      <c r="C95" s="167"/>
      <c r="D95" s="167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7"/>
      <c r="C96" s="167"/>
      <c r="D96" s="167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7"/>
      <c r="C97" s="167"/>
      <c r="D97" s="167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7"/>
      <c r="C98" s="167"/>
      <c r="D98" s="167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7"/>
      <c r="C99" s="167"/>
      <c r="D99" s="167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7"/>
      <c r="C100" s="167"/>
      <c r="D100" s="167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7"/>
      <c r="C101" s="167"/>
      <c r="D101" s="167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7"/>
      <c r="C102" s="167"/>
      <c r="D102" s="167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7"/>
      <c r="C103" s="167"/>
      <c r="D103" s="167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7"/>
      <c r="C104" s="167"/>
      <c r="D104" s="167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7"/>
      <c r="C105" s="167"/>
      <c r="D105" s="167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7"/>
      <c r="C106" s="167"/>
      <c r="D106" s="167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7"/>
      <c r="C107" s="167"/>
      <c r="D107" s="167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7"/>
      <c r="C108" s="167"/>
      <c r="D108" s="167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7"/>
      <c r="C109" s="167"/>
      <c r="D109" s="167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7"/>
      <c r="C110" s="167"/>
      <c r="D110" s="167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7"/>
      <c r="C111" s="167"/>
      <c r="D111" s="167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7"/>
      <c r="C112" s="167"/>
      <c r="D112" s="167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7"/>
      <c r="C113" s="167"/>
      <c r="D113" s="167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7"/>
      <c r="C114" s="167"/>
      <c r="D114" s="167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7"/>
      <c r="C115" s="167"/>
      <c r="D115" s="167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7"/>
      <c r="C116" s="167"/>
      <c r="D116" s="167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7"/>
      <c r="C117" s="167"/>
      <c r="D117" s="167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7"/>
      <c r="C118" s="167"/>
      <c r="D118" s="167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7"/>
      <c r="C119" s="167"/>
      <c r="D119" s="167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7"/>
      <c r="C120" s="167"/>
      <c r="D120" s="167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7"/>
      <c r="C121" s="167"/>
      <c r="D121" s="167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7"/>
      <c r="C122" s="167"/>
      <c r="D122" s="167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7"/>
      <c r="C123" s="167"/>
      <c r="D123" s="167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7"/>
      <c r="C124" s="167"/>
      <c r="D124" s="167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7"/>
      <c r="C125" s="167"/>
      <c r="D125" s="167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7"/>
      <c r="C126" s="167"/>
      <c r="D126" s="167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7"/>
      <c r="C127" s="167"/>
      <c r="D127" s="167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7"/>
      <c r="C128" s="167"/>
      <c r="D128" s="167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7"/>
      <c r="C129" s="167"/>
      <c r="D129" s="167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7"/>
      <c r="C130" s="167"/>
      <c r="D130" s="167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7"/>
      <c r="C131" s="167"/>
      <c r="D131" s="167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7"/>
      <c r="C132" s="167"/>
      <c r="D132" s="167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7"/>
      <c r="C133" s="167"/>
      <c r="D133" s="167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7"/>
      <c r="C134" s="167"/>
      <c r="D134" s="167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7"/>
      <c r="C135" s="167"/>
      <c r="D135" s="167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7"/>
      <c r="C136" s="167"/>
      <c r="D136" s="167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7"/>
      <c r="C137" s="167"/>
      <c r="D137" s="167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7"/>
      <c r="C138" s="167"/>
      <c r="D138" s="167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7"/>
      <c r="C139" s="167"/>
      <c r="D139" s="167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7"/>
      <c r="C140" s="167"/>
      <c r="D140" s="167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7"/>
      <c r="C141" s="167"/>
      <c r="D141" s="167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7"/>
      <c r="C142" s="167"/>
      <c r="D142" s="167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7"/>
      <c r="C143" s="167"/>
      <c r="D143" s="167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7"/>
      <c r="C144" s="167"/>
      <c r="D144" s="167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7"/>
      <c r="C145" s="167"/>
      <c r="D145" s="167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7"/>
      <c r="C146" s="167"/>
      <c r="D146" s="167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7"/>
      <c r="C147" s="167"/>
      <c r="D147" s="167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7"/>
      <c r="C148" s="167"/>
      <c r="D148" s="167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7"/>
      <c r="C149" s="167"/>
      <c r="D149" s="167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7"/>
      <c r="C150" s="167"/>
      <c r="D150" s="167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7"/>
      <c r="C151" s="167"/>
      <c r="D151" s="167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7"/>
      <c r="C152" s="167"/>
      <c r="D152" s="167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7"/>
      <c r="C153" s="167"/>
      <c r="D153" s="167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7"/>
      <c r="C154" s="167"/>
      <c r="D154" s="167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7"/>
      <c r="C155" s="167"/>
      <c r="D155" s="167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7"/>
      <c r="C156" s="167"/>
      <c r="D156" s="167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7"/>
      <c r="C157" s="167"/>
      <c r="D157" s="167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7"/>
      <c r="C158" s="167"/>
      <c r="D158" s="167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7"/>
      <c r="C159" s="167"/>
      <c r="D159" s="167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7"/>
      <c r="C160" s="167"/>
      <c r="D160" s="167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7"/>
      <c r="C161" s="167"/>
      <c r="D161" s="167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7"/>
      <c r="C162" s="167"/>
      <c r="D162" s="167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7"/>
      <c r="C163" s="167"/>
      <c r="D163" s="167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7"/>
      <c r="C164" s="167"/>
      <c r="D164" s="167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7"/>
      <c r="C165" s="167"/>
      <c r="D165" s="167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7"/>
      <c r="C166" s="167"/>
      <c r="D166" s="167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7"/>
      <c r="C167" s="167"/>
      <c r="D167" s="167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7"/>
      <c r="C168" s="167"/>
      <c r="D168" s="167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7"/>
      <c r="C169" s="167"/>
      <c r="D169" s="167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7"/>
      <c r="C170" s="167"/>
      <c r="D170" s="167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7"/>
      <c r="C171" s="167"/>
      <c r="D171" s="167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7"/>
      <c r="C172" s="167"/>
      <c r="D172" s="167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7"/>
      <c r="C173" s="167"/>
      <c r="D173" s="167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7"/>
      <c r="C174" s="167"/>
      <c r="D174" s="167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7"/>
      <c r="C175" s="167"/>
      <c r="D175" s="167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7"/>
      <c r="C176" s="167"/>
      <c r="D176" s="167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7"/>
      <c r="C177" s="167"/>
      <c r="D177" s="167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7"/>
      <c r="C178" s="167"/>
      <c r="D178" s="167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7"/>
      <c r="C179" s="167"/>
      <c r="D179" s="167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7"/>
      <c r="C180" s="167"/>
      <c r="D180" s="167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7"/>
      <c r="C181" s="167"/>
      <c r="D181" s="167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7"/>
      <c r="C182" s="167"/>
      <c r="D182" s="167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7"/>
      <c r="C183" s="167"/>
      <c r="D183" s="167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7"/>
      <c r="C184" s="167"/>
      <c r="D184" s="167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7"/>
      <c r="C185" s="167"/>
      <c r="D185" s="167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7"/>
      <c r="C186" s="167"/>
      <c r="D186" s="167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7"/>
      <c r="C187" s="167"/>
      <c r="D187" s="167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7"/>
      <c r="C188" s="167"/>
      <c r="D188" s="167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7"/>
      <c r="C189" s="167"/>
      <c r="D189" s="167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7"/>
      <c r="C190" s="167"/>
      <c r="D190" s="167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7"/>
      <c r="C191" s="167"/>
      <c r="D191" s="167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7"/>
      <c r="C192" s="167"/>
      <c r="D192" s="167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7"/>
      <c r="C193" s="167"/>
      <c r="D193" s="167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7"/>
      <c r="C194" s="167"/>
      <c r="D194" s="167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7"/>
      <c r="C195" s="167"/>
      <c r="D195" s="167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7"/>
      <c r="C196" s="167"/>
      <c r="D196" s="167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7"/>
      <c r="C197" s="167"/>
      <c r="D197" s="167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7"/>
      <c r="C198" s="167"/>
      <c r="D198" s="167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7"/>
      <c r="C199" s="167"/>
      <c r="D199" s="167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7"/>
      <c r="C200" s="167"/>
      <c r="D200" s="167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7"/>
      <c r="C201" s="167"/>
      <c r="D201" s="167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7"/>
      <c r="C202" s="167"/>
      <c r="D202" s="167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7"/>
      <c r="C203" s="167"/>
      <c r="D203" s="167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7"/>
      <c r="C204" s="167"/>
      <c r="D204" s="167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7"/>
      <c r="C205" s="167"/>
      <c r="D205" s="167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7"/>
      <c r="C206" s="167"/>
      <c r="D206" s="167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7"/>
      <c r="C207" s="167"/>
      <c r="D207" s="167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7"/>
      <c r="C208" s="167"/>
      <c r="D208" s="167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7"/>
      <c r="C209" s="167"/>
      <c r="D209" s="167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7"/>
      <c r="C210" s="167"/>
      <c r="D210" s="167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7"/>
      <c r="C211" s="167"/>
      <c r="D211" s="167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7"/>
      <c r="C212" s="167"/>
      <c r="D212" s="167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7"/>
      <c r="C213" s="167"/>
      <c r="D213" s="167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7"/>
      <c r="C214" s="167"/>
      <c r="D214" s="167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7"/>
      <c r="C215" s="167"/>
      <c r="D215" s="167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7"/>
      <c r="C216" s="167"/>
      <c r="D216" s="167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7"/>
      <c r="C217" s="167"/>
      <c r="D217" s="167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7"/>
      <c r="C218" s="167"/>
      <c r="D218" s="167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7"/>
      <c r="C219" s="167"/>
      <c r="D219" s="167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7"/>
      <c r="C220" s="167"/>
      <c r="D220" s="167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7"/>
      <c r="C221" s="167"/>
      <c r="D221" s="167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7"/>
      <c r="C222" s="167"/>
      <c r="D222" s="167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7"/>
      <c r="C223" s="167"/>
      <c r="D223" s="167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7"/>
      <c r="C224" s="167"/>
      <c r="D224" s="167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7"/>
      <c r="C225" s="167"/>
      <c r="D225" s="167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7"/>
      <c r="C226" s="167"/>
      <c r="D226" s="167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7"/>
      <c r="C227" s="167"/>
      <c r="D227" s="167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7"/>
      <c r="C228" s="167"/>
      <c r="D228" s="167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7"/>
      <c r="C229" s="167"/>
      <c r="D229" s="167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7"/>
      <c r="C230" s="167"/>
      <c r="D230" s="167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7"/>
      <c r="C231" s="167"/>
      <c r="D231" s="167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7"/>
      <c r="C232" s="167"/>
      <c r="D232" s="167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7"/>
      <c r="C233" s="167"/>
      <c r="D233" s="167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7"/>
      <c r="C234" s="167"/>
      <c r="D234" s="167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7"/>
      <c r="C235" s="167"/>
      <c r="D235" s="167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7"/>
      <c r="C236" s="167"/>
      <c r="D236" s="167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7"/>
      <c r="C237" s="167"/>
      <c r="D237" s="167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7"/>
      <c r="C238" s="167"/>
      <c r="D238" s="167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7"/>
      <c r="C239" s="167"/>
      <c r="D239" s="167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7"/>
      <c r="C240" s="167"/>
      <c r="D240" s="167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7"/>
      <c r="C241" s="167"/>
      <c r="D241" s="167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7"/>
      <c r="C242" s="167"/>
      <c r="D242" s="167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7"/>
      <c r="C243" s="167"/>
      <c r="D243" s="167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7"/>
      <c r="C244" s="167"/>
      <c r="D244" s="167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7"/>
      <c r="C245" s="167"/>
      <c r="D245" s="167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7"/>
      <c r="C246" s="167"/>
      <c r="D246" s="167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7"/>
      <c r="C247" s="167"/>
      <c r="D247" s="167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7"/>
      <c r="C248" s="167"/>
      <c r="D248" s="167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7"/>
      <c r="C249" s="167"/>
      <c r="D249" s="167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7"/>
      <c r="C250" s="167"/>
      <c r="D250" s="167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7"/>
      <c r="C251" s="167"/>
      <c r="D251" s="167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7"/>
      <c r="C252" s="167"/>
      <c r="D252" s="167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7"/>
      <c r="C253" s="167"/>
      <c r="D253" s="167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7"/>
      <c r="C254" s="167"/>
      <c r="D254" s="167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7"/>
      <c r="C255" s="167"/>
      <c r="D255" s="167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7"/>
      <c r="C256" s="167"/>
      <c r="D256" s="167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7"/>
      <c r="C257" s="167"/>
      <c r="D257" s="167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7"/>
      <c r="C258" s="167"/>
      <c r="D258" s="167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7"/>
      <c r="C259" s="167"/>
      <c r="D259" s="167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7"/>
      <c r="C260" s="167"/>
      <c r="D260" s="167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7"/>
      <c r="C261" s="167"/>
      <c r="D261" s="167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7"/>
      <c r="C262" s="167"/>
      <c r="D262" s="167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7"/>
      <c r="C263" s="167"/>
      <c r="D263" s="167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7"/>
      <c r="C264" s="167"/>
      <c r="D264" s="167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7"/>
      <c r="C265" s="167"/>
      <c r="D265" s="167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7"/>
      <c r="C266" s="167"/>
      <c r="D266" s="167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7"/>
      <c r="C267" s="167"/>
      <c r="D267" s="167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7"/>
      <c r="C268" s="167"/>
      <c r="D268" s="167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7"/>
      <c r="C269" s="167"/>
      <c r="D269" s="167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7"/>
      <c r="C270" s="167"/>
      <c r="D270" s="167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7"/>
      <c r="C271" s="167"/>
      <c r="D271" s="167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7"/>
      <c r="C272" s="167"/>
      <c r="D272" s="167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7"/>
      <c r="C273" s="167"/>
      <c r="D273" s="167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7"/>
      <c r="C274" s="167"/>
      <c r="D274" s="167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7"/>
      <c r="C275" s="167"/>
      <c r="D275" s="167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7"/>
      <c r="C276" s="167"/>
      <c r="D276" s="167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7"/>
      <c r="C277" s="167"/>
      <c r="D277" s="167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7"/>
      <c r="C278" s="167"/>
      <c r="D278" s="167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7"/>
      <c r="C279" s="167"/>
      <c r="D279" s="167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7"/>
      <c r="C280" s="167"/>
      <c r="D280" s="167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7"/>
      <c r="C281" s="167"/>
      <c r="D281" s="167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7"/>
      <c r="C282" s="167"/>
      <c r="D282" s="167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7"/>
      <c r="C283" s="167"/>
      <c r="D283" s="167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7"/>
      <c r="C284" s="167"/>
      <c r="D284" s="167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7"/>
      <c r="C285" s="167"/>
      <c r="D285" s="167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7"/>
      <c r="C286" s="167"/>
      <c r="D286" s="167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7"/>
      <c r="C287" s="167"/>
      <c r="D287" s="167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7"/>
      <c r="C288" s="167"/>
      <c r="D288" s="167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7"/>
      <c r="C289" s="167"/>
      <c r="D289" s="167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7"/>
      <c r="C290" s="167"/>
      <c r="D290" s="167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7"/>
      <c r="C291" s="167"/>
      <c r="D291" s="167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7"/>
      <c r="C292" s="167"/>
      <c r="D292" s="167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7"/>
      <c r="C293" s="167"/>
      <c r="D293" s="167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7"/>
      <c r="C294" s="167"/>
      <c r="D294" s="167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7"/>
      <c r="C295" s="167"/>
      <c r="D295" s="167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7"/>
      <c r="C296" s="167"/>
      <c r="D296" s="167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7"/>
      <c r="C297" s="167"/>
      <c r="D297" s="167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7"/>
      <c r="C298" s="167"/>
      <c r="D298" s="167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7"/>
      <c r="C299" s="167"/>
      <c r="D299" s="167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7"/>
      <c r="C300" s="167"/>
      <c r="D300" s="167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7"/>
      <c r="C301" s="167"/>
      <c r="D301" s="167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7"/>
      <c r="C302" s="167"/>
      <c r="D302" s="167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7"/>
      <c r="C303" s="167"/>
      <c r="D303" s="167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7"/>
      <c r="C304" s="167"/>
      <c r="D304" s="167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7"/>
      <c r="C305" s="167"/>
      <c r="D305" s="167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7"/>
      <c r="C306" s="167"/>
      <c r="D306" s="167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7"/>
      <c r="C307" s="167"/>
      <c r="D307" s="167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7"/>
      <c r="C308" s="167"/>
      <c r="D308" s="167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7"/>
      <c r="C309" s="167"/>
      <c r="D309" s="167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7"/>
      <c r="C310" s="167"/>
      <c r="D310" s="167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7"/>
      <c r="C311" s="167"/>
      <c r="D311" s="167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7"/>
      <c r="C312" s="167"/>
      <c r="D312" s="167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7"/>
      <c r="C313" s="167"/>
      <c r="D313" s="167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7"/>
      <c r="C314" s="167"/>
      <c r="D314" s="167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7"/>
      <c r="C315" s="167"/>
      <c r="D315" s="167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7"/>
      <c r="C316" s="167"/>
      <c r="D316" s="167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7"/>
      <c r="C317" s="167"/>
      <c r="D317" s="167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7"/>
      <c r="C318" s="167"/>
      <c r="D318" s="167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7"/>
      <c r="C319" s="167"/>
      <c r="D319" s="167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7"/>
      <c r="C320" s="167"/>
      <c r="D320" s="167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7"/>
      <c r="C321" s="167"/>
      <c r="D321" s="167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7"/>
      <c r="C322" s="167"/>
      <c r="D322" s="167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7"/>
      <c r="C323" s="167"/>
      <c r="D323" s="167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7"/>
      <c r="C324" s="167"/>
      <c r="D324" s="167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7"/>
      <c r="C325" s="167"/>
      <c r="D325" s="167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7"/>
      <c r="C326" s="167"/>
      <c r="D326" s="167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7"/>
      <c r="C327" s="167"/>
      <c r="D327" s="167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7"/>
      <c r="C328" s="167"/>
      <c r="D328" s="167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7"/>
      <c r="C329" s="167"/>
      <c r="D329" s="167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7"/>
      <c r="C330" s="167"/>
      <c r="D330" s="167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7"/>
      <c r="C331" s="167"/>
      <c r="D331" s="167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7"/>
      <c r="C332" s="167"/>
      <c r="D332" s="167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7"/>
      <c r="C333" s="167"/>
      <c r="D333" s="167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7"/>
      <c r="C334" s="167"/>
      <c r="D334" s="167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7"/>
      <c r="C335" s="167"/>
      <c r="D335" s="167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7"/>
      <c r="C336" s="167"/>
      <c r="D336" s="167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7"/>
      <c r="C337" s="167"/>
      <c r="D337" s="167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7"/>
      <c r="C338" s="167"/>
      <c r="D338" s="167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7"/>
      <c r="C339" s="167"/>
      <c r="D339" s="167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7"/>
      <c r="C340" s="167"/>
      <c r="D340" s="167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7"/>
      <c r="C341" s="167"/>
      <c r="D341" s="167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7"/>
      <c r="C342" s="167"/>
      <c r="D342" s="167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7"/>
      <c r="C343" s="167"/>
      <c r="D343" s="167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7"/>
      <c r="C344" s="167"/>
      <c r="D344" s="167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7"/>
      <c r="C345" s="167"/>
      <c r="D345" s="167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7"/>
      <c r="C346" s="167"/>
      <c r="D346" s="167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7"/>
      <c r="C347" s="167"/>
      <c r="D347" s="167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7"/>
      <c r="C348" s="167"/>
      <c r="D348" s="167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7"/>
      <c r="C349" s="167"/>
      <c r="D349" s="167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7"/>
      <c r="C350" s="167"/>
      <c r="D350" s="167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7"/>
      <c r="C351" s="167"/>
      <c r="D351" s="167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7"/>
      <c r="C352" s="167"/>
      <c r="D352" s="167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7"/>
      <c r="C353" s="167"/>
      <c r="D353" s="167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7"/>
      <c r="C354" s="167"/>
      <c r="D354" s="167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7"/>
      <c r="C355" s="167"/>
      <c r="D355" s="167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7"/>
      <c r="C356" s="167"/>
      <c r="D356" s="167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7"/>
      <c r="C357" s="167"/>
      <c r="D357" s="167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7"/>
      <c r="C358" s="167"/>
      <c r="D358" s="167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7"/>
      <c r="C359" s="167"/>
      <c r="D359" s="167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7"/>
      <c r="C360" s="167"/>
      <c r="D360" s="167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7"/>
      <c r="C361" s="167"/>
      <c r="D361" s="167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7"/>
      <c r="C362" s="167"/>
      <c r="D362" s="167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7"/>
      <c r="C363" s="167"/>
      <c r="D363" s="167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7"/>
      <c r="C364" s="167"/>
      <c r="D364" s="167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7"/>
      <c r="C365" s="167"/>
      <c r="D365" s="167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7"/>
      <c r="C366" s="167"/>
      <c r="D366" s="167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7"/>
      <c r="C367" s="167"/>
      <c r="D367" s="167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7"/>
      <c r="C368" s="167"/>
      <c r="D368" s="167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7"/>
      <c r="C369" s="167"/>
      <c r="D369" s="167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7"/>
      <c r="C370" s="167"/>
      <c r="D370" s="167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7"/>
      <c r="C371" s="167"/>
      <c r="D371" s="167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7"/>
      <c r="C372" s="167"/>
      <c r="D372" s="167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7"/>
      <c r="C373" s="167"/>
      <c r="D373" s="167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7"/>
      <c r="C374" s="167"/>
      <c r="D374" s="167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7"/>
      <c r="C375" s="167"/>
      <c r="D375" s="167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7"/>
      <c r="C376" s="167"/>
      <c r="D376" s="167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7"/>
      <c r="C377" s="167"/>
      <c r="D377" s="167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7"/>
      <c r="C378" s="167"/>
      <c r="D378" s="167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7"/>
      <c r="C379" s="167"/>
      <c r="D379" s="167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7"/>
      <c r="C380" s="167"/>
      <c r="D380" s="167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7"/>
      <c r="C381" s="167"/>
      <c r="D381" s="167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7"/>
      <c r="C382" s="167"/>
      <c r="D382" s="167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7"/>
      <c r="C383" s="167"/>
      <c r="D383" s="167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7"/>
      <c r="C384" s="167"/>
      <c r="D384" s="167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7"/>
      <c r="C385" s="167"/>
      <c r="D385" s="167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7"/>
      <c r="C386" s="167"/>
      <c r="D386" s="167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7"/>
      <c r="C387" s="167"/>
      <c r="D387" s="167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7"/>
      <c r="C388" s="167"/>
      <c r="D388" s="167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7"/>
      <c r="C389" s="167"/>
      <c r="D389" s="167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7"/>
      <c r="C390" s="167"/>
      <c r="D390" s="167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7"/>
      <c r="C391" s="167"/>
      <c r="D391" s="167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7"/>
      <c r="C392" s="167"/>
      <c r="D392" s="167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7"/>
      <c r="C393" s="167"/>
      <c r="D393" s="167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7"/>
      <c r="C394" s="167"/>
      <c r="D394" s="167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7"/>
      <c r="C395" s="167"/>
      <c r="D395" s="167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7"/>
      <c r="C396" s="167"/>
      <c r="D396" s="167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7"/>
      <c r="C397" s="167"/>
      <c r="D397" s="167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7"/>
      <c r="C398" s="167"/>
      <c r="D398" s="167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7"/>
      <c r="C399" s="167"/>
      <c r="D399" s="167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7"/>
      <c r="C400" s="167"/>
      <c r="D400" s="167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7"/>
      <c r="C401" s="167"/>
      <c r="D401" s="167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7"/>
      <c r="C402" s="167"/>
      <c r="D402" s="167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7"/>
      <c r="C403" s="167"/>
      <c r="D403" s="167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7"/>
      <c r="C404" s="167"/>
      <c r="D404" s="167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7"/>
      <c r="C405" s="167"/>
      <c r="D405" s="167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7"/>
      <c r="C406" s="167"/>
      <c r="D406" s="167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7"/>
      <c r="C407" s="167"/>
      <c r="D407" s="167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7"/>
      <c r="C408" s="167"/>
      <c r="D408" s="167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7"/>
      <c r="C409" s="167"/>
      <c r="D409" s="167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7"/>
      <c r="C410" s="167"/>
      <c r="D410" s="167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7"/>
      <c r="C411" s="167"/>
      <c r="D411" s="167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7"/>
      <c r="C412" s="167"/>
      <c r="D412" s="167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7"/>
      <c r="C413" s="167"/>
      <c r="D413" s="167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7"/>
      <c r="C414" s="167"/>
      <c r="D414" s="167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7"/>
      <c r="C415" s="167"/>
      <c r="D415" s="167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7"/>
      <c r="C416" s="167"/>
      <c r="D416" s="167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7"/>
      <c r="C417" s="167"/>
      <c r="D417" s="167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7"/>
      <c r="C418" s="167"/>
      <c r="D418" s="167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7"/>
      <c r="C419" s="167"/>
      <c r="D419" s="167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7"/>
      <c r="C420" s="167"/>
      <c r="D420" s="167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7"/>
      <c r="C421" s="167"/>
      <c r="D421" s="167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7"/>
      <c r="C422" s="167"/>
      <c r="D422" s="167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7"/>
      <c r="C423" s="167"/>
      <c r="D423" s="167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7"/>
      <c r="C424" s="167"/>
      <c r="D424" s="167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7"/>
      <c r="C425" s="167"/>
      <c r="D425" s="167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7"/>
      <c r="C426" s="167"/>
      <c r="D426" s="167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7"/>
      <c r="C427" s="167"/>
      <c r="D427" s="167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7"/>
      <c r="C428" s="167"/>
      <c r="D428" s="167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7"/>
      <c r="C429" s="167"/>
      <c r="D429" s="167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7"/>
      <c r="C430" s="167"/>
      <c r="D430" s="167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7"/>
      <c r="C431" s="167"/>
      <c r="D431" s="167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7"/>
      <c r="C432" s="167"/>
      <c r="D432" s="167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7"/>
      <c r="C433" s="167"/>
      <c r="D433" s="167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7"/>
      <c r="C434" s="167"/>
      <c r="D434" s="167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7"/>
      <c r="C435" s="167"/>
      <c r="D435" s="167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7"/>
      <c r="C436" s="167"/>
      <c r="D436" s="167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7"/>
      <c r="C437" s="167"/>
      <c r="D437" s="167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7"/>
      <c r="C438" s="167"/>
      <c r="D438" s="167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7"/>
      <c r="C439" s="167"/>
      <c r="D439" s="167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7"/>
      <c r="C440" s="167"/>
      <c r="D440" s="167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7"/>
      <c r="C441" s="167"/>
      <c r="D441" s="167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7"/>
      <c r="C442" s="167"/>
      <c r="D442" s="167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7"/>
      <c r="C443" s="167"/>
      <c r="D443" s="167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7"/>
      <c r="C444" s="167"/>
      <c r="D444" s="167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7"/>
      <c r="C445" s="167"/>
      <c r="D445" s="167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7"/>
      <c r="C446" s="167"/>
      <c r="D446" s="167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7"/>
      <c r="C447" s="167"/>
      <c r="D447" s="167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7"/>
      <c r="C448" s="167"/>
      <c r="D448" s="167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7"/>
      <c r="C449" s="167"/>
      <c r="D449" s="167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7"/>
      <c r="C450" s="167"/>
      <c r="D450" s="167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7"/>
      <c r="C451" s="167"/>
      <c r="D451" s="167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7"/>
      <c r="C452" s="167"/>
      <c r="D452" s="167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7"/>
      <c r="C453" s="167"/>
      <c r="D453" s="167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7"/>
      <c r="C454" s="167"/>
      <c r="D454" s="167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7"/>
      <c r="C455" s="167"/>
      <c r="D455" s="167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7"/>
      <c r="C456" s="167"/>
      <c r="D456" s="167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7"/>
      <c r="C457" s="167"/>
      <c r="D457" s="167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7"/>
      <c r="C458" s="167"/>
      <c r="D458" s="167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7"/>
      <c r="C459" s="167"/>
      <c r="D459" s="167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7"/>
      <c r="C460" s="167"/>
      <c r="D460" s="167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7"/>
      <c r="C461" s="167"/>
      <c r="D461" s="167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7"/>
      <c r="C462" s="167"/>
      <c r="D462" s="167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7"/>
      <c r="C463" s="167"/>
      <c r="D463" s="167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7"/>
      <c r="C464" s="167"/>
      <c r="D464" s="167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7"/>
      <c r="C465" s="167"/>
      <c r="D465" s="167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7"/>
      <c r="C466" s="167"/>
      <c r="D466" s="167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7"/>
      <c r="C467" s="167"/>
      <c r="D467" s="167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7"/>
      <c r="C468" s="167"/>
      <c r="D468" s="167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7"/>
      <c r="C469" s="167"/>
      <c r="D469" s="167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7"/>
      <c r="C470" s="167"/>
      <c r="D470" s="167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7"/>
      <c r="C471" s="167"/>
      <c r="D471" s="167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7"/>
      <c r="C472" s="167"/>
      <c r="D472" s="167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7"/>
      <c r="C473" s="167"/>
      <c r="D473" s="167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7"/>
      <c r="C474" s="167"/>
      <c r="D474" s="167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7"/>
      <c r="C475" s="167"/>
      <c r="D475" s="167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7"/>
      <c r="C476" s="167"/>
      <c r="D476" s="167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7"/>
      <c r="C477" s="167"/>
      <c r="D477" s="167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7"/>
      <c r="C478" s="167"/>
      <c r="D478" s="167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7"/>
      <c r="C479" s="167"/>
      <c r="D479" s="167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7"/>
      <c r="C480" s="167"/>
      <c r="D480" s="167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7"/>
      <c r="C481" s="167"/>
      <c r="D481" s="167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7"/>
      <c r="C482" s="167"/>
      <c r="D482" s="167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7"/>
      <c r="C483" s="167"/>
      <c r="D483" s="167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7"/>
      <c r="C484" s="167"/>
      <c r="D484" s="167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7"/>
      <c r="C485" s="167"/>
      <c r="D485" s="167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7"/>
      <c r="C486" s="167"/>
      <c r="D486" s="167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7"/>
      <c r="C487" s="167"/>
      <c r="D487" s="167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7"/>
      <c r="C488" s="167"/>
      <c r="D488" s="167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7"/>
      <c r="C489" s="167"/>
      <c r="D489" s="167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7"/>
      <c r="C490" s="167"/>
      <c r="D490" s="167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7"/>
      <c r="C491" s="167"/>
      <c r="D491" s="167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7"/>
      <c r="C492" s="167"/>
      <c r="D492" s="167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7"/>
      <c r="C493" s="167"/>
      <c r="D493" s="167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7"/>
      <c r="C494" s="167"/>
      <c r="D494" s="167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7"/>
      <c r="C495" s="167"/>
      <c r="D495" s="167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7"/>
      <c r="C496" s="167"/>
      <c r="D496" s="167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7"/>
      <c r="C497" s="167"/>
      <c r="D497" s="167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7"/>
      <c r="C498" s="167"/>
      <c r="D498" s="167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7"/>
      <c r="C499" s="167"/>
      <c r="D499" s="167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7"/>
      <c r="C500" s="167"/>
      <c r="D500" s="167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7"/>
      <c r="C501" s="167"/>
      <c r="D501" s="167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7"/>
      <c r="C502" s="167"/>
      <c r="D502" s="167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110" zoomScaleNormal="110" workbookViewId="0">
      <selection activeCell="Y50" sqref="Y50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73" t="s">
        <v>210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5"/>
      <c r="R2" s="185" t="s">
        <v>243</v>
      </c>
      <c r="S2" s="177"/>
      <c r="T2" s="176" t="s">
        <v>244</v>
      </c>
      <c r="U2" s="177"/>
      <c r="V2" s="177" t="s">
        <v>254</v>
      </c>
      <c r="W2" s="178"/>
    </row>
    <row r="3" spans="2:23" x14ac:dyDescent="0.2">
      <c r="B3" s="179" t="str">
        <f>Config!B3</f>
        <v>Sistema Inteligente para Pronósticos de Partidos de Fútbol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  <c r="R3" s="182">
        <f>Config!B6</f>
        <v>1</v>
      </c>
      <c r="S3" s="182"/>
      <c r="T3" s="183">
        <f>Config!C6</f>
        <v>40994</v>
      </c>
      <c r="U3" s="182"/>
      <c r="V3" s="184">
        <f>Config!D6</f>
        <v>17</v>
      </c>
      <c r="W3" s="182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72"/>
      <c r="C57" s="172"/>
      <c r="D57" s="172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71" t="str">
        <f>Config!D13</f>
        <v>Michael Martínez</v>
      </c>
      <c r="C58" s="171"/>
      <c r="D58" s="171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71" t="str">
        <f>Config!D14</f>
        <v>Rodolfo Cordero</v>
      </c>
      <c r="C59" s="171"/>
      <c r="D59" s="171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71" t="str">
        <f>Config!D15</f>
        <v>Renzo Martínez</v>
      </c>
      <c r="C60" s="171"/>
      <c r="D60" s="171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8:D58"/>
    <mergeCell ref="B59:D59"/>
    <mergeCell ref="B60:D60"/>
    <mergeCell ref="B57:D57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2012-04-23T00:25:37Z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