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45" windowWidth="18675" windowHeight="792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T3" i="3" l="1"/>
  <c r="J5" i="2"/>
  <c r="L5" i="2" s="1"/>
  <c r="E4" i="2"/>
  <c r="D4" i="2"/>
  <c r="C4" i="2"/>
  <c r="M5" i="2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E18" i="4"/>
  <c r="E20" i="4"/>
  <c r="E17" i="4"/>
  <c r="E19" i="4" s="1"/>
  <c r="E21" i="4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/>
  <c r="A68" i="3"/>
  <c r="K68" i="3" s="1"/>
  <c r="A67" i="3"/>
  <c r="K67" i="3"/>
  <c r="A66" i="3"/>
  <c r="K66" i="3" s="1"/>
  <c r="A65" i="3"/>
  <c r="K65" i="3"/>
  <c r="A64" i="3"/>
  <c r="K64" i="3" s="1"/>
  <c r="A63" i="3"/>
  <c r="K63" i="3"/>
  <c r="A62" i="3"/>
  <c r="K62" i="3" s="1"/>
  <c r="A61" i="3"/>
  <c r="K61" i="3"/>
  <c r="B60" i="3"/>
  <c r="B59" i="3"/>
  <c r="N59" i="3" s="1"/>
  <c r="B58" i="3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T18" i="2"/>
  <c r="AS18" i="2"/>
  <c r="AR18" i="2"/>
  <c r="B18" i="2"/>
  <c r="A18" i="2"/>
  <c r="AT17" i="2"/>
  <c r="AS17" i="2"/>
  <c r="AR17" i="2"/>
  <c r="B17" i="2"/>
  <c r="A17" i="2"/>
  <c r="AT16" i="2"/>
  <c r="AS16" i="2"/>
  <c r="AR16" i="2"/>
  <c r="B16" i="2"/>
  <c r="A16" i="2"/>
  <c r="AT15" i="2"/>
  <c r="AS15" i="2"/>
  <c r="AR15" i="2"/>
  <c r="B15" i="2"/>
  <c r="A15" i="2"/>
  <c r="AT14" i="2"/>
  <c r="AS14" i="2"/>
  <c r="AR14" i="2"/>
  <c r="B14" i="2"/>
  <c r="A14" i="2"/>
  <c r="AT13" i="2"/>
  <c r="AS13" i="2"/>
  <c r="AR13" i="2"/>
  <c r="B13" i="2"/>
  <c r="A13" i="2"/>
  <c r="AT12" i="2"/>
  <c r="AS12" i="2"/>
  <c r="AR12" i="2"/>
  <c r="B12" i="2"/>
  <c r="A12" i="2"/>
  <c r="AT11" i="2"/>
  <c r="AS11" i="2"/>
  <c r="AR11" i="2"/>
  <c r="B11" i="2"/>
  <c r="A11" i="2"/>
  <c r="AT10" i="2"/>
  <c r="AS10" i="2"/>
  <c r="AR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AI10" i="2" s="1"/>
  <c r="AK10" i="2" s="1"/>
  <c r="AM10" i="2" s="1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N7" i="2" s="1"/>
  <c r="AT6" i="2"/>
  <c r="AS6" i="2"/>
  <c r="AR6" i="2"/>
  <c r="H6" i="2"/>
  <c r="J4" i="2"/>
  <c r="P59" i="3"/>
  <c r="N58" i="3"/>
  <c r="S58" i="3"/>
  <c r="Q58" i="3"/>
  <c r="T58" i="3"/>
  <c r="R58" i="3"/>
  <c r="P58" i="3"/>
  <c r="N60" i="3"/>
  <c r="P60" i="3"/>
  <c r="R60" i="3"/>
  <c r="T60" i="3"/>
  <c r="Q60" i="3"/>
  <c r="S60" i="3"/>
  <c r="B66" i="3"/>
  <c r="B62" i="3"/>
  <c r="J62" i="3"/>
  <c r="M58" i="3"/>
  <c r="J66" i="3"/>
  <c r="E58" i="3"/>
  <c r="I58" i="3"/>
  <c r="E60" i="3"/>
  <c r="M60" i="3"/>
  <c r="F62" i="3"/>
  <c r="B64" i="3"/>
  <c r="J64" i="3"/>
  <c r="F66" i="3"/>
  <c r="B68" i="3"/>
  <c r="J68" i="3"/>
  <c r="I60" i="3"/>
  <c r="F64" i="3"/>
  <c r="F68" i="3"/>
  <c r="E57" i="3"/>
  <c r="K59" i="3"/>
  <c r="D61" i="3"/>
  <c r="H61" i="3"/>
  <c r="L61" i="3"/>
  <c r="D63" i="3"/>
  <c r="H63" i="3"/>
  <c r="L63" i="3"/>
  <c r="D65" i="3"/>
  <c r="H65" i="3"/>
  <c r="L65" i="3"/>
  <c r="G58" i="3"/>
  <c r="K58" i="3"/>
  <c r="O58" i="3"/>
  <c r="I59" i="3"/>
  <c r="G60" i="3"/>
  <c r="K60" i="3"/>
  <c r="O60" i="3"/>
  <c r="B61" i="3"/>
  <c r="F61" i="3"/>
  <c r="J61" i="3"/>
  <c r="D62" i="3"/>
  <c r="H62" i="3"/>
  <c r="L62" i="3"/>
  <c r="B63" i="3"/>
  <c r="F63" i="3"/>
  <c r="J63" i="3"/>
  <c r="D64" i="3"/>
  <c r="H64" i="3"/>
  <c r="L64" i="3"/>
  <c r="B65" i="3"/>
  <c r="F65" i="3"/>
  <c r="J65" i="3"/>
  <c r="D66" i="3"/>
  <c r="H66" i="3"/>
  <c r="L66" i="3"/>
  <c r="B67" i="3"/>
  <c r="F67" i="3"/>
  <c r="J67" i="3"/>
  <c r="D68" i="3"/>
  <c r="H68" i="3"/>
  <c r="L68" i="3"/>
  <c r="B69" i="3"/>
  <c r="F69" i="3"/>
  <c r="J69" i="3"/>
  <c r="D67" i="3"/>
  <c r="H67" i="3"/>
  <c r="L67" i="3"/>
  <c r="D69" i="3"/>
  <c r="H69" i="3"/>
  <c r="L69" i="3"/>
  <c r="F58" i="3"/>
  <c r="H58" i="3"/>
  <c r="J58" i="3"/>
  <c r="L58" i="3"/>
  <c r="F59" i="3"/>
  <c r="J59" i="3"/>
  <c r="F60" i="3"/>
  <c r="H60" i="3"/>
  <c r="J60" i="3"/>
  <c r="L60" i="3"/>
  <c r="C61" i="3"/>
  <c r="E61" i="3"/>
  <c r="G61" i="3"/>
  <c r="I61" i="3"/>
  <c r="C62" i="3"/>
  <c r="E62" i="3"/>
  <c r="G62" i="3"/>
  <c r="I62" i="3"/>
  <c r="C63" i="3"/>
  <c r="E63" i="3"/>
  <c r="G63" i="3"/>
  <c r="I63" i="3"/>
  <c r="C64" i="3"/>
  <c r="E64" i="3"/>
  <c r="G64" i="3"/>
  <c r="I64" i="3"/>
  <c r="C65" i="3"/>
  <c r="E65" i="3"/>
  <c r="G65" i="3"/>
  <c r="I65" i="3"/>
  <c r="C66" i="3"/>
  <c r="E66" i="3"/>
  <c r="G66" i="3"/>
  <c r="I66" i="3"/>
  <c r="C67" i="3"/>
  <c r="E67" i="3"/>
  <c r="G67" i="3"/>
  <c r="I67" i="3"/>
  <c r="C68" i="3"/>
  <c r="E68" i="3"/>
  <c r="G68" i="3"/>
  <c r="I68" i="3"/>
  <c r="C69" i="3"/>
  <c r="E69" i="3"/>
  <c r="G69" i="3"/>
  <c r="I69" i="3"/>
  <c r="AM4" i="2" l="1"/>
  <c r="AO5" i="2"/>
  <c r="F57" i="3"/>
  <c r="L4" i="2"/>
  <c r="N5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P5" i="2" l="1"/>
  <c r="G57" i="3"/>
  <c r="N4" i="2"/>
  <c r="AM7" i="2"/>
  <c r="R6" i="2"/>
  <c r="P4" i="2" l="1"/>
  <c r="H57" i="3"/>
  <c r="R5" i="2"/>
  <c r="T6" i="2"/>
  <c r="T5" i="2" l="1"/>
  <c r="I57" i="3"/>
  <c r="R4" i="2"/>
  <c r="V6" i="2"/>
  <c r="J57" i="3" l="1"/>
  <c r="T4" i="2"/>
  <c r="V5" i="2"/>
  <c r="X6" i="2"/>
  <c r="X5" i="2" l="1"/>
  <c r="K57" i="3"/>
  <c r="V4" i="2"/>
  <c r="Z6" i="2"/>
  <c r="L57" i="3" l="1"/>
  <c r="X4" i="2"/>
  <c r="Z5" i="2"/>
  <c r="AB6" i="2"/>
  <c r="AB5" i="2" l="1"/>
  <c r="M57" i="3"/>
  <c r="Z4" i="2"/>
  <c r="AD6" i="2"/>
  <c r="N57" i="3" l="1"/>
  <c r="AB4" i="2"/>
  <c r="AD5" i="2"/>
  <c r="AF6" i="2"/>
  <c r="AF5" i="2" l="1"/>
  <c r="O57" i="3"/>
  <c r="AD4" i="2"/>
  <c r="AH6" i="2"/>
  <c r="AH5" i="2" l="1"/>
  <c r="AF4" i="2"/>
  <c r="P57" i="3"/>
  <c r="AJ6" i="2"/>
  <c r="AH4" i="2" l="1"/>
  <c r="Q57" i="3"/>
  <c r="AJ5" i="2"/>
  <c r="AN6" i="2"/>
  <c r="AL6" i="2"/>
  <c r="R57" i="3" l="1"/>
  <c r="AL5" i="2"/>
  <c r="AJ4" i="2"/>
  <c r="S57" i="3" l="1"/>
  <c r="AN5" i="2"/>
  <c r="AL4" i="2"/>
  <c r="AP5" i="2" l="1"/>
  <c r="AN4" i="2"/>
  <c r="T57" i="3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<sst xmlns="http://schemas.openxmlformats.org/spreadsheetml/2006/main" count="535" uniqueCount="60">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</sst>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187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7"/>
          <c:y val="0.2423076923076923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75.45999999999998</c:v>
                </c:pt>
                <c:pt idx="2" formatCode="General">
                  <c:v>68.759999999999977</c:v>
                </c:pt>
                <c:pt idx="3" formatCode="General">
                  <c:v>68.759999999999977</c:v>
                </c:pt>
                <c:pt idx="4" formatCode="General">
                  <c:v>56.759999999999977</c:v>
                </c:pt>
                <c:pt idx="5" formatCode="General">
                  <c:v>56.759999999999977</c:v>
                </c:pt>
                <c:pt idx="6" formatCode="General">
                  <c:v>52.759999999999977</c:v>
                </c:pt>
                <c:pt idx="7" formatCode="General">
                  <c:v>50.159999999999975</c:v>
                </c:pt>
                <c:pt idx="8" formatCode="General">
                  <c:v>50.159999999999975</c:v>
                </c:pt>
                <c:pt idx="9" formatCode="General">
                  <c:v>50.159999999999975</c:v>
                </c:pt>
                <c:pt idx="10" formatCode="General">
                  <c:v>50.159999999999975</c:v>
                </c:pt>
                <c:pt idx="11" formatCode="General">
                  <c:v>50.159999999999975</c:v>
                </c:pt>
                <c:pt idx="12" formatCode="General">
                  <c:v>50.159999999999975</c:v>
                </c:pt>
                <c:pt idx="13" formatCode="General">
                  <c:v>50.159999999999975</c:v>
                </c:pt>
                <c:pt idx="14" formatCode="General">
                  <c:v>50.159999999999975</c:v>
                </c:pt>
                <c:pt idx="15" formatCode="General">
                  <c:v>50.159999999999975</c:v>
                </c:pt>
                <c:pt idx="16" formatCode="General">
                  <c:v>50.159999999999975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83360"/>
        <c:axId val="123867072"/>
      </c:areaChart>
      <c:catAx>
        <c:axId val="1687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3867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3867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8783360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5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Tareas!$J$5:$AN$5</c:f>
              <c:numCache>
                <c:formatCode>[$-C0A]d\-mmm;@</c:formatCode>
                <c:ptCount val="16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Tareas!$J$6:$AN$6</c:f>
              <c:numCache>
                <c:formatCode>0</c:formatCode>
                <c:ptCount val="16"/>
                <c:pt idx="0">
                  <c:v>65</c:v>
                </c:pt>
                <c:pt idx="1">
                  <c:v>58</c:v>
                </c:pt>
                <c:pt idx="2">
                  <c:v>58</c:v>
                </c:pt>
                <c:pt idx="3">
                  <c:v>54</c:v>
                </c:pt>
                <c:pt idx="4">
                  <c:v>54</c:v>
                </c:pt>
                <c:pt idx="5">
                  <c:v>50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12704"/>
        <c:axId val="123868224"/>
      </c:lineChart>
      <c:catAx>
        <c:axId val="167112704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3868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386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7112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6"/>
          <c:y val="0.22222305369617193"/>
          <c:w val="0.70890035210459545"/>
          <c:h val="0.58237765796238161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10.54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6</c:v>
                </c:pt>
                <c:pt idx="1">
                  <c:v>6.7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2.5999999999999996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33920"/>
        <c:axId val="168554432"/>
      </c:lineChart>
      <c:dateAx>
        <c:axId val="129233920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85544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855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9233920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27</v>
      </c>
      <c r="C2" s="79"/>
      <c r="D2" s="79"/>
      <c r="E2" s="80"/>
    </row>
    <row r="3" spans="2:5" x14ac:dyDescent="0.2">
      <c r="B3" s="81" t="s">
        <v>29</v>
      </c>
      <c r="C3" s="82"/>
      <c r="D3" s="82"/>
      <c r="E3" s="83"/>
    </row>
    <row r="5" spans="2:5" x14ac:dyDescent="0.2">
      <c r="B5" s="59" t="s">
        <v>30</v>
      </c>
      <c r="C5" s="60" t="s">
        <v>31</v>
      </c>
      <c r="D5" s="60" t="s">
        <v>32</v>
      </c>
      <c r="E5" s="61" t="s">
        <v>33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11" spans="2:5" x14ac:dyDescent="0.2">
      <c r="B11" s="84" t="s">
        <v>34</v>
      </c>
      <c r="C11" s="85"/>
      <c r="D11" s="86" t="s">
        <v>35</v>
      </c>
      <c r="E11" s="88" t="s">
        <v>36</v>
      </c>
    </row>
    <row r="12" spans="2:5" x14ac:dyDescent="0.2">
      <c r="B12" s="65" t="s">
        <v>37</v>
      </c>
      <c r="C12" s="66" t="s">
        <v>38</v>
      </c>
      <c r="D12" s="87"/>
      <c r="E12" s="89"/>
    </row>
    <row r="13" spans="2:5" x14ac:dyDescent="0.2">
      <c r="B13" s="67" t="s">
        <v>20</v>
      </c>
      <c r="C13" s="68" t="s">
        <v>21</v>
      </c>
      <c r="D13" s="67" t="s">
        <v>22</v>
      </c>
      <c r="E13" s="69">
        <v>40996</v>
      </c>
    </row>
    <row r="14" spans="2:5" x14ac:dyDescent="0.2">
      <c r="B14" s="67" t="s">
        <v>23</v>
      </c>
      <c r="C14" s="68" t="s">
        <v>39</v>
      </c>
      <c r="D14" s="67" t="s">
        <v>24</v>
      </c>
      <c r="E14" s="69">
        <v>40998</v>
      </c>
    </row>
    <row r="15" spans="2:5" x14ac:dyDescent="0.2">
      <c r="B15" s="67" t="s">
        <v>3</v>
      </c>
      <c r="C15" s="68" t="s">
        <v>40</v>
      </c>
      <c r="D15" s="67" t="s">
        <v>26</v>
      </c>
      <c r="E15" s="69">
        <v>41003</v>
      </c>
    </row>
    <row r="16" spans="2:5" x14ac:dyDescent="0.2">
      <c r="B16" s="67" t="s">
        <v>25</v>
      </c>
      <c r="C16" s="68" t="s">
        <v>41</v>
      </c>
      <c r="D16" s="67"/>
      <c r="E16" s="69">
        <v>41005</v>
      </c>
    </row>
    <row r="17" spans="2:5" x14ac:dyDescent="0.2">
      <c r="B17" s="67" t="s">
        <v>42</v>
      </c>
      <c r="C17" s="68"/>
      <c r="D17" s="67"/>
      <c r="E17" s="69">
        <f>+E15+7</f>
        <v>41010</v>
      </c>
    </row>
    <row r="18" spans="2:5" x14ac:dyDescent="0.2">
      <c r="B18" s="67"/>
      <c r="C18" s="68"/>
      <c r="D18" s="67"/>
      <c r="E18" s="69">
        <f>+E16+7</f>
        <v>41012</v>
      </c>
    </row>
    <row r="19" spans="2:5" x14ac:dyDescent="0.2">
      <c r="B19" s="67"/>
      <c r="C19" s="68"/>
      <c r="D19" s="67"/>
      <c r="E19" s="69">
        <f>+E17+7</f>
        <v>41017</v>
      </c>
    </row>
    <row r="20" spans="2:5" x14ac:dyDescent="0.2">
      <c r="B20" s="67"/>
      <c r="C20" s="68"/>
      <c r="D20" s="67"/>
      <c r="E20" s="69">
        <f>+E18+7</f>
        <v>41019</v>
      </c>
    </row>
    <row r="21" spans="2:5" x14ac:dyDescent="0.2">
      <c r="B21" s="67"/>
      <c r="C21" s="68"/>
      <c r="D21" s="67"/>
      <c r="E21" s="69">
        <f>+E19+7</f>
        <v>41024</v>
      </c>
    </row>
    <row r="22" spans="2:5" x14ac:dyDescent="0.2">
      <c r="B22" s="67"/>
      <c r="C22" s="68"/>
      <c r="D22" s="68"/>
      <c r="E22" s="70">
        <v>41026</v>
      </c>
    </row>
    <row r="23" spans="2:5" x14ac:dyDescent="0.2">
      <c r="B23" s="67"/>
      <c r="C23" s="68"/>
      <c r="D23" s="68"/>
      <c r="E23" s="70">
        <v>41031</v>
      </c>
    </row>
    <row r="24" spans="2:5" x14ac:dyDescent="0.2">
      <c r="B24" s="67"/>
      <c r="C24" s="68"/>
      <c r="D24" s="68"/>
      <c r="E24" s="70">
        <v>41033</v>
      </c>
    </row>
    <row r="25" spans="2:5" x14ac:dyDescent="0.2">
      <c r="B25" s="67"/>
      <c r="C25" s="68"/>
      <c r="D25" s="68"/>
      <c r="E25" s="70">
        <v>41035</v>
      </c>
    </row>
    <row r="26" spans="2:5" x14ac:dyDescent="0.2">
      <c r="B26" s="67"/>
      <c r="C26" s="68"/>
      <c r="D26" s="68"/>
      <c r="E26" s="70">
        <v>41036</v>
      </c>
    </row>
    <row r="27" spans="2:5" x14ac:dyDescent="0.2">
      <c r="B27" s="67"/>
      <c r="C27" s="68"/>
      <c r="D27" s="68"/>
      <c r="E27" s="70">
        <v>41037</v>
      </c>
    </row>
    <row r="28" spans="2:5" x14ac:dyDescent="0.2">
      <c r="B28" s="67"/>
      <c r="C28" s="68"/>
      <c r="D28" s="68"/>
      <c r="E28" s="70">
        <v>41038</v>
      </c>
    </row>
    <row r="29" spans="2:5" x14ac:dyDescent="0.2">
      <c r="B29" s="67"/>
      <c r="C29" s="68"/>
      <c r="D29" s="68"/>
      <c r="E29" s="70">
        <v>41039</v>
      </c>
    </row>
    <row r="30" spans="2:5" x14ac:dyDescent="0.2">
      <c r="B30" s="67"/>
      <c r="C30" s="68"/>
      <c r="D30" s="68"/>
      <c r="E30" s="70">
        <v>41040</v>
      </c>
    </row>
    <row r="31" spans="2:5" x14ac:dyDescent="0.2">
      <c r="B31" s="67"/>
      <c r="C31" s="68"/>
      <c r="D31" s="68"/>
      <c r="E31" s="70">
        <v>41045</v>
      </c>
    </row>
    <row r="32" spans="2:5" x14ac:dyDescent="0.2">
      <c r="B32" s="67"/>
      <c r="C32" s="68"/>
      <c r="D32" s="68"/>
      <c r="E32" s="70">
        <v>41047</v>
      </c>
    </row>
    <row r="33" spans="2:5" x14ac:dyDescent="0.2">
      <c r="B33" s="67"/>
      <c r="C33" s="68"/>
      <c r="D33" s="68"/>
      <c r="E33" s="70">
        <v>41052</v>
      </c>
    </row>
    <row r="34" spans="2:5" x14ac:dyDescent="0.2">
      <c r="B34" s="67"/>
      <c r="C34" s="68"/>
      <c r="D34" s="68"/>
      <c r="E34" s="70">
        <v>41054</v>
      </c>
    </row>
    <row r="35" spans="2:5" x14ac:dyDescent="0.2">
      <c r="B35" s="67"/>
      <c r="C35" s="68"/>
      <c r="D35" s="68"/>
      <c r="E35" s="70">
        <v>41059</v>
      </c>
    </row>
    <row r="36" spans="2:5" x14ac:dyDescent="0.2">
      <c r="B36" s="67"/>
      <c r="C36" s="68"/>
      <c r="D36" s="68"/>
      <c r="E36" s="70">
        <v>41061</v>
      </c>
    </row>
    <row r="37" spans="2:5" x14ac:dyDescent="0.2">
      <c r="B37" s="67"/>
      <c r="C37" s="68"/>
      <c r="D37" s="68"/>
      <c r="E37" s="70"/>
    </row>
    <row r="38" spans="2:5" x14ac:dyDescent="0.2">
      <c r="B38" s="67"/>
      <c r="C38" s="68"/>
      <c r="D38" s="68"/>
      <c r="E38" s="70"/>
    </row>
    <row r="39" spans="2:5" x14ac:dyDescent="0.2">
      <c r="B39" s="67"/>
      <c r="C39" s="68"/>
      <c r="D39" s="68"/>
      <c r="E39" s="70"/>
    </row>
    <row r="40" spans="2:5" x14ac:dyDescent="0.2">
      <c r="B40" s="67"/>
      <c r="C40" s="68"/>
      <c r="D40" s="68"/>
      <c r="E40" s="70"/>
    </row>
    <row r="41" spans="2:5" x14ac:dyDescent="0.2">
      <c r="B41" s="67"/>
      <c r="C41" s="68"/>
      <c r="D41" s="68"/>
      <c r="E41" s="70"/>
    </row>
    <row r="42" spans="2:5" x14ac:dyDescent="0.2">
      <c r="B42" s="67"/>
      <c r="C42" s="68"/>
      <c r="D42" s="68"/>
      <c r="E42" s="70"/>
    </row>
    <row r="43" spans="2:5" x14ac:dyDescent="0.2">
      <c r="B43" s="67"/>
      <c r="C43" s="68"/>
      <c r="D43" s="68"/>
      <c r="E43" s="70"/>
    </row>
    <row r="44" spans="2:5" x14ac:dyDescent="0.2">
      <c r="B44" s="67"/>
      <c r="C44" s="68"/>
      <c r="D44" s="68"/>
      <c r="E44" s="70"/>
    </row>
    <row r="45" spans="2:5" x14ac:dyDescent="0.2">
      <c r="B45" s="71"/>
      <c r="C45" s="72"/>
      <c r="D45" s="72"/>
      <c r="E45" s="73"/>
    </row>
    <row r="51" spans="7:8" x14ac:dyDescent="0.2">
      <c r="G51" s="74"/>
      <c r="H51" s="74"/>
    </row>
    <row r="52" spans="7:8" x14ac:dyDescent="0.2">
      <c r="G52" s="74"/>
      <c r="H52" s="74"/>
    </row>
    <row r="53" spans="7:8" x14ac:dyDescent="0.2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topLeftCell="A43" workbookViewId="0">
      <selection activeCell="C49" sqref="C49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44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 t="s">
        <v>50</v>
      </c>
      <c r="C39" s="5" t="s">
        <v>2</v>
      </c>
      <c r="D39" s="56"/>
    </row>
    <row r="40" spans="2:4" x14ac:dyDescent="0.25">
      <c r="B40" s="4" t="s">
        <v>50</v>
      </c>
      <c r="C40" s="5" t="s">
        <v>3</v>
      </c>
      <c r="D40" s="56"/>
    </row>
    <row r="41" spans="2:4" x14ac:dyDescent="0.25">
      <c r="B41" s="4" t="s">
        <v>50</v>
      </c>
      <c r="C41" s="5" t="s">
        <v>4</v>
      </c>
      <c r="D41" s="56"/>
    </row>
    <row r="42" spans="2:4" x14ac:dyDescent="0.25">
      <c r="B42" s="4" t="s">
        <v>50</v>
      </c>
      <c r="C42" s="5" t="s">
        <v>5</v>
      </c>
      <c r="D42" s="56"/>
    </row>
    <row r="43" spans="2:4" x14ac:dyDescent="0.25">
      <c r="B43" s="4" t="s">
        <v>50</v>
      </c>
      <c r="C43" s="5" t="s">
        <v>6</v>
      </c>
      <c r="D43" s="56"/>
    </row>
    <row r="44" spans="2:4" x14ac:dyDescent="0.25">
      <c r="B44" s="4" t="s">
        <v>50</v>
      </c>
      <c r="C44" s="5" t="s">
        <v>7</v>
      </c>
      <c r="D44" s="56"/>
    </row>
    <row r="45" spans="2:4" x14ac:dyDescent="0.25">
      <c r="B45" s="4" t="s">
        <v>50</v>
      </c>
      <c r="C45" s="5" t="s">
        <v>8</v>
      </c>
      <c r="D45" s="56"/>
    </row>
    <row r="46" spans="2:4" x14ac:dyDescent="0.25">
      <c r="B46" s="4" t="s">
        <v>51</v>
      </c>
      <c r="C46" s="5" t="s">
        <v>2</v>
      </c>
      <c r="D46" s="56"/>
    </row>
    <row r="47" spans="2:4" x14ac:dyDescent="0.25">
      <c r="B47" s="4" t="s">
        <v>51</v>
      </c>
      <c r="C47" s="5" t="s">
        <v>3</v>
      </c>
      <c r="D47" s="56"/>
    </row>
    <row r="48" spans="2:4" x14ac:dyDescent="0.25">
      <c r="B48" s="4" t="s">
        <v>51</v>
      </c>
      <c r="C48" s="5" t="s">
        <v>4</v>
      </c>
      <c r="D48" s="56"/>
    </row>
    <row r="49" spans="2:4" x14ac:dyDescent="0.25">
      <c r="B49" s="4" t="s">
        <v>51</v>
      </c>
      <c r="C49" s="5" t="s">
        <v>5</v>
      </c>
      <c r="D49" s="56"/>
    </row>
    <row r="50" spans="2:4" x14ac:dyDescent="0.25">
      <c r="B50" s="4" t="s">
        <v>51</v>
      </c>
      <c r="C50" s="5" t="s">
        <v>6</v>
      </c>
      <c r="D50" s="56"/>
    </row>
    <row r="51" spans="2:4" x14ac:dyDescent="0.25">
      <c r="B51" s="4" t="s">
        <v>51</v>
      </c>
      <c r="C51" s="5" t="s">
        <v>7</v>
      </c>
      <c r="D51" s="56"/>
    </row>
    <row r="52" spans="2:4" x14ac:dyDescent="0.25">
      <c r="B52" s="4" t="s">
        <v>51</v>
      </c>
      <c r="C52" s="5" t="s">
        <v>8</v>
      </c>
      <c r="D52" s="56"/>
    </row>
    <row r="53" spans="2:4" x14ac:dyDescent="0.25">
      <c r="B53" s="4" t="s">
        <v>58</v>
      </c>
      <c r="C53" s="5" t="s">
        <v>2</v>
      </c>
      <c r="D53" s="56"/>
    </row>
    <row r="54" spans="2:4" x14ac:dyDescent="0.25">
      <c r="B54" s="4" t="s">
        <v>58</v>
      </c>
      <c r="C54" s="5" t="s">
        <v>3</v>
      </c>
      <c r="D54" s="56"/>
    </row>
    <row r="55" spans="2:4" x14ac:dyDescent="0.25">
      <c r="B55" s="4" t="s">
        <v>58</v>
      </c>
      <c r="C55" s="5" t="s">
        <v>4</v>
      </c>
      <c r="D55" s="56"/>
    </row>
    <row r="56" spans="2:4" x14ac:dyDescent="0.25">
      <c r="B56" s="4" t="s">
        <v>58</v>
      </c>
      <c r="C56" s="5" t="s">
        <v>5</v>
      </c>
      <c r="D56" s="56"/>
    </row>
    <row r="57" spans="2:4" x14ac:dyDescent="0.25">
      <c r="B57" s="4" t="s">
        <v>58</v>
      </c>
      <c r="C57" s="5" t="s">
        <v>6</v>
      </c>
      <c r="D57" s="56"/>
    </row>
    <row r="58" spans="2:4" x14ac:dyDescent="0.25">
      <c r="B58" s="4" t="s">
        <v>58</v>
      </c>
      <c r="C58" s="5" t="s">
        <v>7</v>
      </c>
      <c r="D58" s="56"/>
    </row>
    <row r="59" spans="2:4" x14ac:dyDescent="0.25">
      <c r="B59" s="4" t="s">
        <v>58</v>
      </c>
      <c r="C59" s="5" t="s">
        <v>8</v>
      </c>
      <c r="D59" s="56"/>
    </row>
    <row r="60" spans="2:4" x14ac:dyDescent="0.25">
      <c r="B60" s="4" t="s">
        <v>59</v>
      </c>
      <c r="C60" s="5" t="s">
        <v>2</v>
      </c>
      <c r="D60" s="56"/>
    </row>
    <row r="61" spans="2:4" x14ac:dyDescent="0.25">
      <c r="B61" s="4" t="s">
        <v>59</v>
      </c>
      <c r="C61" s="5" t="s">
        <v>3</v>
      </c>
      <c r="D61" s="56"/>
    </row>
    <row r="62" spans="2:4" x14ac:dyDescent="0.25">
      <c r="B62" s="4" t="s">
        <v>59</v>
      </c>
      <c r="C62" s="5" t="s">
        <v>4</v>
      </c>
      <c r="D62" s="56"/>
    </row>
    <row r="63" spans="2:4" x14ac:dyDescent="0.25">
      <c r="B63" s="4" t="s">
        <v>59</v>
      </c>
      <c r="C63" s="5" t="s">
        <v>5</v>
      </c>
      <c r="D63" s="56"/>
    </row>
    <row r="64" spans="2:4" x14ac:dyDescent="0.25">
      <c r="B64" s="4" t="s">
        <v>59</v>
      </c>
      <c r="C64" s="5" t="s">
        <v>6</v>
      </c>
      <c r="D64" s="56"/>
    </row>
    <row r="65" spans="2:4" x14ac:dyDescent="0.25">
      <c r="B65" s="4" t="s">
        <v>59</v>
      </c>
      <c r="C65" s="5" t="s">
        <v>7</v>
      </c>
      <c r="D65" s="56"/>
    </row>
    <row r="66" spans="2:4" x14ac:dyDescent="0.25">
      <c r="B66" s="4" t="s">
        <v>59</v>
      </c>
      <c r="C66" s="5" t="s">
        <v>8</v>
      </c>
      <c r="D66" s="56"/>
    </row>
    <row r="67" spans="2:4" x14ac:dyDescent="0.25">
      <c r="B67" s="4" t="s">
        <v>52</v>
      </c>
      <c r="C67" s="5" t="s">
        <v>2</v>
      </c>
    </row>
    <row r="68" spans="2:4" x14ac:dyDescent="0.25">
      <c r="B68" s="4" t="s">
        <v>52</v>
      </c>
      <c r="C68" s="5" t="s">
        <v>3</v>
      </c>
    </row>
    <row r="69" spans="2:4" x14ac:dyDescent="0.25">
      <c r="B69" s="4" t="s">
        <v>52</v>
      </c>
      <c r="C69" s="5" t="s">
        <v>4</v>
      </c>
    </row>
    <row r="70" spans="2:4" x14ac:dyDescent="0.25">
      <c r="B70" s="4" t="s">
        <v>52</v>
      </c>
      <c r="C70" s="5" t="s">
        <v>5</v>
      </c>
    </row>
    <row r="71" spans="2:4" x14ac:dyDescent="0.25">
      <c r="B71" s="4" t="s">
        <v>52</v>
      </c>
      <c r="C71" s="5" t="s">
        <v>6</v>
      </c>
    </row>
    <row r="72" spans="2:4" x14ac:dyDescent="0.25">
      <c r="B72" s="4" t="s">
        <v>52</v>
      </c>
      <c r="C72" s="5" t="s">
        <v>7</v>
      </c>
    </row>
    <row r="73" spans="2:4" x14ac:dyDescent="0.25">
      <c r="B73" s="4" t="s">
        <v>52</v>
      </c>
      <c r="C73" s="5" t="s">
        <v>8</v>
      </c>
    </row>
    <row r="74" spans="2:4" x14ac:dyDescent="0.25">
      <c r="B74" s="4" t="s">
        <v>53</v>
      </c>
      <c r="C74" s="5" t="s">
        <v>2</v>
      </c>
    </row>
    <row r="75" spans="2:4" x14ac:dyDescent="0.25">
      <c r="B75" s="4" t="s">
        <v>53</v>
      </c>
      <c r="C75" s="5" t="s">
        <v>3</v>
      </c>
    </row>
    <row r="76" spans="2:4" x14ac:dyDescent="0.25">
      <c r="B76" s="4" t="s">
        <v>53</v>
      </c>
      <c r="C76" s="5" t="s">
        <v>4</v>
      </c>
    </row>
    <row r="77" spans="2:4" x14ac:dyDescent="0.25">
      <c r="B77" s="4" t="s">
        <v>53</v>
      </c>
      <c r="C77" s="5" t="s">
        <v>5</v>
      </c>
    </row>
    <row r="78" spans="2:4" x14ac:dyDescent="0.25">
      <c r="B78" s="4" t="s">
        <v>53</v>
      </c>
      <c r="C78" s="5" t="s">
        <v>6</v>
      </c>
    </row>
    <row r="79" spans="2:4" x14ac:dyDescent="0.25">
      <c r="B79" s="4" t="s">
        <v>53</v>
      </c>
      <c r="C79" s="5" t="s">
        <v>7</v>
      </c>
    </row>
    <row r="80" spans="2:4" x14ac:dyDescent="0.25">
      <c r="B80" s="4" t="s">
        <v>53</v>
      </c>
      <c r="C80" s="5" t="s">
        <v>8</v>
      </c>
    </row>
    <row r="81" spans="2:3" x14ac:dyDescent="0.25">
      <c r="B81" s="4" t="s">
        <v>54</v>
      </c>
      <c r="C81" s="5" t="s">
        <v>2</v>
      </c>
    </row>
    <row r="82" spans="2:3" x14ac:dyDescent="0.25">
      <c r="B82" s="4" t="s">
        <v>54</v>
      </c>
      <c r="C82" s="5" t="s">
        <v>3</v>
      </c>
    </row>
    <row r="83" spans="2:3" x14ac:dyDescent="0.25">
      <c r="B83" s="4" t="s">
        <v>54</v>
      </c>
      <c r="C83" s="5" t="s">
        <v>4</v>
      </c>
    </row>
    <row r="84" spans="2:3" x14ac:dyDescent="0.25">
      <c r="B84" s="4" t="s">
        <v>54</v>
      </c>
      <c r="C84" s="5" t="s">
        <v>5</v>
      </c>
    </row>
    <row r="85" spans="2:3" x14ac:dyDescent="0.25">
      <c r="B85" s="4" t="s">
        <v>54</v>
      </c>
      <c r="C85" s="5" t="s">
        <v>6</v>
      </c>
    </row>
    <row r="86" spans="2:3" x14ac:dyDescent="0.25">
      <c r="B86" s="4" t="s">
        <v>54</v>
      </c>
      <c r="C86" s="5" t="s">
        <v>7</v>
      </c>
    </row>
    <row r="87" spans="2:3" x14ac:dyDescent="0.25">
      <c r="B87" s="4" t="s">
        <v>54</v>
      </c>
      <c r="C87" s="5" t="s">
        <v>8</v>
      </c>
    </row>
    <row r="88" spans="2:3" x14ac:dyDescent="0.25">
      <c r="B88" s="4" t="s">
        <v>55</v>
      </c>
      <c r="C88" s="5" t="s">
        <v>2</v>
      </c>
    </row>
    <row r="89" spans="2:3" x14ac:dyDescent="0.25">
      <c r="B89" s="4" t="s">
        <v>55</v>
      </c>
      <c r="C89" s="5" t="s">
        <v>3</v>
      </c>
    </row>
    <row r="90" spans="2:3" x14ac:dyDescent="0.25">
      <c r="B90" s="4" t="s">
        <v>55</v>
      </c>
      <c r="C90" s="5" t="s">
        <v>4</v>
      </c>
    </row>
    <row r="91" spans="2:3" x14ac:dyDescent="0.25">
      <c r="B91" s="4" t="s">
        <v>55</v>
      </c>
      <c r="C91" s="5" t="s">
        <v>5</v>
      </c>
    </row>
    <row r="92" spans="2:3" x14ac:dyDescent="0.25">
      <c r="B92" s="4" t="s">
        <v>55</v>
      </c>
      <c r="C92" s="5" t="s">
        <v>6</v>
      </c>
    </row>
    <row r="93" spans="2:3" x14ac:dyDescent="0.25">
      <c r="B93" s="4" t="s">
        <v>55</v>
      </c>
      <c r="C93" s="5" t="s">
        <v>7</v>
      </c>
    </row>
    <row r="94" spans="2:3" x14ac:dyDescent="0.25">
      <c r="B94" s="4" t="s">
        <v>55</v>
      </c>
      <c r="C94" s="5" t="s">
        <v>8</v>
      </c>
    </row>
    <row r="95" spans="2:3" x14ac:dyDescent="0.25">
      <c r="B95" s="4" t="s">
        <v>56</v>
      </c>
      <c r="C95" s="5" t="s">
        <v>2</v>
      </c>
    </row>
    <row r="96" spans="2:3" x14ac:dyDescent="0.25">
      <c r="B96" s="4" t="s">
        <v>56</v>
      </c>
      <c r="C96" s="5" t="s">
        <v>3</v>
      </c>
    </row>
    <row r="97" spans="2:3" x14ac:dyDescent="0.25">
      <c r="B97" s="4" t="s">
        <v>56</v>
      </c>
      <c r="C97" s="5" t="s">
        <v>4</v>
      </c>
    </row>
    <row r="98" spans="2:3" x14ac:dyDescent="0.25">
      <c r="B98" s="4" t="s">
        <v>56</v>
      </c>
      <c r="C98" s="5" t="s">
        <v>5</v>
      </c>
    </row>
    <row r="99" spans="2:3" x14ac:dyDescent="0.25">
      <c r="B99" s="4" t="s">
        <v>56</v>
      </c>
      <c r="C99" s="5" t="s">
        <v>6</v>
      </c>
    </row>
    <row r="100" spans="2:3" x14ac:dyDescent="0.25">
      <c r="B100" s="4" t="s">
        <v>56</v>
      </c>
      <c r="C100" s="5" t="s">
        <v>7</v>
      </c>
    </row>
    <row r="101" spans="2:3" x14ac:dyDescent="0.25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V65537"/>
  <sheetViews>
    <sheetView showGridLines="0" showZeros="0" tabSelected="1" zoomScale="90" zoomScaleNormal="90" workbookViewId="0">
      <pane xSplit="7" ySplit="9" topLeftCell="H76" activePane="bottomRight" state="frozen"/>
      <selection activeCell="C4" sqref="C4"/>
      <selection pane="topRight" activeCell="C4" sqref="C4"/>
      <selection pane="bottomLeft" activeCell="C4" sqref="C4"/>
      <selection pane="bottomRight" activeCell="F91" sqref="F91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 x14ac:dyDescent="0.25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 x14ac:dyDescent="0.25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 x14ac:dyDescent="0.2">
      <c r="B6" s="19"/>
      <c r="E6" s="91" t="s">
        <v>12</v>
      </c>
      <c r="F6" s="92"/>
      <c r="G6" s="92"/>
      <c r="H6" s="20">
        <f>COUNTIF(H10:H994,"&gt;0")</f>
        <v>98</v>
      </c>
      <c r="I6" s="20"/>
      <c r="J6" s="21">
        <f>$H$6-COUNTIF(I10:I994,"&gt;=1")</f>
        <v>65</v>
      </c>
      <c r="K6" s="21"/>
      <c r="L6" s="21">
        <f>$H$6-COUNTIF(K10:K994,"&gt;=1")</f>
        <v>58</v>
      </c>
      <c r="M6" s="21"/>
      <c r="N6" s="21">
        <f>$H$6-COUNTIF(M10:M994,"&gt;=1")</f>
        <v>58</v>
      </c>
      <c r="O6" s="21"/>
      <c r="P6" s="21">
        <f>$H$6-COUNTIF(O10:O994,"&gt;=1")</f>
        <v>54</v>
      </c>
      <c r="Q6" s="21"/>
      <c r="R6" s="21">
        <f>$H$6-COUNTIF(Q10:Q994,"&gt;=1")</f>
        <v>54</v>
      </c>
      <c r="S6" s="21"/>
      <c r="T6" s="21">
        <f>$H$6-COUNTIF(S10:S994,"&gt;=1")</f>
        <v>50</v>
      </c>
      <c r="U6" s="21"/>
      <c r="V6" s="21">
        <f>$H$6-COUNTIF(U10:U994,"&gt;=1")</f>
        <v>46</v>
      </c>
      <c r="W6" s="21"/>
      <c r="X6" s="21">
        <f>$H$6-COUNTIF(W10:W994,"&gt;=1")</f>
        <v>46</v>
      </c>
      <c r="Y6" s="21"/>
      <c r="Z6" s="21">
        <f>$H$6-COUNTIF(Y10:Y994,"&gt;=1")</f>
        <v>46</v>
      </c>
      <c r="AA6" s="21"/>
      <c r="AB6" s="21">
        <f>$H$6-COUNTIF(AA10:AA994,"&gt;=1")</f>
        <v>46</v>
      </c>
      <c r="AC6" s="21"/>
      <c r="AD6" s="21">
        <f>$H$6-COUNTIF(AC10:AC994,"&gt;=1")</f>
        <v>46</v>
      </c>
      <c r="AE6" s="21"/>
      <c r="AF6" s="21">
        <f t="shared" ref="AF6:AL6" si="0">$H$6-COUNTIF(AE10:AE994,"&gt;=1")</f>
        <v>46</v>
      </c>
      <c r="AG6" s="21"/>
      <c r="AH6" s="21">
        <f t="shared" si="0"/>
        <v>46</v>
      </c>
      <c r="AI6" s="21"/>
      <c r="AJ6" s="21">
        <f t="shared" si="0"/>
        <v>46</v>
      </c>
      <c r="AK6" s="21"/>
      <c r="AL6" s="21">
        <f t="shared" si="0"/>
        <v>48</v>
      </c>
      <c r="AM6" s="21"/>
      <c r="AN6" s="21">
        <f>$H$6-COUNTIF(AM10:AM994,"&gt;=1")</f>
        <v>48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 x14ac:dyDescent="0.25">
      <c r="E7" s="93" t="s">
        <v>13</v>
      </c>
      <c r="F7" s="94"/>
      <c r="G7" s="95"/>
      <c r="H7" s="20">
        <f>+SUM(H9:H999)</f>
        <v>91.999999999999986</v>
      </c>
      <c r="I7" s="20"/>
      <c r="J7" s="22">
        <f>H7-SUM(J9:J994)</f>
        <v>75.45999999999998</v>
      </c>
      <c r="K7" s="22"/>
      <c r="L7" s="23">
        <f>+J7-SUM(L9:L999)</f>
        <v>68.759999999999977</v>
      </c>
      <c r="M7" s="23"/>
      <c r="N7" s="23">
        <f>+L7-SUM(N9:N999)</f>
        <v>68.759999999999977</v>
      </c>
      <c r="O7" s="23"/>
      <c r="P7" s="23">
        <f>+N7-SUM(P9:P999)</f>
        <v>56.759999999999977</v>
      </c>
      <c r="Q7" s="23"/>
      <c r="R7" s="23">
        <f>+P7-SUM(R9:R999)</f>
        <v>56.759999999999977</v>
      </c>
      <c r="S7" s="23"/>
      <c r="T7" s="23">
        <f>+R7-SUM(T9:T999)</f>
        <v>52.759999999999977</v>
      </c>
      <c r="U7" s="23"/>
      <c r="V7" s="23">
        <f>+T7-SUM(V9:V999)</f>
        <v>50.159999999999975</v>
      </c>
      <c r="W7" s="23"/>
      <c r="X7" s="23">
        <f>+V7-SUM(X9:X999)</f>
        <v>50.159999999999975</v>
      </c>
      <c r="Y7" s="23"/>
      <c r="Z7" s="23">
        <f>+X7-SUM(Z9:Z999)</f>
        <v>50.159999999999975</v>
      </c>
      <c r="AA7" s="23"/>
      <c r="AB7" s="23">
        <f>+Z7-SUM(AB9:AB999)</f>
        <v>50.159999999999975</v>
      </c>
      <c r="AC7" s="23"/>
      <c r="AD7" s="23">
        <f>+AB7-SUM(AD9:AD999)</f>
        <v>50.159999999999975</v>
      </c>
      <c r="AE7" s="23"/>
      <c r="AF7" s="23">
        <f>+AD7-SUM(AF9:AF999)</f>
        <v>50.159999999999975</v>
      </c>
      <c r="AG7" s="23"/>
      <c r="AH7" s="23">
        <f>+AF7-SUM(AH9:AH999)</f>
        <v>50.159999999999975</v>
      </c>
      <c r="AI7" s="23"/>
      <c r="AJ7" s="23">
        <f>+AH7-SUM(AJ9:AJ999)</f>
        <v>50.159999999999975</v>
      </c>
      <c r="AK7" s="23"/>
      <c r="AL7" s="23">
        <f>+AJ7-SUM(AL9:AL999)</f>
        <v>50.159999999999975</v>
      </c>
      <c r="AM7" s="23">
        <f>+AK7-SUM(AM9:AM999)</f>
        <v>-50</v>
      </c>
      <c r="AN7" s="23">
        <f>+AL7-SUM(AN9:AN999)</f>
        <v>50.159999999999975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 x14ac:dyDescent="0.2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 x14ac:dyDescent="0.2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 x14ac:dyDescent="0.25">
      <c r="A10" s="34" t="str">
        <f>+'Sprint Backlog'!B4</f>
        <v>US008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40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+IF(AK10=1,1,(AN10+SUMPRODUCT((MOD(COLUMN(T10:AL10),2)=0)*T10:AL10))/$H10)</f>
        <v>1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 x14ac:dyDescent="0.25">
      <c r="A11" s="34" t="str">
        <f>+'Sprint Backlog'!B5</f>
        <v>US008</v>
      </c>
      <c r="B11" s="99" t="str">
        <f>+'Sprint Backlog'!C5</f>
        <v>Prototipado</v>
      </c>
      <c r="C11" s="99"/>
      <c r="D11" s="99"/>
      <c r="E11" s="27" t="s">
        <v>3</v>
      </c>
      <c r="F11" s="28" t="s">
        <v>40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 t="shared" ref="AM11:AM74" si="16">+IF(AK11=1,1,(AN11+SUMPRODUCT((MOD(COLUMN(T11:AL11),2)=0)*T11:AL11))/$H11)</f>
        <v>1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 x14ac:dyDescent="0.25">
      <c r="A12" s="34" t="str">
        <f>+'Sprint Backlog'!B6</f>
        <v>US008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40</v>
      </c>
      <c r="G12" s="28" t="s">
        <v>24</v>
      </c>
      <c r="H12" s="33">
        <v>0.75</v>
      </c>
      <c r="I12" s="30">
        <f t="shared" si="1"/>
        <v>1</v>
      </c>
      <c r="J12" s="31">
        <v>0.75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 t="shared" si="16"/>
        <v>1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 x14ac:dyDescent="0.25">
      <c r="A13" s="34" t="str">
        <f>+'Sprint Backlog'!B7</f>
        <v>US008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40</v>
      </c>
      <c r="G13" s="28" t="s">
        <v>24</v>
      </c>
      <c r="H13" s="33">
        <v>1.75</v>
      </c>
      <c r="I13" s="30">
        <f t="shared" si="1"/>
        <v>1</v>
      </c>
      <c r="J13" s="31">
        <v>1.75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 t="shared" si="16"/>
        <v>1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 x14ac:dyDescent="0.25">
      <c r="A14" s="34" t="str">
        <f>+'Sprint Backlog'!B8</f>
        <v>US008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40</v>
      </c>
      <c r="G14" s="28" t="s">
        <v>24</v>
      </c>
      <c r="H14" s="33">
        <v>1.75</v>
      </c>
      <c r="I14" s="30">
        <f t="shared" si="1"/>
        <v>1</v>
      </c>
      <c r="J14" s="31">
        <v>1.75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 t="shared" si="16"/>
        <v>1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 x14ac:dyDescent="0.25">
      <c r="A15" s="34" t="str">
        <f>+'Sprint Backlog'!B9</f>
        <v>US008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40</v>
      </c>
      <c r="G15" s="28" t="s">
        <v>24</v>
      </c>
      <c r="H15" s="33">
        <v>0.75</v>
      </c>
      <c r="I15" s="30">
        <f t="shared" si="1"/>
        <v>1</v>
      </c>
      <c r="J15" s="31">
        <v>0.75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 t="shared" si="16"/>
        <v>1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 x14ac:dyDescent="0.25">
      <c r="A16" s="34" t="str">
        <f>+'Sprint Backlog'!B10</f>
        <v>US008</v>
      </c>
      <c r="B16" s="99" t="str">
        <f>+'Sprint Backlog'!C10</f>
        <v>Pruebas unitarias</v>
      </c>
      <c r="C16" s="99"/>
      <c r="D16" s="99"/>
      <c r="E16" s="27" t="s">
        <v>25</v>
      </c>
      <c r="F16" s="28" t="s">
        <v>40</v>
      </c>
      <c r="G16" s="28" t="s">
        <v>24</v>
      </c>
      <c r="H16" s="29">
        <v>1</v>
      </c>
      <c r="I16" s="30">
        <f t="shared" si="1"/>
        <v>1</v>
      </c>
      <c r="J16" s="31">
        <v>1</v>
      </c>
      <c r="K16" s="30">
        <f t="shared" si="2"/>
        <v>1</v>
      </c>
      <c r="L16" s="31"/>
      <c r="M16" s="30">
        <f t="shared" si="3"/>
        <v>1</v>
      </c>
      <c r="N16" s="31"/>
      <c r="O16" s="30">
        <f t="shared" si="4"/>
        <v>1</v>
      </c>
      <c r="P16" s="31"/>
      <c r="Q16" s="30">
        <f t="shared" si="5"/>
        <v>1</v>
      </c>
      <c r="R16" s="31"/>
      <c r="S16" s="30">
        <f t="shared" si="6"/>
        <v>1</v>
      </c>
      <c r="T16" s="31"/>
      <c r="U16" s="30">
        <f t="shared" si="7"/>
        <v>1</v>
      </c>
      <c r="V16" s="31"/>
      <c r="W16" s="30">
        <f t="shared" si="8"/>
        <v>1</v>
      </c>
      <c r="X16" s="31"/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 t="shared" si="16"/>
        <v>1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 x14ac:dyDescent="0.25">
      <c r="A17" s="34" t="str">
        <f>+'Sprint Backlog'!B11</f>
        <v>US012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40</v>
      </c>
      <c r="G17" s="28" t="s">
        <v>22</v>
      </c>
      <c r="H17" s="29">
        <v>0.5</v>
      </c>
      <c r="I17" s="30">
        <f t="shared" si="1"/>
        <v>1</v>
      </c>
      <c r="J17" s="31">
        <v>0.5</v>
      </c>
      <c r="K17" s="30">
        <f t="shared" si="2"/>
        <v>1</v>
      </c>
      <c r="L17" s="31"/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 t="shared" si="16"/>
        <v>1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 x14ac:dyDescent="0.25">
      <c r="A18" s="34" t="str">
        <f>+'Sprint Backlog'!B12</f>
        <v>US012</v>
      </c>
      <c r="B18" s="99" t="str">
        <f>+'Sprint Backlog'!C12</f>
        <v>Prototipado</v>
      </c>
      <c r="C18" s="99"/>
      <c r="D18" s="99"/>
      <c r="E18" s="28" t="s">
        <v>3</v>
      </c>
      <c r="F18" s="28" t="s">
        <v>40</v>
      </c>
      <c r="G18" s="28" t="s">
        <v>22</v>
      </c>
      <c r="H18" s="33">
        <v>0.5</v>
      </c>
      <c r="I18" s="30">
        <f t="shared" si="1"/>
        <v>1</v>
      </c>
      <c r="J18" s="31">
        <v>0.5</v>
      </c>
      <c r="K18" s="30">
        <f t="shared" si="2"/>
        <v>1</v>
      </c>
      <c r="L18" s="31"/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 t="shared" si="16"/>
        <v>1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 x14ac:dyDescent="0.25">
      <c r="A19" s="34" t="str">
        <f>+'Sprint Backlog'!B13</f>
        <v>US012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40</v>
      </c>
      <c r="G19" s="28" t="s">
        <v>24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 t="shared" si="16"/>
        <v>1</v>
      </c>
      <c r="AN19" s="32"/>
    </row>
    <row r="20" spans="1:46" x14ac:dyDescent="0.25">
      <c r="A20" s="34" t="str">
        <f>+'Sprint Backlog'!B14</f>
        <v>US012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40</v>
      </c>
      <c r="G20" s="28" t="s">
        <v>24</v>
      </c>
      <c r="H20" s="33">
        <v>1.75</v>
      </c>
      <c r="I20" s="30">
        <f t="shared" si="1"/>
        <v>0</v>
      </c>
      <c r="J20" s="31"/>
      <c r="K20" s="30">
        <f t="shared" si="2"/>
        <v>1</v>
      </c>
      <c r="L20" s="31">
        <v>1.75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 t="shared" si="16"/>
        <v>1</v>
      </c>
      <c r="AN20" s="32"/>
    </row>
    <row r="21" spans="1:46" x14ac:dyDescent="0.25">
      <c r="A21" s="34" t="str">
        <f>+'Sprint Backlog'!B15</f>
        <v>US012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40</v>
      </c>
      <c r="G21" s="28" t="s">
        <v>24</v>
      </c>
      <c r="H21" s="33">
        <v>1.75</v>
      </c>
      <c r="I21" s="30">
        <f t="shared" si="1"/>
        <v>0</v>
      </c>
      <c r="J21" s="31"/>
      <c r="K21" s="30">
        <f t="shared" si="2"/>
        <v>1</v>
      </c>
      <c r="L21" s="31">
        <v>1.75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 t="shared" si="16"/>
        <v>1</v>
      </c>
      <c r="AN21" s="32"/>
    </row>
    <row r="22" spans="1:46" x14ac:dyDescent="0.25">
      <c r="A22" s="34" t="str">
        <f>+'Sprint Backlog'!B16</f>
        <v>US012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40</v>
      </c>
      <c r="G22" s="28" t="s">
        <v>24</v>
      </c>
      <c r="H22" s="33">
        <v>0.75</v>
      </c>
      <c r="I22" s="30">
        <f t="shared" si="1"/>
        <v>0</v>
      </c>
      <c r="J22" s="31"/>
      <c r="K22" s="30">
        <f t="shared" si="2"/>
        <v>1</v>
      </c>
      <c r="L22" s="31">
        <v>0.75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 t="shared" si="16"/>
        <v>1</v>
      </c>
      <c r="AN22" s="32"/>
    </row>
    <row r="23" spans="1:46" x14ac:dyDescent="0.25">
      <c r="A23" s="34" t="str">
        <f>+'Sprint Backlog'!B17</f>
        <v>US012</v>
      </c>
      <c r="B23" s="99" t="str">
        <f>+'Sprint Backlog'!C17</f>
        <v>Pruebas unitarias</v>
      </c>
      <c r="C23" s="99"/>
      <c r="D23" s="99"/>
      <c r="E23" s="28" t="s">
        <v>25</v>
      </c>
      <c r="F23" s="28" t="s">
        <v>21</v>
      </c>
      <c r="G23" s="28" t="s">
        <v>24</v>
      </c>
      <c r="H23" s="29">
        <v>1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>
        <f t="shared" si="16"/>
        <v>0</v>
      </c>
      <c r="AN23" s="32"/>
    </row>
    <row r="24" spans="1:46" x14ac:dyDescent="0.25">
      <c r="A24" s="34" t="str">
        <f>+'Sprint Backlog'!B18</f>
        <v>US049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40</v>
      </c>
      <c r="G24" s="28" t="s">
        <v>22</v>
      </c>
      <c r="H24" s="29">
        <v>0.5</v>
      </c>
      <c r="I24" s="30">
        <f t="shared" si="1"/>
        <v>1</v>
      </c>
      <c r="J24" s="31">
        <v>0.5</v>
      </c>
      <c r="K24" s="30">
        <f t="shared" si="2"/>
        <v>1</v>
      </c>
      <c r="L24" s="31"/>
      <c r="M24" s="30">
        <f t="shared" si="3"/>
        <v>1</v>
      </c>
      <c r="N24" s="31"/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 t="shared" si="16"/>
        <v>1</v>
      </c>
      <c r="AN24" s="32"/>
    </row>
    <row r="25" spans="1:46" x14ac:dyDescent="0.25">
      <c r="A25" s="34" t="str">
        <f>+'Sprint Backlog'!B19</f>
        <v>US049</v>
      </c>
      <c r="B25" s="99" t="str">
        <f>+'Sprint Backlog'!C19</f>
        <v>Prototipado</v>
      </c>
      <c r="C25" s="99"/>
      <c r="D25" s="99"/>
      <c r="E25" s="28" t="s">
        <v>3</v>
      </c>
      <c r="F25" s="28" t="s">
        <v>40</v>
      </c>
      <c r="G25" s="28" t="s">
        <v>22</v>
      </c>
      <c r="H25" s="33">
        <v>0.5</v>
      </c>
      <c r="I25" s="30">
        <f t="shared" si="1"/>
        <v>1</v>
      </c>
      <c r="J25" s="31">
        <v>0.5</v>
      </c>
      <c r="K25" s="30">
        <f t="shared" si="2"/>
        <v>1</v>
      </c>
      <c r="L25" s="31"/>
      <c r="M25" s="30">
        <f t="shared" si="3"/>
        <v>1</v>
      </c>
      <c r="N25" s="31"/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 t="shared" si="16"/>
        <v>1</v>
      </c>
      <c r="AN25" s="32"/>
    </row>
    <row r="26" spans="1:46" x14ac:dyDescent="0.25">
      <c r="A26" s="34" t="str">
        <f>+'Sprint Backlog'!B20</f>
        <v>US049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40</v>
      </c>
      <c r="G26" s="28" t="s">
        <v>26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1</v>
      </c>
      <c r="T26" s="31">
        <v>0.5</v>
      </c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 t="shared" si="16"/>
        <v>1</v>
      </c>
      <c r="AN26" s="32"/>
    </row>
    <row r="27" spans="1:46" x14ac:dyDescent="0.25">
      <c r="A27" s="34" t="str">
        <f>+'Sprint Backlog'!B21</f>
        <v>US049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40</v>
      </c>
      <c r="G27" s="28" t="s">
        <v>26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1</v>
      </c>
      <c r="T27" s="31">
        <v>1.5</v>
      </c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 t="shared" si="16"/>
        <v>1</v>
      </c>
      <c r="AN27" s="32"/>
    </row>
    <row r="28" spans="1:46" x14ac:dyDescent="0.25">
      <c r="A28" s="34" t="str">
        <f>+'Sprint Backlog'!B22</f>
        <v>US049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40</v>
      </c>
      <c r="G28" s="28" t="s">
        <v>26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1</v>
      </c>
      <c r="T28" s="31">
        <v>1.5</v>
      </c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 t="shared" si="16"/>
        <v>1</v>
      </c>
      <c r="AN28" s="32"/>
    </row>
    <row r="29" spans="1:46" x14ac:dyDescent="0.25">
      <c r="A29" s="34" t="str">
        <f>+'Sprint Backlog'!B23</f>
        <v>US049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40</v>
      </c>
      <c r="G29" s="28" t="s">
        <v>26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1</v>
      </c>
      <c r="T29" s="31">
        <v>0.5</v>
      </c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 t="shared" si="16"/>
        <v>1</v>
      </c>
      <c r="AN29" s="32"/>
    </row>
    <row r="30" spans="1:46" x14ac:dyDescent="0.25">
      <c r="A30" s="34" t="str">
        <f>+'Sprint Backlog'!B24</f>
        <v>US049</v>
      </c>
      <c r="B30" s="99" t="str">
        <f>+'Sprint Backlog'!C24</f>
        <v>Pruebas unitarias</v>
      </c>
      <c r="C30" s="99"/>
      <c r="D30" s="99"/>
      <c r="E30" s="28" t="s">
        <v>25</v>
      </c>
      <c r="F30" s="28" t="s">
        <v>21</v>
      </c>
      <c r="G30" s="28" t="s">
        <v>26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>
        <f t="shared" si="16"/>
        <v>0</v>
      </c>
      <c r="AN30" s="32"/>
    </row>
    <row r="31" spans="1:46" x14ac:dyDescent="0.25">
      <c r="A31" s="34" t="str">
        <f>+'Sprint Backlog'!B25</f>
        <v>US021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40</v>
      </c>
      <c r="G31" s="28" t="s">
        <v>22</v>
      </c>
      <c r="H31" s="29">
        <v>0.5</v>
      </c>
      <c r="I31" s="30">
        <f t="shared" si="1"/>
        <v>1</v>
      </c>
      <c r="J31" s="31">
        <v>0.5</v>
      </c>
      <c r="K31" s="30">
        <f t="shared" si="2"/>
        <v>1</v>
      </c>
      <c r="L31" s="31"/>
      <c r="M31" s="30">
        <f t="shared" si="3"/>
        <v>1</v>
      </c>
      <c r="N31" s="31"/>
      <c r="O31" s="30">
        <f t="shared" si="4"/>
        <v>1</v>
      </c>
      <c r="P31" s="31"/>
      <c r="Q31" s="30">
        <f t="shared" si="5"/>
        <v>1</v>
      </c>
      <c r="R31" s="31"/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 t="shared" si="16"/>
        <v>1</v>
      </c>
      <c r="AN31" s="32"/>
    </row>
    <row r="32" spans="1:46" x14ac:dyDescent="0.25">
      <c r="A32" s="34" t="str">
        <f>+'Sprint Backlog'!B26</f>
        <v>US021</v>
      </c>
      <c r="B32" s="99" t="str">
        <f>+'Sprint Backlog'!C26</f>
        <v>Prototipado</v>
      </c>
      <c r="C32" s="99"/>
      <c r="D32" s="99"/>
      <c r="E32" s="28" t="s">
        <v>3</v>
      </c>
      <c r="F32" s="28" t="s">
        <v>40</v>
      </c>
      <c r="G32" s="28" t="s">
        <v>22</v>
      </c>
      <c r="H32" s="33">
        <v>0.5</v>
      </c>
      <c r="I32" s="30">
        <f t="shared" si="1"/>
        <v>1</v>
      </c>
      <c r="J32" s="31">
        <v>0.5</v>
      </c>
      <c r="K32" s="30">
        <f t="shared" si="2"/>
        <v>1</v>
      </c>
      <c r="L32" s="31"/>
      <c r="M32" s="30">
        <f t="shared" si="3"/>
        <v>1</v>
      </c>
      <c r="N32" s="31"/>
      <c r="O32" s="30">
        <f t="shared" si="4"/>
        <v>1</v>
      </c>
      <c r="P32" s="31"/>
      <c r="Q32" s="30">
        <f t="shared" si="5"/>
        <v>1</v>
      </c>
      <c r="R32" s="31"/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 t="shared" si="16"/>
        <v>1</v>
      </c>
      <c r="AN32" s="32"/>
    </row>
    <row r="33" spans="1:40" x14ac:dyDescent="0.25">
      <c r="A33" s="34" t="str">
        <f>+'Sprint Backlog'!B27</f>
        <v>US021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21</v>
      </c>
      <c r="G33" s="28" t="s">
        <v>26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0</v>
      </c>
      <c r="Z33" s="32"/>
      <c r="AA33" s="30">
        <f t="shared" si="10"/>
        <v>0</v>
      </c>
      <c r="AB33" s="32"/>
      <c r="AC33" s="30">
        <f t="shared" si="11"/>
        <v>0</v>
      </c>
      <c r="AD33" s="32"/>
      <c r="AE33" s="30">
        <f t="shared" si="12"/>
        <v>0</v>
      </c>
      <c r="AF33" s="32"/>
      <c r="AG33" s="30">
        <f t="shared" si="13"/>
        <v>0</v>
      </c>
      <c r="AH33" s="32"/>
      <c r="AI33" s="77">
        <f t="shared" si="14"/>
        <v>0</v>
      </c>
      <c r="AJ33" s="32"/>
      <c r="AK33" s="77">
        <f t="shared" si="15"/>
        <v>0</v>
      </c>
      <c r="AL33" s="32"/>
      <c r="AM33" s="77">
        <f t="shared" si="16"/>
        <v>0</v>
      </c>
      <c r="AN33" s="32"/>
    </row>
    <row r="34" spans="1:40" x14ac:dyDescent="0.25">
      <c r="A34" s="34" t="str">
        <f>+'Sprint Backlog'!B28</f>
        <v>US021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21</v>
      </c>
      <c r="G34" s="28" t="s">
        <v>26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>
        <f t="shared" si="16"/>
        <v>0</v>
      </c>
      <c r="AN34" s="32"/>
    </row>
    <row r="35" spans="1:40" x14ac:dyDescent="0.25">
      <c r="A35" s="34" t="str">
        <f>+'Sprint Backlog'!B29</f>
        <v>US021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21</v>
      </c>
      <c r="G35" s="28" t="s">
        <v>26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>
        <f t="shared" si="16"/>
        <v>0</v>
      </c>
      <c r="AN35" s="32"/>
    </row>
    <row r="36" spans="1:40" x14ac:dyDescent="0.25">
      <c r="A36" s="34" t="str">
        <f>+'Sprint Backlog'!B30</f>
        <v>US021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21</v>
      </c>
      <c r="G36" s="28" t="s">
        <v>26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>
        <f t="shared" si="16"/>
        <v>0</v>
      </c>
      <c r="AN36" s="32"/>
    </row>
    <row r="37" spans="1:40" x14ac:dyDescent="0.25">
      <c r="A37" s="34" t="str">
        <f>+'Sprint Backlog'!B31</f>
        <v>US021</v>
      </c>
      <c r="B37" s="99" t="str">
        <f>+'Sprint Backlog'!C31</f>
        <v>Pruebas unitarias</v>
      </c>
      <c r="C37" s="99"/>
      <c r="D37" s="99"/>
      <c r="E37" s="28" t="s">
        <v>25</v>
      </c>
      <c r="F37" s="28" t="s">
        <v>21</v>
      </c>
      <c r="G37" s="28" t="s">
        <v>26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>
        <f t="shared" si="16"/>
        <v>0</v>
      </c>
      <c r="AN37" s="32"/>
    </row>
    <row r="38" spans="1:40" x14ac:dyDescent="0.25">
      <c r="A38" s="34" t="str">
        <f>+'Sprint Backlog'!B32</f>
        <v>US028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40</v>
      </c>
      <c r="G38" s="28" t="s">
        <v>22</v>
      </c>
      <c r="H38" s="29">
        <v>0.5</v>
      </c>
      <c r="I38" s="30">
        <f t="shared" si="1"/>
        <v>1</v>
      </c>
      <c r="J38" s="31">
        <v>0.5</v>
      </c>
      <c r="K38" s="30">
        <f t="shared" si="2"/>
        <v>1</v>
      </c>
      <c r="L38" s="31"/>
      <c r="M38" s="30">
        <f t="shared" si="3"/>
        <v>1</v>
      </c>
      <c r="N38" s="31"/>
      <c r="O38" s="30">
        <f t="shared" si="4"/>
        <v>1</v>
      </c>
      <c r="P38" s="31"/>
      <c r="Q38" s="30">
        <f t="shared" si="5"/>
        <v>1</v>
      </c>
      <c r="R38" s="31"/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 t="shared" si="16"/>
        <v>1</v>
      </c>
      <c r="AN38" s="32"/>
    </row>
    <row r="39" spans="1:40" x14ac:dyDescent="0.25">
      <c r="A39" s="34" t="str">
        <f>+'Sprint Backlog'!B33</f>
        <v>US028</v>
      </c>
      <c r="B39" s="99" t="str">
        <f>+'Sprint Backlog'!C33</f>
        <v>Prototipado</v>
      </c>
      <c r="C39" s="99"/>
      <c r="D39" s="99"/>
      <c r="E39" s="28" t="s">
        <v>3</v>
      </c>
      <c r="F39" s="28" t="s">
        <v>40</v>
      </c>
      <c r="G39" s="28" t="s">
        <v>22</v>
      </c>
      <c r="H39" s="33">
        <v>0.5</v>
      </c>
      <c r="I39" s="30">
        <f t="shared" si="1"/>
        <v>1</v>
      </c>
      <c r="J39" s="31">
        <v>0.5</v>
      </c>
      <c r="K39" s="30">
        <f t="shared" si="2"/>
        <v>1</v>
      </c>
      <c r="L39" s="31"/>
      <c r="M39" s="30">
        <f t="shared" si="3"/>
        <v>1</v>
      </c>
      <c r="N39" s="31"/>
      <c r="O39" s="30">
        <f t="shared" si="4"/>
        <v>1</v>
      </c>
      <c r="P39" s="31"/>
      <c r="Q39" s="30">
        <f t="shared" si="5"/>
        <v>1</v>
      </c>
      <c r="R39" s="31"/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 t="shared" si="16"/>
        <v>1</v>
      </c>
      <c r="AN39" s="32"/>
    </row>
    <row r="40" spans="1:40" x14ac:dyDescent="0.25">
      <c r="A40" s="34" t="str">
        <f>+'Sprint Backlog'!B34</f>
        <v>US028</v>
      </c>
      <c r="B40" s="99" t="str">
        <f>+'Sprint Backlog'!C34</f>
        <v>Implementar Capa de Entidad</v>
      </c>
      <c r="C40" s="99"/>
      <c r="D40" s="99"/>
      <c r="E40" s="28" t="s">
        <v>23</v>
      </c>
      <c r="F40" s="28" t="s">
        <v>21</v>
      </c>
      <c r="G40" s="28" t="s">
        <v>26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>
        <f t="shared" si="16"/>
        <v>0</v>
      </c>
      <c r="AN40" s="32"/>
    </row>
    <row r="41" spans="1:40" x14ac:dyDescent="0.25">
      <c r="A41" s="34" t="str">
        <f>+'Sprint Backlog'!B35</f>
        <v>US028</v>
      </c>
      <c r="B41" s="99" t="str">
        <f>+'Sprint Backlog'!C35</f>
        <v>Implementar Capa de Acceso de Datos</v>
      </c>
      <c r="C41" s="99"/>
      <c r="D41" s="99"/>
      <c r="E41" s="27" t="s">
        <v>23</v>
      </c>
      <c r="F41" s="28" t="s">
        <v>21</v>
      </c>
      <c r="G41" s="28" t="s">
        <v>26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>
        <f t="shared" si="16"/>
        <v>0</v>
      </c>
      <c r="AN41" s="32"/>
    </row>
    <row r="42" spans="1:40" x14ac:dyDescent="0.25">
      <c r="A42" s="34" t="str">
        <f>+'Sprint Backlog'!B36</f>
        <v>US028</v>
      </c>
      <c r="B42" s="99" t="str">
        <f>+'Sprint Backlog'!C36</f>
        <v>Implementar Capa de Componente de Negocio</v>
      </c>
      <c r="C42" s="99"/>
      <c r="D42" s="99"/>
      <c r="E42" s="27" t="s">
        <v>23</v>
      </c>
      <c r="F42" s="28" t="s">
        <v>21</v>
      </c>
      <c r="G42" s="28" t="s">
        <v>26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>
        <f t="shared" si="16"/>
        <v>0</v>
      </c>
      <c r="AN42" s="32"/>
    </row>
    <row r="43" spans="1:40" x14ac:dyDescent="0.25">
      <c r="A43" s="34" t="str">
        <f>+'Sprint Backlog'!B37</f>
        <v>US028</v>
      </c>
      <c r="B43" s="99" t="str">
        <f>+'Sprint Backlog'!C37</f>
        <v>Implementar Capa de Presentación</v>
      </c>
      <c r="C43" s="99"/>
      <c r="D43" s="99"/>
      <c r="E43" s="27" t="s">
        <v>23</v>
      </c>
      <c r="F43" s="28" t="s">
        <v>21</v>
      </c>
      <c r="G43" s="28" t="s">
        <v>26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>
        <f t="shared" si="16"/>
        <v>0</v>
      </c>
      <c r="AN43" s="32"/>
    </row>
    <row r="44" spans="1:40" x14ac:dyDescent="0.25">
      <c r="A44" s="34" t="str">
        <f>+'Sprint Backlog'!B38</f>
        <v>US028</v>
      </c>
      <c r="B44" s="99" t="str">
        <f>+'Sprint Backlog'!C38</f>
        <v>Pruebas unitarias</v>
      </c>
      <c r="C44" s="99"/>
      <c r="D44" s="99"/>
      <c r="E44" s="28" t="s">
        <v>25</v>
      </c>
      <c r="F44" s="28" t="s">
        <v>40</v>
      </c>
      <c r="G44" s="28" t="s">
        <v>26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1.5</v>
      </c>
      <c r="P44" s="31">
        <v>3</v>
      </c>
      <c r="Q44" s="30">
        <f t="shared" si="5"/>
        <v>1.5</v>
      </c>
      <c r="R44" s="31"/>
      <c r="S44" s="30">
        <f t="shared" si="6"/>
        <v>1.5</v>
      </c>
      <c r="T44" s="31"/>
      <c r="U44" s="30">
        <f t="shared" si="7"/>
        <v>1.5</v>
      </c>
      <c r="V44" s="31"/>
      <c r="W44" s="30">
        <f t="shared" si="8"/>
        <v>1.5</v>
      </c>
      <c r="X44" s="31"/>
      <c r="Y44" s="30">
        <f t="shared" si="9"/>
        <v>1.5</v>
      </c>
      <c r="Z44" s="32"/>
      <c r="AA44" s="30">
        <f t="shared" si="10"/>
        <v>1.5</v>
      </c>
      <c r="AB44" s="32"/>
      <c r="AC44" s="30">
        <f t="shared" si="11"/>
        <v>1.5</v>
      </c>
      <c r="AD44" s="32"/>
      <c r="AE44" s="30">
        <f t="shared" si="12"/>
        <v>1.5</v>
      </c>
      <c r="AF44" s="32"/>
      <c r="AG44" s="30">
        <f t="shared" si="13"/>
        <v>1.5</v>
      </c>
      <c r="AH44" s="32"/>
      <c r="AI44" s="77">
        <f t="shared" si="14"/>
        <v>1.5</v>
      </c>
      <c r="AJ44" s="32"/>
      <c r="AK44" s="77">
        <f t="shared" si="15"/>
        <v>0</v>
      </c>
      <c r="AL44" s="32"/>
      <c r="AM44" s="77">
        <f t="shared" si="16"/>
        <v>0</v>
      </c>
      <c r="AN44" s="32"/>
    </row>
    <row r="45" spans="1:40" x14ac:dyDescent="0.25">
      <c r="A45" s="34" t="str">
        <f>+'Sprint Backlog'!B39</f>
        <v>US029</v>
      </c>
      <c r="B45" s="99" t="str">
        <f>+'Sprint Backlog'!C39</f>
        <v>Modelado en Base de Datos</v>
      </c>
      <c r="C45" s="99"/>
      <c r="D45" s="99"/>
      <c r="E45" s="28" t="s">
        <v>20</v>
      </c>
      <c r="F45" s="28" t="s">
        <v>40</v>
      </c>
      <c r="G45" s="28" t="s">
        <v>22</v>
      </c>
      <c r="H45" s="29">
        <v>0.5</v>
      </c>
      <c r="I45" s="30">
        <f t="shared" si="1"/>
        <v>1</v>
      </c>
      <c r="J45" s="31">
        <v>0.5</v>
      </c>
      <c r="K45" s="30">
        <f t="shared" si="2"/>
        <v>1</v>
      </c>
      <c r="L45" s="31"/>
      <c r="M45" s="30">
        <f t="shared" si="3"/>
        <v>1</v>
      </c>
      <c r="N45" s="31"/>
      <c r="O45" s="30">
        <f t="shared" si="4"/>
        <v>1</v>
      </c>
      <c r="P45" s="31"/>
      <c r="Q45" s="30">
        <f t="shared" si="5"/>
        <v>1</v>
      </c>
      <c r="R45" s="31"/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 t="shared" si="16"/>
        <v>1</v>
      </c>
      <c r="AN45" s="32"/>
    </row>
    <row r="46" spans="1:40" x14ac:dyDescent="0.25">
      <c r="A46" s="34" t="str">
        <f>+'Sprint Backlog'!B40</f>
        <v>US029</v>
      </c>
      <c r="B46" s="99" t="str">
        <f>+'Sprint Backlog'!C40</f>
        <v>Prototipado</v>
      </c>
      <c r="C46" s="99"/>
      <c r="D46" s="99"/>
      <c r="E46" s="28" t="s">
        <v>3</v>
      </c>
      <c r="F46" s="28" t="s">
        <v>40</v>
      </c>
      <c r="G46" s="28" t="s">
        <v>22</v>
      </c>
      <c r="H46" s="33">
        <v>0.5</v>
      </c>
      <c r="I46" s="30">
        <f t="shared" si="1"/>
        <v>1</v>
      </c>
      <c r="J46" s="31">
        <v>0.5</v>
      </c>
      <c r="K46" s="30">
        <f t="shared" si="2"/>
        <v>1</v>
      </c>
      <c r="L46" s="31"/>
      <c r="M46" s="30">
        <f t="shared" si="3"/>
        <v>1</v>
      </c>
      <c r="N46" s="31"/>
      <c r="O46" s="30">
        <f t="shared" si="4"/>
        <v>1</v>
      </c>
      <c r="P46" s="31"/>
      <c r="Q46" s="30">
        <f t="shared" si="5"/>
        <v>1</v>
      </c>
      <c r="R46" s="31"/>
      <c r="S46" s="30">
        <f t="shared" si="6"/>
        <v>1</v>
      </c>
      <c r="T46" s="31"/>
      <c r="U46" s="30">
        <f t="shared" si="7"/>
        <v>1</v>
      </c>
      <c r="V46" s="31"/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 t="shared" si="16"/>
        <v>1</v>
      </c>
      <c r="AN46" s="32"/>
    </row>
    <row r="47" spans="1:40" x14ac:dyDescent="0.25">
      <c r="A47" s="34" t="str">
        <f>+'Sprint Backlog'!B41</f>
        <v>US029</v>
      </c>
      <c r="B47" s="99" t="str">
        <f>+'Sprint Backlog'!C41</f>
        <v>Implementar Capa de Entidad</v>
      </c>
      <c r="C47" s="99"/>
      <c r="D47" s="99"/>
      <c r="E47" s="28" t="s">
        <v>23</v>
      </c>
      <c r="F47" s="28" t="s">
        <v>21</v>
      </c>
      <c r="G47" s="28" t="s">
        <v>26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>
        <f t="shared" si="16"/>
        <v>0</v>
      </c>
      <c r="AN47" s="32"/>
    </row>
    <row r="48" spans="1:40" x14ac:dyDescent="0.25">
      <c r="A48" s="34" t="str">
        <f>+'Sprint Backlog'!B42</f>
        <v>US029</v>
      </c>
      <c r="B48" s="99" t="str">
        <f>+'Sprint Backlog'!C42</f>
        <v>Implementar Capa de Acceso de Datos</v>
      </c>
      <c r="C48" s="99"/>
      <c r="D48" s="99"/>
      <c r="E48" s="27" t="s">
        <v>23</v>
      </c>
      <c r="F48" s="28" t="s">
        <v>21</v>
      </c>
      <c r="G48" s="28" t="s">
        <v>26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>
        <f t="shared" si="16"/>
        <v>0</v>
      </c>
      <c r="AN48" s="32"/>
    </row>
    <row r="49" spans="1:40" x14ac:dyDescent="0.25">
      <c r="A49" s="34" t="str">
        <f>+'Sprint Backlog'!B43</f>
        <v>US029</v>
      </c>
      <c r="B49" s="99" t="str">
        <f>+'Sprint Backlog'!C43</f>
        <v>Implementar Capa de Componente de Negocio</v>
      </c>
      <c r="C49" s="99"/>
      <c r="D49" s="99"/>
      <c r="E49" s="27" t="s">
        <v>23</v>
      </c>
      <c r="F49" s="28" t="s">
        <v>21</v>
      </c>
      <c r="G49" s="28" t="s">
        <v>26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>
        <f t="shared" si="16"/>
        <v>0</v>
      </c>
      <c r="AN49" s="32"/>
    </row>
    <row r="50" spans="1:40" x14ac:dyDescent="0.25">
      <c r="A50" s="34" t="str">
        <f>+'Sprint Backlog'!B44</f>
        <v>US029</v>
      </c>
      <c r="B50" s="99" t="str">
        <f>+'Sprint Backlog'!C44</f>
        <v>Implementar Capa de Presentación</v>
      </c>
      <c r="C50" s="99"/>
      <c r="D50" s="99"/>
      <c r="E50" s="27" t="s">
        <v>23</v>
      </c>
      <c r="F50" s="28" t="s">
        <v>40</v>
      </c>
      <c r="G50" s="28" t="s">
        <v>26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1</v>
      </c>
      <c r="P50" s="31">
        <v>3</v>
      </c>
      <c r="Q50" s="30">
        <f t="shared" si="5"/>
        <v>1</v>
      </c>
      <c r="R50" s="31"/>
      <c r="S50" s="30">
        <f t="shared" si="6"/>
        <v>1</v>
      </c>
      <c r="T50" s="31"/>
      <c r="U50" s="30">
        <f t="shared" si="7"/>
        <v>1</v>
      </c>
      <c r="V50" s="31"/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 t="shared" si="16"/>
        <v>1</v>
      </c>
      <c r="AN50" s="32"/>
    </row>
    <row r="51" spans="1:40" x14ac:dyDescent="0.25">
      <c r="A51" s="34" t="str">
        <f>+'Sprint Backlog'!B45</f>
        <v>US029</v>
      </c>
      <c r="B51" s="99" t="str">
        <f>+'Sprint Backlog'!C45</f>
        <v>Pruebas unitarias</v>
      </c>
      <c r="C51" s="99"/>
      <c r="D51" s="99"/>
      <c r="E51" s="28" t="s">
        <v>25</v>
      </c>
      <c r="F51" s="28" t="s">
        <v>21</v>
      </c>
      <c r="G51" s="28" t="s">
        <v>26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>
        <f t="shared" si="16"/>
        <v>0</v>
      </c>
      <c r="AN51" s="32"/>
    </row>
    <row r="52" spans="1:40" x14ac:dyDescent="0.25">
      <c r="A52" s="34" t="str">
        <f>+'Sprint Backlog'!B46</f>
        <v>US030</v>
      </c>
      <c r="B52" s="99" t="str">
        <f>+'Sprint Backlog'!C46</f>
        <v>Modelado en Base de Datos</v>
      </c>
      <c r="C52" s="99"/>
      <c r="D52" s="99"/>
      <c r="E52" s="28" t="s">
        <v>20</v>
      </c>
      <c r="F52" s="28" t="s">
        <v>40</v>
      </c>
      <c r="G52" s="28" t="s">
        <v>22</v>
      </c>
      <c r="H52" s="29">
        <v>0.5</v>
      </c>
      <c r="I52" s="30">
        <f t="shared" si="1"/>
        <v>1</v>
      </c>
      <c r="J52" s="31">
        <v>0.5</v>
      </c>
      <c r="K52" s="30">
        <f t="shared" si="2"/>
        <v>1</v>
      </c>
      <c r="L52" s="31"/>
      <c r="M52" s="30">
        <f t="shared" si="3"/>
        <v>1</v>
      </c>
      <c r="N52" s="31"/>
      <c r="O52" s="30">
        <f t="shared" si="4"/>
        <v>1</v>
      </c>
      <c r="P52" s="31"/>
      <c r="Q52" s="30">
        <f t="shared" si="5"/>
        <v>1</v>
      </c>
      <c r="R52" s="31"/>
      <c r="S52" s="30">
        <f t="shared" si="6"/>
        <v>1</v>
      </c>
      <c r="T52" s="31"/>
      <c r="U52" s="30">
        <f t="shared" si="7"/>
        <v>1</v>
      </c>
      <c r="V52" s="31"/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 t="shared" si="16"/>
        <v>1</v>
      </c>
      <c r="AN52" s="32"/>
    </row>
    <row r="53" spans="1:40" x14ac:dyDescent="0.25">
      <c r="A53" s="34" t="str">
        <f>+'Sprint Backlog'!B47</f>
        <v>US030</v>
      </c>
      <c r="B53" s="99" t="str">
        <f>+'Sprint Backlog'!C47</f>
        <v>Prototipado</v>
      </c>
      <c r="C53" s="99"/>
      <c r="D53" s="99"/>
      <c r="E53" s="28" t="s">
        <v>3</v>
      </c>
      <c r="F53" s="28" t="s">
        <v>40</v>
      </c>
      <c r="G53" s="28" t="s">
        <v>22</v>
      </c>
      <c r="H53" s="33">
        <v>0.5</v>
      </c>
      <c r="I53" s="30">
        <f t="shared" si="1"/>
        <v>1</v>
      </c>
      <c r="J53" s="31">
        <v>0.5</v>
      </c>
      <c r="K53" s="30">
        <f t="shared" si="2"/>
        <v>1</v>
      </c>
      <c r="L53" s="31"/>
      <c r="M53" s="30">
        <f t="shared" si="3"/>
        <v>1</v>
      </c>
      <c r="N53" s="31"/>
      <c r="O53" s="30">
        <f t="shared" si="4"/>
        <v>1</v>
      </c>
      <c r="P53" s="31"/>
      <c r="Q53" s="30">
        <f t="shared" si="5"/>
        <v>1</v>
      </c>
      <c r="R53" s="31"/>
      <c r="S53" s="30">
        <f t="shared" si="6"/>
        <v>1</v>
      </c>
      <c r="T53" s="31"/>
      <c r="U53" s="30">
        <f t="shared" si="7"/>
        <v>1</v>
      </c>
      <c r="V53" s="31"/>
      <c r="W53" s="30">
        <f t="shared" si="8"/>
        <v>1</v>
      </c>
      <c r="X53" s="31"/>
      <c r="Y53" s="30">
        <f t="shared" si="9"/>
        <v>1</v>
      </c>
      <c r="Z53" s="32"/>
      <c r="AA53" s="30">
        <f t="shared" si="10"/>
        <v>1</v>
      </c>
      <c r="AB53" s="32"/>
      <c r="AC53" s="30">
        <f t="shared" si="11"/>
        <v>1</v>
      </c>
      <c r="AD53" s="32"/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 t="shared" si="16"/>
        <v>1</v>
      </c>
      <c r="AN53" s="32"/>
    </row>
    <row r="54" spans="1:40" x14ac:dyDescent="0.25">
      <c r="A54" s="34" t="str">
        <f>+'Sprint Backlog'!B48</f>
        <v>US030</v>
      </c>
      <c r="B54" s="99" t="str">
        <f>+'Sprint Backlog'!C48</f>
        <v>Implementar Capa de Entidad</v>
      </c>
      <c r="C54" s="99"/>
      <c r="D54" s="99"/>
      <c r="E54" s="28" t="s">
        <v>23</v>
      </c>
      <c r="F54" s="28" t="s">
        <v>21</v>
      </c>
      <c r="G54" s="28" t="s">
        <v>26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>
        <f t="shared" si="16"/>
        <v>0</v>
      </c>
      <c r="AN54" s="32"/>
    </row>
    <row r="55" spans="1:40" x14ac:dyDescent="0.25">
      <c r="A55" s="34" t="str">
        <f>+'Sprint Backlog'!B49</f>
        <v>US030</v>
      </c>
      <c r="B55" s="99" t="str">
        <f>+'Sprint Backlog'!C49</f>
        <v>Implementar Capa de Acceso de Datos</v>
      </c>
      <c r="C55" s="99"/>
      <c r="D55" s="99"/>
      <c r="E55" s="27" t="s">
        <v>23</v>
      </c>
      <c r="F55" s="28" t="s">
        <v>21</v>
      </c>
      <c r="G55" s="28" t="s">
        <v>26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>
        <f t="shared" si="16"/>
        <v>0</v>
      </c>
      <c r="AN55" s="32"/>
    </row>
    <row r="56" spans="1:40" x14ac:dyDescent="0.25">
      <c r="A56" s="34" t="str">
        <f>+'Sprint Backlog'!B50</f>
        <v>US030</v>
      </c>
      <c r="B56" s="99" t="str">
        <f>+'Sprint Backlog'!C50</f>
        <v>Implementar Capa de Componente de Negocio</v>
      </c>
      <c r="C56" s="99"/>
      <c r="D56" s="99"/>
      <c r="E56" s="27" t="s">
        <v>23</v>
      </c>
      <c r="F56" s="28" t="s">
        <v>21</v>
      </c>
      <c r="G56" s="28" t="s">
        <v>26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>
        <f t="shared" si="16"/>
        <v>0</v>
      </c>
      <c r="AN56" s="32"/>
    </row>
    <row r="57" spans="1:40" x14ac:dyDescent="0.25">
      <c r="A57" s="34" t="str">
        <f>+'Sprint Backlog'!B51</f>
        <v>US030</v>
      </c>
      <c r="B57" s="99" t="str">
        <f>+'Sprint Backlog'!C51</f>
        <v>Implementar Capa de Presentación</v>
      </c>
      <c r="C57" s="99"/>
      <c r="D57" s="99"/>
      <c r="E57" s="27" t="s">
        <v>23</v>
      </c>
      <c r="F57" s="28" t="s">
        <v>40</v>
      </c>
      <c r="G57" s="28" t="s">
        <v>26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1</v>
      </c>
      <c r="P57" s="31">
        <v>3</v>
      </c>
      <c r="Q57" s="30">
        <f t="shared" si="5"/>
        <v>1</v>
      </c>
      <c r="R57" s="31"/>
      <c r="S57" s="30">
        <f t="shared" si="6"/>
        <v>1</v>
      </c>
      <c r="T57" s="31"/>
      <c r="U57" s="30">
        <f t="shared" si="7"/>
        <v>1</v>
      </c>
      <c r="V57" s="31"/>
      <c r="W57" s="30">
        <f t="shared" si="8"/>
        <v>1</v>
      </c>
      <c r="X57" s="31"/>
      <c r="Y57" s="30">
        <f t="shared" si="9"/>
        <v>1</v>
      </c>
      <c r="Z57" s="32"/>
      <c r="AA57" s="30">
        <f t="shared" si="10"/>
        <v>1</v>
      </c>
      <c r="AB57" s="32"/>
      <c r="AC57" s="30">
        <f t="shared" si="11"/>
        <v>1</v>
      </c>
      <c r="AD57" s="32"/>
      <c r="AE57" s="30">
        <f t="shared" si="12"/>
        <v>1</v>
      </c>
      <c r="AF57" s="32"/>
      <c r="AG57" s="30">
        <f t="shared" si="13"/>
        <v>1</v>
      </c>
      <c r="AH57" s="32"/>
      <c r="AI57" s="77">
        <f t="shared" si="14"/>
        <v>1</v>
      </c>
      <c r="AJ57" s="32"/>
      <c r="AK57" s="77">
        <f t="shared" si="15"/>
        <v>1</v>
      </c>
      <c r="AL57" s="32"/>
      <c r="AM57" s="77">
        <f t="shared" si="16"/>
        <v>1</v>
      </c>
      <c r="AN57" s="32"/>
    </row>
    <row r="58" spans="1:40" x14ac:dyDescent="0.25">
      <c r="A58" s="34" t="str">
        <f>+'Sprint Backlog'!B52</f>
        <v>US030</v>
      </c>
      <c r="B58" s="99" t="str">
        <f>+'Sprint Backlog'!C52</f>
        <v>Pruebas unitarias</v>
      </c>
      <c r="C58" s="99"/>
      <c r="D58" s="99"/>
      <c r="E58" s="28" t="s">
        <v>25</v>
      </c>
      <c r="F58" s="28" t="s">
        <v>21</v>
      </c>
      <c r="G58" s="28" t="s">
        <v>26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>
        <f t="shared" si="16"/>
        <v>0</v>
      </c>
      <c r="AN58" s="32"/>
    </row>
    <row r="59" spans="1:40" x14ac:dyDescent="0.25">
      <c r="A59" s="34" t="str">
        <f>+'Sprint Backlog'!B53</f>
        <v>US032</v>
      </c>
      <c r="B59" s="99" t="str">
        <f>+'Sprint Backlog'!C53</f>
        <v>Modelado en Base de Datos</v>
      </c>
      <c r="C59" s="99"/>
      <c r="D59" s="99"/>
      <c r="E59" s="27" t="s">
        <v>20</v>
      </c>
      <c r="F59" s="28" t="s">
        <v>40</v>
      </c>
      <c r="G59" s="28" t="s">
        <v>22</v>
      </c>
      <c r="H59" s="35">
        <v>0.5</v>
      </c>
      <c r="I59" s="30">
        <f t="shared" si="1"/>
        <v>1</v>
      </c>
      <c r="J59" s="31">
        <v>0.5</v>
      </c>
      <c r="K59" s="30">
        <f t="shared" si="2"/>
        <v>1</v>
      </c>
      <c r="L59" s="31"/>
      <c r="M59" s="30">
        <f t="shared" si="3"/>
        <v>1</v>
      </c>
      <c r="N59" s="31"/>
      <c r="O59" s="30">
        <f t="shared" si="4"/>
        <v>1</v>
      </c>
      <c r="P59" s="31"/>
      <c r="Q59" s="30">
        <f t="shared" si="5"/>
        <v>1</v>
      </c>
      <c r="R59" s="31"/>
      <c r="S59" s="30">
        <f t="shared" si="6"/>
        <v>1</v>
      </c>
      <c r="T59" s="31"/>
      <c r="U59" s="30">
        <f t="shared" si="7"/>
        <v>1</v>
      </c>
      <c r="V59" s="31"/>
      <c r="W59" s="30">
        <f t="shared" si="8"/>
        <v>1</v>
      </c>
      <c r="X59" s="31"/>
      <c r="Y59" s="30">
        <f t="shared" si="9"/>
        <v>1</v>
      </c>
      <c r="Z59" s="32"/>
      <c r="AA59" s="30">
        <f t="shared" si="10"/>
        <v>1</v>
      </c>
      <c r="AB59" s="32"/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 t="shared" si="16"/>
        <v>1</v>
      </c>
      <c r="AN59" s="32"/>
    </row>
    <row r="60" spans="1:40" outlineLevel="1" x14ac:dyDescent="0.25">
      <c r="A60" s="34" t="str">
        <f>+'Sprint Backlog'!B54</f>
        <v>US032</v>
      </c>
      <c r="B60" s="99" t="str">
        <f>+'Sprint Backlog'!C54</f>
        <v>Prototipado</v>
      </c>
      <c r="C60" s="99"/>
      <c r="D60" s="99"/>
      <c r="E60" s="27" t="s">
        <v>3</v>
      </c>
      <c r="F60" s="28" t="s">
        <v>40</v>
      </c>
      <c r="G60" s="28" t="s">
        <v>22</v>
      </c>
      <c r="H60" s="35">
        <v>0.5</v>
      </c>
      <c r="I60" s="30">
        <f t="shared" si="1"/>
        <v>1</v>
      </c>
      <c r="J60" s="31">
        <v>0.5</v>
      </c>
      <c r="K60" s="30">
        <f t="shared" si="2"/>
        <v>1</v>
      </c>
      <c r="L60" s="31"/>
      <c r="M60" s="30">
        <f t="shared" si="3"/>
        <v>1</v>
      </c>
      <c r="N60" s="31"/>
      <c r="O60" s="30">
        <f t="shared" si="4"/>
        <v>1</v>
      </c>
      <c r="P60" s="31"/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 t="shared" si="16"/>
        <v>1</v>
      </c>
      <c r="AN60" s="32"/>
    </row>
    <row r="61" spans="1:40" outlineLevel="1" x14ac:dyDescent="0.25">
      <c r="A61" s="34" t="str">
        <f>+'Sprint Backlog'!B55</f>
        <v>US032</v>
      </c>
      <c r="B61" s="99" t="str">
        <f>+'Sprint Backlog'!C55</f>
        <v>Implementar Capa de Entidad</v>
      </c>
      <c r="C61" s="99"/>
      <c r="D61" s="99"/>
      <c r="E61" s="27" t="s">
        <v>23</v>
      </c>
      <c r="F61" s="28" t="s">
        <v>21</v>
      </c>
      <c r="G61" s="28" t="s">
        <v>26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0</v>
      </c>
      <c r="AB61" s="32"/>
      <c r="AC61" s="30">
        <f t="shared" si="11"/>
        <v>0</v>
      </c>
      <c r="AD61" s="32"/>
      <c r="AE61" s="30">
        <f t="shared" si="12"/>
        <v>0</v>
      </c>
      <c r="AF61" s="32"/>
      <c r="AG61" s="30">
        <f t="shared" si="13"/>
        <v>0</v>
      </c>
      <c r="AH61" s="32"/>
      <c r="AI61" s="77">
        <f t="shared" si="14"/>
        <v>0</v>
      </c>
      <c r="AJ61" s="32"/>
      <c r="AK61" s="77">
        <f t="shared" si="15"/>
        <v>0</v>
      </c>
      <c r="AL61" s="32"/>
      <c r="AM61" s="77">
        <f t="shared" si="16"/>
        <v>0</v>
      </c>
      <c r="AN61" s="32"/>
    </row>
    <row r="62" spans="1:40" outlineLevel="1" x14ac:dyDescent="0.25">
      <c r="A62" s="34" t="str">
        <f>+'Sprint Backlog'!B56</f>
        <v>US032</v>
      </c>
      <c r="B62" s="99" t="str">
        <f>+'Sprint Backlog'!C56</f>
        <v>Implementar Capa de Acceso de Datos</v>
      </c>
      <c r="C62" s="99"/>
      <c r="D62" s="99"/>
      <c r="E62" s="27" t="s">
        <v>23</v>
      </c>
      <c r="F62" s="28" t="s">
        <v>21</v>
      </c>
      <c r="G62" s="28" t="s">
        <v>26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0</v>
      </c>
      <c r="AB62" s="32"/>
      <c r="AC62" s="30">
        <f t="shared" si="11"/>
        <v>0</v>
      </c>
      <c r="AD62" s="32"/>
      <c r="AE62" s="30">
        <f t="shared" si="12"/>
        <v>0</v>
      </c>
      <c r="AF62" s="32"/>
      <c r="AG62" s="30">
        <f t="shared" si="13"/>
        <v>0</v>
      </c>
      <c r="AH62" s="32"/>
      <c r="AI62" s="77">
        <f t="shared" si="14"/>
        <v>0</v>
      </c>
      <c r="AJ62" s="32"/>
      <c r="AK62" s="77">
        <f t="shared" si="15"/>
        <v>0</v>
      </c>
      <c r="AL62" s="32"/>
      <c r="AM62" s="77">
        <f t="shared" si="16"/>
        <v>0</v>
      </c>
      <c r="AN62" s="32"/>
    </row>
    <row r="63" spans="1:40" outlineLevel="1" x14ac:dyDescent="0.25">
      <c r="A63" s="34" t="str">
        <f>+'Sprint Backlog'!B57</f>
        <v>US032</v>
      </c>
      <c r="B63" s="99" t="str">
        <f>+'Sprint Backlog'!C57</f>
        <v>Implementar Capa de Componente de Negocio</v>
      </c>
      <c r="C63" s="99"/>
      <c r="D63" s="99"/>
      <c r="E63" s="27" t="s">
        <v>23</v>
      </c>
      <c r="F63" s="28" t="s">
        <v>21</v>
      </c>
      <c r="G63" s="28" t="s">
        <v>26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0</v>
      </c>
      <c r="AB63" s="32"/>
      <c r="AC63" s="30">
        <f t="shared" si="11"/>
        <v>0</v>
      </c>
      <c r="AD63" s="32"/>
      <c r="AE63" s="30">
        <f t="shared" si="12"/>
        <v>0</v>
      </c>
      <c r="AF63" s="32"/>
      <c r="AG63" s="30">
        <f t="shared" si="13"/>
        <v>0</v>
      </c>
      <c r="AH63" s="32"/>
      <c r="AI63" s="77">
        <f t="shared" si="14"/>
        <v>0</v>
      </c>
      <c r="AJ63" s="32"/>
      <c r="AK63" s="77">
        <f t="shared" si="15"/>
        <v>0</v>
      </c>
      <c r="AL63" s="32"/>
      <c r="AM63" s="77">
        <f t="shared" si="16"/>
        <v>0</v>
      </c>
      <c r="AN63" s="32"/>
    </row>
    <row r="64" spans="1:40" outlineLevel="1" x14ac:dyDescent="0.25">
      <c r="A64" s="34" t="str">
        <f>+'Sprint Backlog'!B58</f>
        <v>US032</v>
      </c>
      <c r="B64" s="99" t="str">
        <f>+'Sprint Backlog'!C58</f>
        <v>Implementar Capa de Presentación</v>
      </c>
      <c r="C64" s="99"/>
      <c r="D64" s="99"/>
      <c r="E64" s="27" t="s">
        <v>23</v>
      </c>
      <c r="F64" s="28" t="s">
        <v>21</v>
      </c>
      <c r="G64" s="28" t="s">
        <v>26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0</v>
      </c>
      <c r="AB64" s="32"/>
      <c r="AC64" s="30">
        <f t="shared" si="11"/>
        <v>0</v>
      </c>
      <c r="AD64" s="32"/>
      <c r="AE64" s="30">
        <f t="shared" si="12"/>
        <v>0</v>
      </c>
      <c r="AF64" s="32"/>
      <c r="AG64" s="30">
        <f t="shared" si="13"/>
        <v>0</v>
      </c>
      <c r="AH64" s="32"/>
      <c r="AI64" s="77">
        <f t="shared" si="14"/>
        <v>0</v>
      </c>
      <c r="AJ64" s="32"/>
      <c r="AK64" s="77">
        <f t="shared" si="15"/>
        <v>0</v>
      </c>
      <c r="AL64" s="32"/>
      <c r="AM64" s="77">
        <f t="shared" si="16"/>
        <v>0</v>
      </c>
      <c r="AN64" s="32"/>
    </row>
    <row r="65" spans="1:40" outlineLevel="1" x14ac:dyDescent="0.25">
      <c r="A65" s="34" t="str">
        <f>+'Sprint Backlog'!B59</f>
        <v>US032</v>
      </c>
      <c r="B65" s="99" t="str">
        <f>+'Sprint Backlog'!C59</f>
        <v>Pruebas unitarias</v>
      </c>
      <c r="C65" s="99"/>
      <c r="D65" s="99"/>
      <c r="E65" s="27" t="s">
        <v>25</v>
      </c>
      <c r="F65" s="28" t="s">
        <v>21</v>
      </c>
      <c r="G65" s="28" t="s">
        <v>26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>
        <f t="shared" si="16"/>
        <v>0</v>
      </c>
      <c r="AN65" s="32"/>
    </row>
    <row r="66" spans="1:40" outlineLevel="1" x14ac:dyDescent="0.25">
      <c r="A66" s="34" t="str">
        <f>+'Sprint Backlog'!B60</f>
        <v>US033</v>
      </c>
      <c r="B66" s="99" t="str">
        <f>+'Sprint Backlog'!C60</f>
        <v>Modelado en Base de Datos</v>
      </c>
      <c r="C66" s="99"/>
      <c r="D66" s="99"/>
      <c r="E66" s="28" t="s">
        <v>20</v>
      </c>
      <c r="F66" s="28" t="s">
        <v>40</v>
      </c>
      <c r="G66" s="28" t="s">
        <v>22</v>
      </c>
      <c r="H66" s="35">
        <v>0.22</v>
      </c>
      <c r="I66" s="30">
        <f t="shared" si="1"/>
        <v>1</v>
      </c>
      <c r="J66" s="31">
        <v>0.22</v>
      </c>
      <c r="K66" s="30">
        <f t="shared" si="2"/>
        <v>1</v>
      </c>
      <c r="L66" s="31"/>
      <c r="M66" s="30">
        <f t="shared" si="3"/>
        <v>1</v>
      </c>
      <c r="N66" s="31"/>
      <c r="O66" s="30">
        <f t="shared" si="4"/>
        <v>1</v>
      </c>
      <c r="P66" s="31"/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 t="shared" si="16"/>
        <v>1</v>
      </c>
      <c r="AN66" s="32"/>
    </row>
    <row r="67" spans="1:40" outlineLevel="1" x14ac:dyDescent="0.25">
      <c r="A67" s="34" t="str">
        <f>+'Sprint Backlog'!B61</f>
        <v>US033</v>
      </c>
      <c r="B67" s="99" t="str">
        <f>+'Sprint Backlog'!C61</f>
        <v>Prototipado</v>
      </c>
      <c r="C67" s="99"/>
      <c r="D67" s="99"/>
      <c r="E67" s="28" t="s">
        <v>3</v>
      </c>
      <c r="F67" s="28" t="s">
        <v>40</v>
      </c>
      <c r="G67" s="28" t="s">
        <v>22</v>
      </c>
      <c r="H67" s="35">
        <v>0.22</v>
      </c>
      <c r="I67" s="30">
        <f t="shared" si="1"/>
        <v>1</v>
      </c>
      <c r="J67" s="31">
        <v>0.22</v>
      </c>
      <c r="K67" s="30">
        <f t="shared" si="2"/>
        <v>1</v>
      </c>
      <c r="L67" s="31"/>
      <c r="M67" s="30">
        <f t="shared" si="3"/>
        <v>1</v>
      </c>
      <c r="N67" s="31"/>
      <c r="O67" s="30">
        <f t="shared" si="4"/>
        <v>1</v>
      </c>
      <c r="P67" s="31"/>
      <c r="Q67" s="30">
        <f t="shared" si="5"/>
        <v>1</v>
      </c>
      <c r="R67" s="31"/>
      <c r="S67" s="30">
        <f t="shared" si="6"/>
        <v>1</v>
      </c>
      <c r="T67" s="31"/>
      <c r="U67" s="30">
        <f t="shared" si="7"/>
        <v>1</v>
      </c>
      <c r="V67" s="31"/>
      <c r="W67" s="30">
        <f t="shared" si="8"/>
        <v>1</v>
      </c>
      <c r="X67" s="31"/>
      <c r="Y67" s="30">
        <f t="shared" si="9"/>
        <v>1</v>
      </c>
      <c r="Z67" s="32"/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 t="shared" si="16"/>
        <v>1</v>
      </c>
      <c r="AN67" s="32"/>
    </row>
    <row r="68" spans="1:40" outlineLevel="1" x14ac:dyDescent="0.25">
      <c r="A68" s="34" t="str">
        <f>+'Sprint Backlog'!B62</f>
        <v>US033</v>
      </c>
      <c r="B68" s="99" t="str">
        <f>+'Sprint Backlog'!C62</f>
        <v>Implementar Capa de Entidad</v>
      </c>
      <c r="C68" s="99"/>
      <c r="D68" s="99"/>
      <c r="E68" s="28" t="s">
        <v>23</v>
      </c>
      <c r="F68" s="28" t="s">
        <v>21</v>
      </c>
      <c r="G68" s="28" t="s">
        <v>24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>
        <f t="shared" si="16"/>
        <v>0</v>
      </c>
      <c r="AN68" s="32"/>
    </row>
    <row r="69" spans="1:40" outlineLevel="1" x14ac:dyDescent="0.25">
      <c r="A69" s="34" t="str">
        <f>+'Sprint Backlog'!B63</f>
        <v>US033</v>
      </c>
      <c r="B69" s="99" t="str">
        <f>+'Sprint Backlog'!C63</f>
        <v>Implementar Capa de Acceso de Datos</v>
      </c>
      <c r="C69" s="99"/>
      <c r="D69" s="99"/>
      <c r="E69" s="27" t="s">
        <v>23</v>
      </c>
      <c r="F69" s="28" t="s">
        <v>21</v>
      </c>
      <c r="G69" s="28" t="s">
        <v>24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>
        <f t="shared" si="16"/>
        <v>0</v>
      </c>
      <c r="AN69" s="32"/>
    </row>
    <row r="70" spans="1:40" outlineLevel="1" x14ac:dyDescent="0.25">
      <c r="A70" s="34" t="str">
        <f>+'Sprint Backlog'!B64</f>
        <v>US033</v>
      </c>
      <c r="B70" s="99" t="str">
        <f>+'Sprint Backlog'!C64</f>
        <v>Implementar Capa de Componente de Negocio</v>
      </c>
      <c r="C70" s="99"/>
      <c r="D70" s="99"/>
      <c r="E70" s="27" t="s">
        <v>23</v>
      </c>
      <c r="F70" s="28" t="s">
        <v>21</v>
      </c>
      <c r="G70" s="28" t="s">
        <v>24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>
        <f t="shared" si="16"/>
        <v>0</v>
      </c>
      <c r="AN70" s="32"/>
    </row>
    <row r="71" spans="1:40" outlineLevel="1" x14ac:dyDescent="0.25">
      <c r="A71" s="34" t="str">
        <f>+'Sprint Backlog'!B65</f>
        <v>US033</v>
      </c>
      <c r="B71" s="99" t="str">
        <f>+'Sprint Backlog'!C65</f>
        <v>Implementar Capa de Presentación</v>
      </c>
      <c r="C71" s="99"/>
      <c r="D71" s="99"/>
      <c r="E71" s="27" t="s">
        <v>23</v>
      </c>
      <c r="F71" s="28" t="s">
        <v>21</v>
      </c>
      <c r="G71" s="28" t="s">
        <v>24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>
        <f t="shared" si="16"/>
        <v>0</v>
      </c>
      <c r="AN71" s="32"/>
    </row>
    <row r="72" spans="1:40" outlineLevel="1" x14ac:dyDescent="0.25">
      <c r="A72" s="34" t="str">
        <f>+'Sprint Backlog'!B66</f>
        <v>US033</v>
      </c>
      <c r="B72" s="99" t="str">
        <f>+'Sprint Backlog'!C66</f>
        <v>Pruebas unitarias</v>
      </c>
      <c r="C72" s="99"/>
      <c r="D72" s="99"/>
      <c r="E72" s="28" t="s">
        <v>25</v>
      </c>
      <c r="F72" s="28" t="s">
        <v>21</v>
      </c>
      <c r="G72" s="28" t="s">
        <v>24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>
        <f t="shared" si="16"/>
        <v>0</v>
      </c>
      <c r="AN72" s="32"/>
    </row>
    <row r="73" spans="1:40" outlineLevel="1" x14ac:dyDescent="0.25">
      <c r="A73" s="34" t="str">
        <f>+'Sprint Backlog'!B67</f>
        <v>US050</v>
      </c>
      <c r="B73" s="99" t="str">
        <f>+'Sprint Backlog'!C67</f>
        <v>Modelado en Base de Datos</v>
      </c>
      <c r="C73" s="99"/>
      <c r="D73" s="99"/>
      <c r="E73" s="28" t="s">
        <v>20</v>
      </c>
      <c r="F73" s="28" t="s">
        <v>40</v>
      </c>
      <c r="G73" s="28" t="s">
        <v>22</v>
      </c>
      <c r="H73" s="29">
        <v>0.5</v>
      </c>
      <c r="I73" s="30">
        <f t="shared" si="1"/>
        <v>1</v>
      </c>
      <c r="J73" s="31">
        <v>0.5</v>
      </c>
      <c r="K73" s="30">
        <f t="shared" si="2"/>
        <v>1</v>
      </c>
      <c r="L73" s="31"/>
      <c r="M73" s="30">
        <f t="shared" si="3"/>
        <v>1</v>
      </c>
      <c r="N73" s="31"/>
      <c r="O73" s="30">
        <f t="shared" si="4"/>
        <v>1</v>
      </c>
      <c r="P73" s="31"/>
      <c r="Q73" s="30">
        <f t="shared" si="5"/>
        <v>1</v>
      </c>
      <c r="R73" s="31"/>
      <c r="S73" s="30">
        <f t="shared" si="6"/>
        <v>1</v>
      </c>
      <c r="T73" s="31"/>
      <c r="U73" s="30">
        <f t="shared" si="7"/>
        <v>1</v>
      </c>
      <c r="V73" s="31"/>
      <c r="W73" s="30">
        <f t="shared" si="8"/>
        <v>1</v>
      </c>
      <c r="X73" s="31"/>
      <c r="Y73" s="30">
        <f t="shared" si="9"/>
        <v>1</v>
      </c>
      <c r="Z73" s="32"/>
      <c r="AA73" s="30">
        <f t="shared" si="10"/>
        <v>1</v>
      </c>
      <c r="AB73" s="32"/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 t="shared" si="16"/>
        <v>1</v>
      </c>
      <c r="AN73" s="32"/>
    </row>
    <row r="74" spans="1:40" outlineLevel="1" x14ac:dyDescent="0.25">
      <c r="A74" s="34" t="str">
        <f>+'Sprint Backlog'!B68</f>
        <v>US050</v>
      </c>
      <c r="B74" s="99" t="str">
        <f>+'Sprint Backlog'!C68</f>
        <v>Prototipado</v>
      </c>
      <c r="C74" s="99"/>
      <c r="D74" s="99"/>
      <c r="E74" s="28" t="s">
        <v>3</v>
      </c>
      <c r="F74" s="28" t="s">
        <v>40</v>
      </c>
      <c r="G74" s="28" t="s">
        <v>22</v>
      </c>
      <c r="H74" s="33">
        <v>0.5</v>
      </c>
      <c r="I74" s="30">
        <f t="shared" si="1"/>
        <v>1</v>
      </c>
      <c r="J74" s="31">
        <v>0.5</v>
      </c>
      <c r="K74" s="30">
        <f t="shared" si="2"/>
        <v>1</v>
      </c>
      <c r="L74" s="31"/>
      <c r="M74" s="30">
        <f t="shared" si="3"/>
        <v>1</v>
      </c>
      <c r="N74" s="31"/>
      <c r="O74" s="30">
        <f t="shared" si="4"/>
        <v>1</v>
      </c>
      <c r="P74" s="31"/>
      <c r="Q74" s="30">
        <f t="shared" si="5"/>
        <v>1</v>
      </c>
      <c r="R74" s="31"/>
      <c r="S74" s="30">
        <f t="shared" si="6"/>
        <v>1</v>
      </c>
      <c r="T74" s="31"/>
      <c r="U74" s="30">
        <f t="shared" si="7"/>
        <v>1</v>
      </c>
      <c r="V74" s="31"/>
      <c r="W74" s="30">
        <f t="shared" si="8"/>
        <v>1</v>
      </c>
      <c r="X74" s="31"/>
      <c r="Y74" s="30">
        <f t="shared" si="9"/>
        <v>1</v>
      </c>
      <c r="Z74" s="32"/>
      <c r="AA74" s="30">
        <f t="shared" si="10"/>
        <v>1</v>
      </c>
      <c r="AB74" s="32"/>
      <c r="AC74" s="30">
        <f t="shared" si="11"/>
        <v>1</v>
      </c>
      <c r="AD74" s="32"/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 t="shared" si="16"/>
        <v>1</v>
      </c>
      <c r="AN74" s="32"/>
    </row>
    <row r="75" spans="1:40" outlineLevel="1" x14ac:dyDescent="0.25">
      <c r="A75" s="34" t="str">
        <f>+'Sprint Backlog'!B69</f>
        <v>US050</v>
      </c>
      <c r="B75" s="99" t="str">
        <f>+'Sprint Backlog'!C69</f>
        <v>Implementar Capa de Entidad</v>
      </c>
      <c r="C75" s="99"/>
      <c r="D75" s="99"/>
      <c r="E75" s="28" t="s">
        <v>23</v>
      </c>
      <c r="F75" s="28" t="s">
        <v>21</v>
      </c>
      <c r="G75" s="28" t="s">
        <v>26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0</v>
      </c>
      <c r="AB75" s="32"/>
      <c r="AC75" s="30">
        <f t="shared" ref="AC75:AC107" si="27">+IF(AA75=1,1,(AD75+SUMPRODUCT((MOD(COLUMN(J75:AB75),2)=0)*J75:AB75))/$H75)</f>
        <v>0</v>
      </c>
      <c r="AD75" s="32"/>
      <c r="AE75" s="30">
        <f t="shared" ref="AE75:AE107" si="28">+IF(AC75=1,1,(AF75+SUMPRODUCT((MOD(COLUMN(L75:AD75),2)=0)*L75:AD75))/$H75)</f>
        <v>0</v>
      </c>
      <c r="AF75" s="32"/>
      <c r="AG75" s="30">
        <f t="shared" ref="AG75:AG107" si="29">+IF(AE75=1,1,(AH75+SUMPRODUCT((MOD(COLUMN(N75:AF75),2)=0)*N75:AF75))/$H75)</f>
        <v>0</v>
      </c>
      <c r="AH75" s="32"/>
      <c r="AI75" s="77">
        <f t="shared" ref="AI75:AI107" si="30">+IF(AG75=1,1,(AJ75+SUMPRODUCT((MOD(COLUMN(P75:AH75),2)=0)*P75:AH75))/$H75)</f>
        <v>0</v>
      </c>
      <c r="AJ75" s="32"/>
      <c r="AK75" s="77">
        <f t="shared" ref="AK75:AK107" si="31">+IF(AI75=1,1,(AL75+SUMPRODUCT((MOD(COLUMN(R75:AJ75),2)=0)*R75:AJ75))/$H75)</f>
        <v>0</v>
      </c>
      <c r="AL75" s="32"/>
      <c r="AM75" s="77">
        <f t="shared" ref="AM75:AM107" si="32">+IF(AK75=1,1,(AN75+SUMPRODUCT((MOD(COLUMN(T75:AL75),2)=0)*T75:AL75))/$H75)</f>
        <v>0</v>
      </c>
      <c r="AN75" s="32"/>
    </row>
    <row r="76" spans="1:40" outlineLevel="1" x14ac:dyDescent="0.25">
      <c r="A76" s="34" t="str">
        <f>+'Sprint Backlog'!B70</f>
        <v>US050</v>
      </c>
      <c r="B76" s="99" t="str">
        <f>+'Sprint Backlog'!C70</f>
        <v>Implementar Capa de Acceso de Datos</v>
      </c>
      <c r="C76" s="99"/>
      <c r="D76" s="99"/>
      <c r="E76" s="27" t="s">
        <v>23</v>
      </c>
      <c r="F76" s="28" t="s">
        <v>21</v>
      </c>
      <c r="G76" s="28" t="s">
        <v>26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0</v>
      </c>
      <c r="AB76" s="32"/>
      <c r="AC76" s="30">
        <f t="shared" si="27"/>
        <v>0</v>
      </c>
      <c r="AD76" s="32"/>
      <c r="AE76" s="30">
        <f t="shared" si="28"/>
        <v>0</v>
      </c>
      <c r="AF76" s="32"/>
      <c r="AG76" s="30">
        <f t="shared" si="29"/>
        <v>0</v>
      </c>
      <c r="AH76" s="32"/>
      <c r="AI76" s="77">
        <f t="shared" si="30"/>
        <v>0</v>
      </c>
      <c r="AJ76" s="32"/>
      <c r="AK76" s="77">
        <f t="shared" si="31"/>
        <v>0</v>
      </c>
      <c r="AL76" s="32"/>
      <c r="AM76" s="77">
        <f t="shared" si="32"/>
        <v>0</v>
      </c>
      <c r="AN76" s="32"/>
    </row>
    <row r="77" spans="1:40" outlineLevel="1" x14ac:dyDescent="0.25">
      <c r="A77" s="34" t="str">
        <f>+'Sprint Backlog'!B71</f>
        <v>US050</v>
      </c>
      <c r="B77" s="99" t="str">
        <f>+'Sprint Backlog'!C71</f>
        <v>Implementar Capa de Componente de Negocio</v>
      </c>
      <c r="C77" s="99"/>
      <c r="D77" s="99"/>
      <c r="E77" s="27" t="s">
        <v>23</v>
      </c>
      <c r="F77" s="28" t="s">
        <v>21</v>
      </c>
      <c r="G77" s="28" t="s">
        <v>26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0</v>
      </c>
      <c r="AB77" s="32"/>
      <c r="AC77" s="30">
        <f t="shared" si="27"/>
        <v>0</v>
      </c>
      <c r="AD77" s="32"/>
      <c r="AE77" s="30">
        <f t="shared" si="28"/>
        <v>0</v>
      </c>
      <c r="AF77" s="32"/>
      <c r="AG77" s="30">
        <f t="shared" si="29"/>
        <v>0</v>
      </c>
      <c r="AH77" s="32"/>
      <c r="AI77" s="77">
        <f t="shared" si="30"/>
        <v>0</v>
      </c>
      <c r="AJ77" s="32"/>
      <c r="AK77" s="77">
        <f t="shared" si="31"/>
        <v>0</v>
      </c>
      <c r="AL77" s="32"/>
      <c r="AM77" s="77">
        <f t="shared" si="32"/>
        <v>0</v>
      </c>
      <c r="AN77" s="32"/>
    </row>
    <row r="78" spans="1:40" outlineLevel="1" x14ac:dyDescent="0.25">
      <c r="A78" s="34" t="str">
        <f>+'Sprint Backlog'!B72</f>
        <v>US050</v>
      </c>
      <c r="B78" s="99" t="str">
        <f>+'Sprint Backlog'!C72</f>
        <v>Implementar Capa de Presentación</v>
      </c>
      <c r="C78" s="99"/>
      <c r="D78" s="99"/>
      <c r="E78" s="27" t="s">
        <v>23</v>
      </c>
      <c r="F78" s="28" t="s">
        <v>40</v>
      </c>
      <c r="G78" s="28" t="s">
        <v>26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 t="shared" si="20"/>
        <v>6</v>
      </c>
      <c r="P78" s="31">
        <v>3</v>
      </c>
      <c r="Q78" s="30">
        <f t="shared" si="21"/>
        <v>6</v>
      </c>
      <c r="R78" s="31"/>
      <c r="S78" s="30">
        <f t="shared" si="22"/>
        <v>6</v>
      </c>
      <c r="T78" s="31"/>
      <c r="U78" s="30">
        <f t="shared" si="23"/>
        <v>6</v>
      </c>
      <c r="V78" s="31"/>
      <c r="W78" s="30">
        <f t="shared" si="24"/>
        <v>6</v>
      </c>
      <c r="X78" s="31"/>
      <c r="Y78" s="30">
        <f t="shared" si="25"/>
        <v>6</v>
      </c>
      <c r="Z78" s="32"/>
      <c r="AA78" s="30">
        <f t="shared" si="26"/>
        <v>6</v>
      </c>
      <c r="AB78" s="32"/>
      <c r="AC78" s="30">
        <f t="shared" si="27"/>
        <v>6</v>
      </c>
      <c r="AD78" s="32"/>
      <c r="AE78" s="30">
        <f t="shared" si="28"/>
        <v>6</v>
      </c>
      <c r="AF78" s="32"/>
      <c r="AG78" s="30">
        <f t="shared" si="29"/>
        <v>6</v>
      </c>
      <c r="AH78" s="32"/>
      <c r="AI78" s="77">
        <f t="shared" si="30"/>
        <v>6</v>
      </c>
      <c r="AJ78" s="32"/>
      <c r="AK78" s="77">
        <f t="shared" si="31"/>
        <v>0</v>
      </c>
      <c r="AL78" s="32"/>
      <c r="AM78" s="77">
        <f t="shared" si="32"/>
        <v>0</v>
      </c>
      <c r="AN78" s="32"/>
    </row>
    <row r="79" spans="1:40" outlineLevel="1" x14ac:dyDescent="0.25">
      <c r="A79" s="34" t="str">
        <f>+'Sprint Backlog'!B73</f>
        <v>US050</v>
      </c>
      <c r="B79" s="99" t="str">
        <f>+'Sprint Backlog'!C73</f>
        <v>Pruebas unitarias</v>
      </c>
      <c r="C79" s="99"/>
      <c r="D79" s="99"/>
      <c r="E79" s="28" t="s">
        <v>25</v>
      </c>
      <c r="F79" s="28" t="s">
        <v>21</v>
      </c>
      <c r="G79" s="28" t="s">
        <v>26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0</v>
      </c>
      <c r="AB79" s="32"/>
      <c r="AC79" s="30">
        <f t="shared" si="27"/>
        <v>0</v>
      </c>
      <c r="AD79" s="32"/>
      <c r="AE79" s="30">
        <f t="shared" si="28"/>
        <v>0</v>
      </c>
      <c r="AF79" s="32"/>
      <c r="AG79" s="30">
        <f t="shared" si="29"/>
        <v>0</v>
      </c>
      <c r="AH79" s="32"/>
      <c r="AI79" s="77">
        <f t="shared" si="30"/>
        <v>0</v>
      </c>
      <c r="AJ79" s="32"/>
      <c r="AK79" s="77">
        <f t="shared" si="31"/>
        <v>0</v>
      </c>
      <c r="AL79" s="32"/>
      <c r="AM79" s="77">
        <f t="shared" si="32"/>
        <v>0</v>
      </c>
      <c r="AN79" s="32"/>
    </row>
    <row r="80" spans="1:40" outlineLevel="1" x14ac:dyDescent="0.25">
      <c r="A80" s="34" t="str">
        <f>+'Sprint Backlog'!B74</f>
        <v>US013</v>
      </c>
      <c r="B80" s="99" t="str">
        <f>+'Sprint Backlog'!C74</f>
        <v>Modelado en Base de Datos</v>
      </c>
      <c r="C80" s="99"/>
      <c r="D80" s="99"/>
      <c r="E80" s="28" t="s">
        <v>20</v>
      </c>
      <c r="F80" s="28" t="s">
        <v>40</v>
      </c>
      <c r="G80" s="28" t="s">
        <v>22</v>
      </c>
      <c r="H80" s="29">
        <v>0.1</v>
      </c>
      <c r="I80" s="30">
        <f t="shared" si="17"/>
        <v>1</v>
      </c>
      <c r="J80" s="31">
        <v>0.1</v>
      </c>
      <c r="K80" s="30">
        <f t="shared" si="18"/>
        <v>1</v>
      </c>
      <c r="L80" s="31"/>
      <c r="M80" s="30">
        <f t="shared" si="19"/>
        <v>1</v>
      </c>
      <c r="N80" s="31"/>
      <c r="O80" s="30">
        <f t="shared" si="20"/>
        <v>1</v>
      </c>
      <c r="P80" s="31"/>
      <c r="Q80" s="30">
        <f t="shared" si="21"/>
        <v>1</v>
      </c>
      <c r="R80" s="31"/>
      <c r="S80" s="30">
        <f t="shared" si="22"/>
        <v>1</v>
      </c>
      <c r="T80" s="31"/>
      <c r="U80" s="30">
        <f t="shared" si="23"/>
        <v>1</v>
      </c>
      <c r="V80" s="31"/>
      <c r="W80" s="30">
        <f t="shared" si="24"/>
        <v>1</v>
      </c>
      <c r="X80" s="31"/>
      <c r="Y80" s="30">
        <f t="shared" si="25"/>
        <v>1</v>
      </c>
      <c r="Z80" s="32"/>
      <c r="AA80" s="30">
        <f t="shared" si="26"/>
        <v>1</v>
      </c>
      <c r="AB80" s="32"/>
      <c r="AC80" s="30">
        <f t="shared" si="27"/>
        <v>1</v>
      </c>
      <c r="AD80" s="32"/>
      <c r="AE80" s="30">
        <f t="shared" si="28"/>
        <v>1</v>
      </c>
      <c r="AF80" s="32"/>
      <c r="AG80" s="30">
        <f t="shared" si="29"/>
        <v>1</v>
      </c>
      <c r="AH80" s="32"/>
      <c r="AI80" s="77">
        <f t="shared" si="30"/>
        <v>1</v>
      </c>
      <c r="AJ80" s="32"/>
      <c r="AK80" s="77">
        <f t="shared" si="31"/>
        <v>1</v>
      </c>
      <c r="AL80" s="32"/>
      <c r="AM80" s="77">
        <f t="shared" si="32"/>
        <v>1</v>
      </c>
      <c r="AN80" s="32"/>
    </row>
    <row r="81" spans="1:40" outlineLevel="1" x14ac:dyDescent="0.25">
      <c r="A81" s="34" t="str">
        <f>+'Sprint Backlog'!B75</f>
        <v>US013</v>
      </c>
      <c r="B81" s="99" t="str">
        <f>+'Sprint Backlog'!C75</f>
        <v>Prototipado</v>
      </c>
      <c r="C81" s="99"/>
      <c r="D81" s="99"/>
      <c r="E81" s="28" t="s">
        <v>3</v>
      </c>
      <c r="F81" s="28" t="s">
        <v>40</v>
      </c>
      <c r="G81" s="28" t="s">
        <v>22</v>
      </c>
      <c r="H81" s="33">
        <v>0.1</v>
      </c>
      <c r="I81" s="30">
        <f t="shared" si="17"/>
        <v>1</v>
      </c>
      <c r="J81" s="31">
        <v>0.1</v>
      </c>
      <c r="K81" s="30">
        <f t="shared" si="18"/>
        <v>1</v>
      </c>
      <c r="L81" s="31"/>
      <c r="M81" s="30">
        <f t="shared" si="19"/>
        <v>1</v>
      </c>
      <c r="N81" s="31"/>
      <c r="O81" s="30">
        <f t="shared" si="20"/>
        <v>1</v>
      </c>
      <c r="P81" s="31"/>
      <c r="Q81" s="30">
        <f t="shared" si="21"/>
        <v>1</v>
      </c>
      <c r="R81" s="31"/>
      <c r="S81" s="30">
        <f t="shared" si="22"/>
        <v>1</v>
      </c>
      <c r="T81" s="31"/>
      <c r="U81" s="30">
        <f t="shared" si="23"/>
        <v>1</v>
      </c>
      <c r="V81" s="31"/>
      <c r="W81" s="30">
        <f t="shared" si="24"/>
        <v>1</v>
      </c>
      <c r="X81" s="31"/>
      <c r="Y81" s="30">
        <f t="shared" si="25"/>
        <v>1</v>
      </c>
      <c r="Z81" s="32"/>
      <c r="AA81" s="30">
        <f t="shared" si="26"/>
        <v>1</v>
      </c>
      <c r="AB81" s="32"/>
      <c r="AC81" s="30">
        <f t="shared" si="27"/>
        <v>1</v>
      </c>
      <c r="AD81" s="32"/>
      <c r="AE81" s="30">
        <f t="shared" si="28"/>
        <v>1</v>
      </c>
      <c r="AF81" s="32"/>
      <c r="AG81" s="30">
        <f t="shared" si="29"/>
        <v>1</v>
      </c>
      <c r="AH81" s="32"/>
      <c r="AI81" s="77">
        <f t="shared" si="30"/>
        <v>1</v>
      </c>
      <c r="AJ81" s="32"/>
      <c r="AK81" s="77">
        <f t="shared" si="31"/>
        <v>1</v>
      </c>
      <c r="AL81" s="32"/>
      <c r="AM81" s="77">
        <f t="shared" si="32"/>
        <v>1</v>
      </c>
      <c r="AN81" s="32"/>
    </row>
    <row r="82" spans="1:40" outlineLevel="1" x14ac:dyDescent="0.25">
      <c r="A82" s="34" t="str">
        <f>+'Sprint Backlog'!B76</f>
        <v>US013</v>
      </c>
      <c r="B82" s="99" t="str">
        <f>+'Sprint Backlog'!C76</f>
        <v>Implementar Capa de Entidad</v>
      </c>
      <c r="C82" s="99"/>
      <c r="D82" s="99"/>
      <c r="E82" s="28" t="s">
        <v>23</v>
      </c>
      <c r="F82" s="28" t="s">
        <v>40</v>
      </c>
      <c r="G82" s="28" t="s">
        <v>24</v>
      </c>
      <c r="H82" s="33">
        <v>0.3</v>
      </c>
      <c r="I82" s="30">
        <f t="shared" si="17"/>
        <v>0</v>
      </c>
      <c r="J82" s="31"/>
      <c r="K82" s="30">
        <f t="shared" si="18"/>
        <v>1</v>
      </c>
      <c r="L82" s="31">
        <v>0.3</v>
      </c>
      <c r="M82" s="30">
        <f t="shared" si="19"/>
        <v>1</v>
      </c>
      <c r="N82" s="31"/>
      <c r="O82" s="30">
        <f t="shared" si="20"/>
        <v>1</v>
      </c>
      <c r="P82" s="31"/>
      <c r="Q82" s="30">
        <f t="shared" si="21"/>
        <v>1</v>
      </c>
      <c r="R82" s="31"/>
      <c r="S82" s="30">
        <f t="shared" si="22"/>
        <v>1</v>
      </c>
      <c r="T82" s="31"/>
      <c r="U82" s="30">
        <f t="shared" si="23"/>
        <v>1</v>
      </c>
      <c r="V82" s="31"/>
      <c r="W82" s="30">
        <f t="shared" si="24"/>
        <v>1</v>
      </c>
      <c r="X82" s="31"/>
      <c r="Y82" s="30">
        <f t="shared" si="25"/>
        <v>1</v>
      </c>
      <c r="Z82" s="32"/>
      <c r="AA82" s="30">
        <f t="shared" si="26"/>
        <v>1</v>
      </c>
      <c r="AB82" s="32"/>
      <c r="AC82" s="30">
        <f t="shared" si="27"/>
        <v>1</v>
      </c>
      <c r="AD82" s="32"/>
      <c r="AE82" s="30">
        <f t="shared" si="28"/>
        <v>1</v>
      </c>
      <c r="AF82" s="32"/>
      <c r="AG82" s="30">
        <f t="shared" si="29"/>
        <v>1</v>
      </c>
      <c r="AH82" s="32"/>
      <c r="AI82" s="77">
        <f t="shared" si="30"/>
        <v>1</v>
      </c>
      <c r="AJ82" s="32"/>
      <c r="AK82" s="77">
        <f t="shared" si="31"/>
        <v>1</v>
      </c>
      <c r="AL82" s="32"/>
      <c r="AM82" s="77">
        <f t="shared" si="32"/>
        <v>1</v>
      </c>
      <c r="AN82" s="32"/>
    </row>
    <row r="83" spans="1:40" outlineLevel="1" x14ac:dyDescent="0.25">
      <c r="A83" s="34" t="str">
        <f>+'Sprint Backlog'!B77</f>
        <v>US013</v>
      </c>
      <c r="B83" s="99" t="str">
        <f>+'Sprint Backlog'!C77</f>
        <v>Implementar Capa de Acceso de Datos</v>
      </c>
      <c r="C83" s="99"/>
      <c r="D83" s="99"/>
      <c r="E83" s="27" t="s">
        <v>23</v>
      </c>
      <c r="F83" s="28" t="s">
        <v>40</v>
      </c>
      <c r="G83" s="28" t="s">
        <v>24</v>
      </c>
      <c r="H83" s="33">
        <v>0.7</v>
      </c>
      <c r="I83" s="30">
        <f t="shared" si="17"/>
        <v>0</v>
      </c>
      <c r="J83" s="31"/>
      <c r="K83" s="30">
        <f t="shared" si="18"/>
        <v>1</v>
      </c>
      <c r="L83" s="31">
        <v>0.7</v>
      </c>
      <c r="M83" s="30">
        <f t="shared" si="19"/>
        <v>1</v>
      </c>
      <c r="N83" s="31"/>
      <c r="O83" s="30">
        <f t="shared" si="20"/>
        <v>1</v>
      </c>
      <c r="P83" s="31"/>
      <c r="Q83" s="30">
        <f t="shared" si="21"/>
        <v>1</v>
      </c>
      <c r="R83" s="31"/>
      <c r="S83" s="30">
        <f t="shared" si="22"/>
        <v>1</v>
      </c>
      <c r="T83" s="31"/>
      <c r="U83" s="30">
        <f t="shared" si="23"/>
        <v>1</v>
      </c>
      <c r="V83" s="31"/>
      <c r="W83" s="30">
        <f t="shared" si="24"/>
        <v>1</v>
      </c>
      <c r="X83" s="31"/>
      <c r="Y83" s="30">
        <f t="shared" si="25"/>
        <v>1</v>
      </c>
      <c r="Z83" s="32"/>
      <c r="AA83" s="30">
        <f t="shared" si="26"/>
        <v>1</v>
      </c>
      <c r="AB83" s="32"/>
      <c r="AC83" s="30">
        <f t="shared" si="27"/>
        <v>1</v>
      </c>
      <c r="AD83" s="32"/>
      <c r="AE83" s="30">
        <f t="shared" si="28"/>
        <v>1</v>
      </c>
      <c r="AF83" s="32"/>
      <c r="AG83" s="30">
        <f t="shared" si="29"/>
        <v>1</v>
      </c>
      <c r="AH83" s="32"/>
      <c r="AI83" s="77">
        <f t="shared" si="30"/>
        <v>1</v>
      </c>
      <c r="AJ83" s="32"/>
      <c r="AK83" s="77">
        <f t="shared" si="31"/>
        <v>1</v>
      </c>
      <c r="AL83" s="32"/>
      <c r="AM83" s="77">
        <f t="shared" si="32"/>
        <v>1</v>
      </c>
      <c r="AN83" s="32"/>
    </row>
    <row r="84" spans="1:40" outlineLevel="1" x14ac:dyDescent="0.25">
      <c r="A84" s="34" t="str">
        <f>+'Sprint Backlog'!B78</f>
        <v>US013</v>
      </c>
      <c r="B84" s="99" t="str">
        <f>+'Sprint Backlog'!C78</f>
        <v>Implementar Capa de Componente de Negocio</v>
      </c>
      <c r="C84" s="99"/>
      <c r="D84" s="99"/>
      <c r="E84" s="27" t="s">
        <v>23</v>
      </c>
      <c r="F84" s="28" t="s">
        <v>40</v>
      </c>
      <c r="G84" s="28" t="s">
        <v>24</v>
      </c>
      <c r="H84" s="33">
        <v>0.7</v>
      </c>
      <c r="I84" s="30">
        <f t="shared" si="17"/>
        <v>0</v>
      </c>
      <c r="J84" s="31"/>
      <c r="K84" s="30">
        <f t="shared" si="18"/>
        <v>1</v>
      </c>
      <c r="L84" s="31">
        <v>0.7</v>
      </c>
      <c r="M84" s="30">
        <f t="shared" si="19"/>
        <v>1</v>
      </c>
      <c r="N84" s="31"/>
      <c r="O84" s="30">
        <f t="shared" si="20"/>
        <v>1</v>
      </c>
      <c r="P84" s="31"/>
      <c r="Q84" s="30">
        <f t="shared" si="21"/>
        <v>1</v>
      </c>
      <c r="R84" s="31"/>
      <c r="S84" s="30">
        <f t="shared" si="22"/>
        <v>1</v>
      </c>
      <c r="T84" s="31"/>
      <c r="U84" s="30">
        <f t="shared" si="23"/>
        <v>1</v>
      </c>
      <c r="V84" s="31"/>
      <c r="W84" s="30">
        <f t="shared" si="24"/>
        <v>1</v>
      </c>
      <c r="X84" s="31"/>
      <c r="Y84" s="30">
        <f t="shared" si="25"/>
        <v>1</v>
      </c>
      <c r="Z84" s="32"/>
      <c r="AA84" s="30">
        <f t="shared" si="26"/>
        <v>1</v>
      </c>
      <c r="AB84" s="32"/>
      <c r="AC84" s="30">
        <f t="shared" si="27"/>
        <v>1</v>
      </c>
      <c r="AD84" s="32"/>
      <c r="AE84" s="30">
        <f t="shared" si="28"/>
        <v>1</v>
      </c>
      <c r="AF84" s="32"/>
      <c r="AG84" s="30">
        <f t="shared" si="29"/>
        <v>1</v>
      </c>
      <c r="AH84" s="32"/>
      <c r="AI84" s="77">
        <f t="shared" si="30"/>
        <v>1</v>
      </c>
      <c r="AJ84" s="32"/>
      <c r="AK84" s="77">
        <f t="shared" si="31"/>
        <v>1</v>
      </c>
      <c r="AL84" s="32"/>
      <c r="AM84" s="77">
        <f t="shared" si="32"/>
        <v>1</v>
      </c>
      <c r="AN84" s="32"/>
    </row>
    <row r="85" spans="1:40" outlineLevel="1" x14ac:dyDescent="0.25">
      <c r="A85" s="34" t="str">
        <f>+'Sprint Backlog'!B79</f>
        <v>US013</v>
      </c>
      <c r="B85" s="99" t="str">
        <f>+'Sprint Backlog'!C79</f>
        <v>Implementar Capa de Presentación</v>
      </c>
      <c r="C85" s="99"/>
      <c r="D85" s="99"/>
      <c r="E85" s="27" t="s">
        <v>23</v>
      </c>
      <c r="F85" s="28" t="s">
        <v>40</v>
      </c>
      <c r="G85" s="28" t="s">
        <v>24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1</v>
      </c>
      <c r="V85" s="31">
        <v>0.9</v>
      </c>
      <c r="W85" s="30">
        <f t="shared" si="24"/>
        <v>1</v>
      </c>
      <c r="X85" s="31"/>
      <c r="Y85" s="30">
        <f t="shared" si="25"/>
        <v>1</v>
      </c>
      <c r="Z85" s="32"/>
      <c r="AA85" s="30">
        <f t="shared" si="26"/>
        <v>1</v>
      </c>
      <c r="AB85" s="32"/>
      <c r="AC85" s="30">
        <f t="shared" si="27"/>
        <v>1</v>
      </c>
      <c r="AD85" s="32"/>
      <c r="AE85" s="30">
        <f t="shared" si="28"/>
        <v>1</v>
      </c>
      <c r="AF85" s="32"/>
      <c r="AG85" s="30">
        <f t="shared" si="29"/>
        <v>1</v>
      </c>
      <c r="AH85" s="32"/>
      <c r="AI85" s="77">
        <f t="shared" si="30"/>
        <v>1</v>
      </c>
      <c r="AJ85" s="32"/>
      <c r="AK85" s="77">
        <f t="shared" si="31"/>
        <v>1</v>
      </c>
      <c r="AL85" s="32"/>
      <c r="AM85" s="77">
        <f t="shared" si="32"/>
        <v>1</v>
      </c>
      <c r="AN85" s="32"/>
    </row>
    <row r="86" spans="1:40" outlineLevel="1" x14ac:dyDescent="0.25">
      <c r="A86" s="34" t="str">
        <f>+'Sprint Backlog'!B80</f>
        <v>US013</v>
      </c>
      <c r="B86" s="99" t="str">
        <f>+'Sprint Backlog'!C80</f>
        <v>Pruebas unitarias</v>
      </c>
      <c r="C86" s="99"/>
      <c r="D86" s="99"/>
      <c r="E86" s="28" t="s">
        <v>25</v>
      </c>
      <c r="F86" s="28" t="s">
        <v>21</v>
      </c>
      <c r="G86" s="28" t="s">
        <v>24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0</v>
      </c>
      <c r="V86" s="31"/>
      <c r="W86" s="30">
        <f t="shared" si="24"/>
        <v>0</v>
      </c>
      <c r="X86" s="31"/>
      <c r="Y86" s="30">
        <f t="shared" si="25"/>
        <v>0</v>
      </c>
      <c r="Z86" s="32"/>
      <c r="AA86" s="30">
        <f t="shared" si="26"/>
        <v>0</v>
      </c>
      <c r="AB86" s="32"/>
      <c r="AC86" s="30">
        <f t="shared" si="27"/>
        <v>0</v>
      </c>
      <c r="AD86" s="32"/>
      <c r="AE86" s="30">
        <f t="shared" si="28"/>
        <v>0</v>
      </c>
      <c r="AF86" s="32"/>
      <c r="AG86" s="30">
        <f t="shared" si="29"/>
        <v>0</v>
      </c>
      <c r="AH86" s="32"/>
      <c r="AI86" s="77">
        <f t="shared" si="30"/>
        <v>0</v>
      </c>
      <c r="AJ86" s="32"/>
      <c r="AK86" s="77">
        <f t="shared" si="31"/>
        <v>0</v>
      </c>
      <c r="AL86" s="32"/>
      <c r="AM86" s="77">
        <f t="shared" si="32"/>
        <v>0</v>
      </c>
      <c r="AN86" s="32"/>
    </row>
    <row r="87" spans="1:40" outlineLevel="1" x14ac:dyDescent="0.25">
      <c r="A87" s="34" t="str">
        <f>+'Sprint Backlog'!B81</f>
        <v>US022</v>
      </c>
      <c r="B87" s="99" t="str">
        <f>+'Sprint Backlog'!C81</f>
        <v>Modelado en Base de Datos</v>
      </c>
      <c r="C87" s="99"/>
      <c r="D87" s="99"/>
      <c r="E87" s="28" t="s">
        <v>20</v>
      </c>
      <c r="F87" s="28" t="s">
        <v>40</v>
      </c>
      <c r="G87" s="28" t="s">
        <v>22</v>
      </c>
      <c r="H87" s="29">
        <v>0.1</v>
      </c>
      <c r="I87" s="30">
        <f t="shared" si="17"/>
        <v>1</v>
      </c>
      <c r="J87" s="31">
        <v>0.1</v>
      </c>
      <c r="K87" s="30">
        <f t="shared" si="18"/>
        <v>1</v>
      </c>
      <c r="L87" s="31"/>
      <c r="M87" s="30">
        <f t="shared" si="19"/>
        <v>1</v>
      </c>
      <c r="N87" s="31"/>
      <c r="O87" s="30">
        <f t="shared" si="20"/>
        <v>1</v>
      </c>
      <c r="P87" s="31"/>
      <c r="Q87" s="30">
        <f t="shared" si="21"/>
        <v>1</v>
      </c>
      <c r="R87" s="31"/>
      <c r="S87" s="30">
        <f t="shared" si="22"/>
        <v>1</v>
      </c>
      <c r="T87" s="31"/>
      <c r="U87" s="30">
        <f t="shared" si="23"/>
        <v>1</v>
      </c>
      <c r="V87" s="31"/>
      <c r="W87" s="30">
        <f t="shared" si="24"/>
        <v>1</v>
      </c>
      <c r="X87" s="31"/>
      <c r="Y87" s="30">
        <f t="shared" si="25"/>
        <v>1</v>
      </c>
      <c r="Z87" s="32"/>
      <c r="AA87" s="30">
        <f t="shared" si="26"/>
        <v>1</v>
      </c>
      <c r="AB87" s="32"/>
      <c r="AC87" s="30">
        <f t="shared" si="27"/>
        <v>1</v>
      </c>
      <c r="AD87" s="32"/>
      <c r="AE87" s="30">
        <f t="shared" si="28"/>
        <v>1</v>
      </c>
      <c r="AF87" s="32"/>
      <c r="AG87" s="30">
        <f t="shared" si="29"/>
        <v>1</v>
      </c>
      <c r="AH87" s="32"/>
      <c r="AI87" s="77">
        <f t="shared" si="30"/>
        <v>1</v>
      </c>
      <c r="AJ87" s="32"/>
      <c r="AK87" s="77">
        <f t="shared" si="31"/>
        <v>1</v>
      </c>
      <c r="AL87" s="32"/>
      <c r="AM87" s="77">
        <f t="shared" si="32"/>
        <v>1</v>
      </c>
      <c r="AN87" s="32"/>
    </row>
    <row r="88" spans="1:40" outlineLevel="1" x14ac:dyDescent="0.25">
      <c r="A88" s="34" t="str">
        <f>+'Sprint Backlog'!B82</f>
        <v>US022</v>
      </c>
      <c r="B88" s="99" t="str">
        <f>+'Sprint Backlog'!C82</f>
        <v>Prototipado</v>
      </c>
      <c r="C88" s="99"/>
      <c r="D88" s="99"/>
      <c r="E88" s="28" t="s">
        <v>3</v>
      </c>
      <c r="F88" s="28" t="s">
        <v>40</v>
      </c>
      <c r="G88" s="28" t="s">
        <v>22</v>
      </c>
      <c r="H88" s="33">
        <v>0.1</v>
      </c>
      <c r="I88" s="30">
        <f t="shared" si="17"/>
        <v>1</v>
      </c>
      <c r="J88" s="31">
        <v>0.1</v>
      </c>
      <c r="K88" s="30">
        <f t="shared" si="18"/>
        <v>1</v>
      </c>
      <c r="L88" s="31"/>
      <c r="M88" s="30">
        <f t="shared" si="19"/>
        <v>1</v>
      </c>
      <c r="N88" s="31"/>
      <c r="O88" s="30">
        <f t="shared" si="20"/>
        <v>1</v>
      </c>
      <c r="P88" s="31"/>
      <c r="Q88" s="30">
        <f t="shared" si="21"/>
        <v>1</v>
      </c>
      <c r="R88" s="31"/>
      <c r="S88" s="30">
        <f t="shared" si="22"/>
        <v>1</v>
      </c>
      <c r="T88" s="31"/>
      <c r="U88" s="30">
        <f t="shared" si="23"/>
        <v>1</v>
      </c>
      <c r="V88" s="31"/>
      <c r="W88" s="30">
        <f t="shared" si="24"/>
        <v>1</v>
      </c>
      <c r="X88" s="31"/>
      <c r="Y88" s="30">
        <f t="shared" si="25"/>
        <v>1</v>
      </c>
      <c r="Z88" s="32"/>
      <c r="AA88" s="30">
        <f t="shared" si="26"/>
        <v>1</v>
      </c>
      <c r="AB88" s="32"/>
      <c r="AC88" s="30">
        <f t="shared" si="27"/>
        <v>1</v>
      </c>
      <c r="AD88" s="32"/>
      <c r="AE88" s="30">
        <f t="shared" si="28"/>
        <v>1</v>
      </c>
      <c r="AF88" s="32"/>
      <c r="AG88" s="30">
        <f t="shared" si="29"/>
        <v>1</v>
      </c>
      <c r="AH88" s="32"/>
      <c r="AI88" s="77">
        <f t="shared" si="30"/>
        <v>1</v>
      </c>
      <c r="AJ88" s="32"/>
      <c r="AK88" s="77">
        <f t="shared" si="31"/>
        <v>1</v>
      </c>
      <c r="AL88" s="32"/>
      <c r="AM88" s="77">
        <f t="shared" si="32"/>
        <v>1</v>
      </c>
      <c r="AN88" s="32"/>
    </row>
    <row r="89" spans="1:40" outlineLevel="1" x14ac:dyDescent="0.25">
      <c r="A89" s="34" t="str">
        <f>+'Sprint Backlog'!B83</f>
        <v>US022</v>
      </c>
      <c r="B89" s="99" t="str">
        <f>+'Sprint Backlog'!C83</f>
        <v>Implementar Capa de Entidad</v>
      </c>
      <c r="C89" s="99"/>
      <c r="D89" s="99"/>
      <c r="E89" s="28" t="s">
        <v>23</v>
      </c>
      <c r="F89" s="28" t="s">
        <v>40</v>
      </c>
      <c r="G89" s="28" t="s">
        <v>24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1</v>
      </c>
      <c r="V89" s="31">
        <v>0.3</v>
      </c>
      <c r="W89" s="30">
        <f t="shared" si="24"/>
        <v>1</v>
      </c>
      <c r="X89" s="31"/>
      <c r="Y89" s="30">
        <f t="shared" si="25"/>
        <v>1</v>
      </c>
      <c r="Z89" s="32"/>
      <c r="AA89" s="30">
        <f t="shared" si="26"/>
        <v>1</v>
      </c>
      <c r="AB89" s="32"/>
      <c r="AC89" s="30">
        <f t="shared" si="27"/>
        <v>1</v>
      </c>
      <c r="AD89" s="32"/>
      <c r="AE89" s="30">
        <f t="shared" si="28"/>
        <v>1</v>
      </c>
      <c r="AF89" s="32"/>
      <c r="AG89" s="30">
        <f t="shared" si="29"/>
        <v>1</v>
      </c>
      <c r="AH89" s="32"/>
      <c r="AI89" s="77">
        <f t="shared" si="30"/>
        <v>1</v>
      </c>
      <c r="AJ89" s="32"/>
      <c r="AK89" s="77">
        <f t="shared" si="31"/>
        <v>1</v>
      </c>
      <c r="AL89" s="32"/>
      <c r="AM89" s="77">
        <f t="shared" si="32"/>
        <v>1</v>
      </c>
      <c r="AN89" s="32"/>
    </row>
    <row r="90" spans="1:40" outlineLevel="1" x14ac:dyDescent="0.25">
      <c r="A90" s="34" t="str">
        <f>+'Sprint Backlog'!B84</f>
        <v>US022</v>
      </c>
      <c r="B90" s="99" t="str">
        <f>+'Sprint Backlog'!C84</f>
        <v>Implementar Capa de Acceso de Datos</v>
      </c>
      <c r="C90" s="99"/>
      <c r="D90" s="99"/>
      <c r="E90" s="27" t="s">
        <v>23</v>
      </c>
      <c r="F90" s="28" t="s">
        <v>40</v>
      </c>
      <c r="G90" s="28" t="s">
        <v>24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1</v>
      </c>
      <c r="V90" s="31">
        <v>0.7</v>
      </c>
      <c r="W90" s="30">
        <f t="shared" si="24"/>
        <v>1</v>
      </c>
      <c r="X90" s="31"/>
      <c r="Y90" s="30">
        <f t="shared" si="25"/>
        <v>1</v>
      </c>
      <c r="Z90" s="32"/>
      <c r="AA90" s="30">
        <f t="shared" si="26"/>
        <v>1</v>
      </c>
      <c r="AB90" s="32"/>
      <c r="AC90" s="30">
        <f t="shared" si="27"/>
        <v>1</v>
      </c>
      <c r="AD90" s="32"/>
      <c r="AE90" s="30">
        <f t="shared" si="28"/>
        <v>1</v>
      </c>
      <c r="AF90" s="32"/>
      <c r="AG90" s="30">
        <f t="shared" si="29"/>
        <v>1</v>
      </c>
      <c r="AH90" s="32"/>
      <c r="AI90" s="77">
        <f t="shared" si="30"/>
        <v>1</v>
      </c>
      <c r="AJ90" s="32"/>
      <c r="AK90" s="77">
        <f t="shared" si="31"/>
        <v>1</v>
      </c>
      <c r="AL90" s="32"/>
      <c r="AM90" s="77">
        <f t="shared" si="32"/>
        <v>1</v>
      </c>
      <c r="AN90" s="32"/>
    </row>
    <row r="91" spans="1:40" outlineLevel="1" x14ac:dyDescent="0.25">
      <c r="A91" s="34" t="str">
        <f>+'Sprint Backlog'!B85</f>
        <v>US022</v>
      </c>
      <c r="B91" s="99" t="str">
        <f>+'Sprint Backlog'!C85</f>
        <v>Implementar Capa de Componente de Negocio</v>
      </c>
      <c r="C91" s="99"/>
      <c r="D91" s="99"/>
      <c r="E91" s="27" t="s">
        <v>23</v>
      </c>
      <c r="F91" s="28" t="s">
        <v>40</v>
      </c>
      <c r="G91" s="28" t="s">
        <v>24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1</v>
      </c>
      <c r="V91" s="31">
        <v>0.7</v>
      </c>
      <c r="W91" s="30">
        <f t="shared" si="24"/>
        <v>1</v>
      </c>
      <c r="X91" s="31"/>
      <c r="Y91" s="30">
        <f t="shared" si="25"/>
        <v>1</v>
      </c>
      <c r="Z91" s="32"/>
      <c r="AA91" s="30">
        <f t="shared" si="26"/>
        <v>1</v>
      </c>
      <c r="AB91" s="32"/>
      <c r="AC91" s="30">
        <f t="shared" si="27"/>
        <v>1</v>
      </c>
      <c r="AD91" s="32"/>
      <c r="AE91" s="30">
        <f t="shared" si="28"/>
        <v>1</v>
      </c>
      <c r="AF91" s="32"/>
      <c r="AG91" s="30">
        <f t="shared" si="29"/>
        <v>1</v>
      </c>
      <c r="AH91" s="32"/>
      <c r="AI91" s="77">
        <f t="shared" si="30"/>
        <v>1</v>
      </c>
      <c r="AJ91" s="32"/>
      <c r="AK91" s="77">
        <f t="shared" si="31"/>
        <v>1</v>
      </c>
      <c r="AL91" s="32"/>
      <c r="AM91" s="77">
        <f t="shared" si="32"/>
        <v>1</v>
      </c>
      <c r="AN91" s="32"/>
    </row>
    <row r="92" spans="1:40" outlineLevel="1" x14ac:dyDescent="0.25">
      <c r="A92" s="34" t="str">
        <f>+'Sprint Backlog'!B86</f>
        <v>US022</v>
      </c>
      <c r="B92" s="99" t="str">
        <f>+'Sprint Backlog'!C86</f>
        <v>Implementar Capa de Presentación</v>
      </c>
      <c r="C92" s="99"/>
      <c r="D92" s="99"/>
      <c r="E92" s="27" t="s">
        <v>23</v>
      </c>
      <c r="F92" s="28" t="s">
        <v>21</v>
      </c>
      <c r="G92" s="28" t="s">
        <v>24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0</v>
      </c>
      <c r="X92" s="31"/>
      <c r="Y92" s="30">
        <f t="shared" si="25"/>
        <v>0</v>
      </c>
      <c r="Z92" s="32"/>
      <c r="AA92" s="30">
        <f t="shared" si="26"/>
        <v>0</v>
      </c>
      <c r="AB92" s="32"/>
      <c r="AC92" s="30">
        <f t="shared" si="27"/>
        <v>0</v>
      </c>
      <c r="AD92" s="32"/>
      <c r="AE92" s="30">
        <f t="shared" si="28"/>
        <v>0</v>
      </c>
      <c r="AF92" s="32"/>
      <c r="AG92" s="30">
        <f t="shared" si="29"/>
        <v>0</v>
      </c>
      <c r="AH92" s="32"/>
      <c r="AI92" s="77">
        <f t="shared" si="30"/>
        <v>0</v>
      </c>
      <c r="AJ92" s="32"/>
      <c r="AK92" s="77">
        <f t="shared" si="31"/>
        <v>0</v>
      </c>
      <c r="AL92" s="32"/>
      <c r="AM92" s="77">
        <f t="shared" si="32"/>
        <v>0</v>
      </c>
      <c r="AN92" s="32"/>
    </row>
    <row r="93" spans="1:40" outlineLevel="1" x14ac:dyDescent="0.25">
      <c r="A93" s="34" t="str">
        <f>+'Sprint Backlog'!B87</f>
        <v>US022</v>
      </c>
      <c r="B93" s="99" t="str">
        <f>+'Sprint Backlog'!C87</f>
        <v>Pruebas unitarias</v>
      </c>
      <c r="C93" s="99"/>
      <c r="D93" s="99"/>
      <c r="E93" s="28" t="s">
        <v>25</v>
      </c>
      <c r="F93" s="28" t="s">
        <v>21</v>
      </c>
      <c r="G93" s="28" t="s">
        <v>24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0</v>
      </c>
      <c r="AF93" s="32"/>
      <c r="AG93" s="30">
        <f t="shared" si="29"/>
        <v>0</v>
      </c>
      <c r="AH93" s="32"/>
      <c r="AI93" s="77">
        <f t="shared" si="30"/>
        <v>0</v>
      </c>
      <c r="AJ93" s="32"/>
      <c r="AK93" s="77">
        <f t="shared" si="31"/>
        <v>0</v>
      </c>
      <c r="AL93" s="32"/>
      <c r="AM93" s="77">
        <f t="shared" si="32"/>
        <v>0</v>
      </c>
      <c r="AN93" s="32"/>
    </row>
    <row r="94" spans="1:40" outlineLevel="1" x14ac:dyDescent="0.25">
      <c r="A94" s="34" t="str">
        <f>+'Sprint Backlog'!B88</f>
        <v>US027</v>
      </c>
      <c r="B94" s="99" t="str">
        <f>+'Sprint Backlog'!C88</f>
        <v>Modelado en Base de Datos</v>
      </c>
      <c r="C94" s="99"/>
      <c r="D94" s="99"/>
      <c r="E94" s="28" t="s">
        <v>20</v>
      </c>
      <c r="F94" s="28" t="s">
        <v>40</v>
      </c>
      <c r="G94" s="28" t="s">
        <v>22</v>
      </c>
      <c r="H94" s="29">
        <v>0.1</v>
      </c>
      <c r="I94" s="30">
        <f t="shared" si="17"/>
        <v>1</v>
      </c>
      <c r="J94" s="31">
        <v>0.1</v>
      </c>
      <c r="K94" s="30">
        <f t="shared" si="18"/>
        <v>1</v>
      </c>
      <c r="L94" s="31"/>
      <c r="M94" s="30">
        <f t="shared" si="19"/>
        <v>1</v>
      </c>
      <c r="N94" s="31"/>
      <c r="O94" s="30">
        <f t="shared" si="20"/>
        <v>1</v>
      </c>
      <c r="P94" s="31"/>
      <c r="Q94" s="30">
        <f t="shared" si="21"/>
        <v>1</v>
      </c>
      <c r="R94" s="31"/>
      <c r="S94" s="30">
        <f t="shared" si="22"/>
        <v>1</v>
      </c>
      <c r="T94" s="31"/>
      <c r="U94" s="30">
        <f t="shared" si="23"/>
        <v>1</v>
      </c>
      <c r="V94" s="31"/>
      <c r="W94" s="30">
        <f t="shared" si="24"/>
        <v>1</v>
      </c>
      <c r="X94" s="31"/>
      <c r="Y94" s="30">
        <f t="shared" si="25"/>
        <v>1</v>
      </c>
      <c r="Z94" s="32"/>
      <c r="AA94" s="30">
        <f t="shared" si="26"/>
        <v>1</v>
      </c>
      <c r="AB94" s="32"/>
      <c r="AC94" s="30">
        <f t="shared" si="27"/>
        <v>1</v>
      </c>
      <c r="AD94" s="32"/>
      <c r="AE94" s="30">
        <f t="shared" si="28"/>
        <v>1</v>
      </c>
      <c r="AF94" s="32"/>
      <c r="AG94" s="30">
        <f t="shared" si="29"/>
        <v>1</v>
      </c>
      <c r="AH94" s="32"/>
      <c r="AI94" s="77">
        <f t="shared" si="30"/>
        <v>1</v>
      </c>
      <c r="AJ94" s="32"/>
      <c r="AK94" s="77">
        <f t="shared" si="31"/>
        <v>1</v>
      </c>
      <c r="AL94" s="32"/>
      <c r="AM94" s="77">
        <f t="shared" si="32"/>
        <v>1</v>
      </c>
      <c r="AN94" s="32"/>
    </row>
    <row r="95" spans="1:40" outlineLevel="1" x14ac:dyDescent="0.25">
      <c r="A95" s="34" t="str">
        <f>+'Sprint Backlog'!B89</f>
        <v>US027</v>
      </c>
      <c r="B95" s="99" t="str">
        <f>+'Sprint Backlog'!C89</f>
        <v>Prototipado</v>
      </c>
      <c r="C95" s="99"/>
      <c r="D95" s="99"/>
      <c r="E95" s="28" t="s">
        <v>3</v>
      </c>
      <c r="F95" s="28" t="s">
        <v>40</v>
      </c>
      <c r="G95" s="28" t="s">
        <v>22</v>
      </c>
      <c r="H95" s="33">
        <v>0.1</v>
      </c>
      <c r="I95" s="30">
        <f t="shared" si="17"/>
        <v>1</v>
      </c>
      <c r="J95" s="31">
        <v>0.1</v>
      </c>
      <c r="K95" s="30">
        <f t="shared" si="18"/>
        <v>1</v>
      </c>
      <c r="L95" s="31"/>
      <c r="M95" s="30">
        <f t="shared" si="19"/>
        <v>1</v>
      </c>
      <c r="N95" s="31"/>
      <c r="O95" s="30">
        <f t="shared" si="20"/>
        <v>1</v>
      </c>
      <c r="P95" s="31"/>
      <c r="Q95" s="30">
        <f t="shared" si="21"/>
        <v>1</v>
      </c>
      <c r="R95" s="31"/>
      <c r="S95" s="30">
        <f t="shared" si="22"/>
        <v>1</v>
      </c>
      <c r="T95" s="31"/>
      <c r="U95" s="30">
        <f t="shared" si="23"/>
        <v>1</v>
      </c>
      <c r="V95" s="31"/>
      <c r="W95" s="30">
        <f t="shared" si="24"/>
        <v>1</v>
      </c>
      <c r="X95" s="31"/>
      <c r="Y95" s="30">
        <f t="shared" si="25"/>
        <v>1</v>
      </c>
      <c r="Z95" s="32"/>
      <c r="AA95" s="30">
        <f t="shared" si="26"/>
        <v>1</v>
      </c>
      <c r="AB95" s="32"/>
      <c r="AC95" s="30">
        <f t="shared" si="27"/>
        <v>1</v>
      </c>
      <c r="AD95" s="32"/>
      <c r="AE95" s="30">
        <f t="shared" si="28"/>
        <v>1</v>
      </c>
      <c r="AF95" s="32"/>
      <c r="AG95" s="30">
        <f t="shared" si="29"/>
        <v>1</v>
      </c>
      <c r="AH95" s="32"/>
      <c r="AI95" s="77">
        <f t="shared" si="30"/>
        <v>1</v>
      </c>
      <c r="AJ95" s="32"/>
      <c r="AK95" s="77">
        <f t="shared" si="31"/>
        <v>1</v>
      </c>
      <c r="AL95" s="32"/>
      <c r="AM95" s="77">
        <f t="shared" si="32"/>
        <v>1</v>
      </c>
      <c r="AN95" s="32"/>
    </row>
    <row r="96" spans="1:40" outlineLevel="1" x14ac:dyDescent="0.25">
      <c r="A96" s="34" t="str">
        <f>+'Sprint Backlog'!B90</f>
        <v>US027</v>
      </c>
      <c r="B96" s="99" t="str">
        <f>+'Sprint Backlog'!C90</f>
        <v>Implementar Capa de Entidad</v>
      </c>
      <c r="C96" s="99"/>
      <c r="D96" s="99"/>
      <c r="E96" s="28" t="s">
        <v>23</v>
      </c>
      <c r="F96" s="28" t="s">
        <v>21</v>
      </c>
      <c r="G96" s="28" t="s">
        <v>24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0</v>
      </c>
      <c r="X96" s="31"/>
      <c r="Y96" s="30">
        <f t="shared" si="25"/>
        <v>0</v>
      </c>
      <c r="Z96" s="32"/>
      <c r="AA96" s="30">
        <f t="shared" si="26"/>
        <v>0</v>
      </c>
      <c r="AB96" s="32"/>
      <c r="AC96" s="30">
        <f t="shared" si="27"/>
        <v>0</v>
      </c>
      <c r="AD96" s="32"/>
      <c r="AE96" s="30">
        <f t="shared" si="28"/>
        <v>0</v>
      </c>
      <c r="AF96" s="32"/>
      <c r="AG96" s="30">
        <f t="shared" si="29"/>
        <v>0</v>
      </c>
      <c r="AH96" s="32"/>
      <c r="AI96" s="77">
        <f t="shared" si="30"/>
        <v>0</v>
      </c>
      <c r="AJ96" s="32"/>
      <c r="AK96" s="77">
        <f t="shared" si="31"/>
        <v>0</v>
      </c>
      <c r="AL96" s="32"/>
      <c r="AM96" s="77">
        <f t="shared" si="32"/>
        <v>0</v>
      </c>
      <c r="AN96" s="32"/>
    </row>
    <row r="97" spans="1:40" outlineLevel="1" x14ac:dyDescent="0.25">
      <c r="A97" s="34" t="str">
        <f>+'Sprint Backlog'!B91</f>
        <v>US027</v>
      </c>
      <c r="B97" s="99" t="str">
        <f>+'Sprint Backlog'!C91</f>
        <v>Implementar Capa de Acceso de Datos</v>
      </c>
      <c r="C97" s="99"/>
      <c r="D97" s="99"/>
      <c r="E97" s="27" t="s">
        <v>23</v>
      </c>
      <c r="F97" s="28" t="s">
        <v>21</v>
      </c>
      <c r="G97" s="28" t="s">
        <v>24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0</v>
      </c>
      <c r="X97" s="31"/>
      <c r="Y97" s="30">
        <f t="shared" si="25"/>
        <v>0</v>
      </c>
      <c r="Z97" s="32"/>
      <c r="AA97" s="30">
        <f t="shared" si="26"/>
        <v>0</v>
      </c>
      <c r="AB97" s="32"/>
      <c r="AC97" s="30">
        <f t="shared" si="27"/>
        <v>0</v>
      </c>
      <c r="AD97" s="32"/>
      <c r="AE97" s="30">
        <f t="shared" si="28"/>
        <v>0</v>
      </c>
      <c r="AF97" s="32"/>
      <c r="AG97" s="30">
        <f t="shared" si="29"/>
        <v>0</v>
      </c>
      <c r="AH97" s="32"/>
      <c r="AI97" s="77">
        <f t="shared" si="30"/>
        <v>0</v>
      </c>
      <c r="AJ97" s="32"/>
      <c r="AK97" s="77">
        <f t="shared" si="31"/>
        <v>0</v>
      </c>
      <c r="AL97" s="32"/>
      <c r="AM97" s="77">
        <f t="shared" si="32"/>
        <v>0</v>
      </c>
      <c r="AN97" s="32"/>
    </row>
    <row r="98" spans="1:40" outlineLevel="1" x14ac:dyDescent="0.25">
      <c r="A98" s="34" t="str">
        <f>+'Sprint Backlog'!B92</f>
        <v>US027</v>
      </c>
      <c r="B98" s="99" t="str">
        <f>+'Sprint Backlog'!C92</f>
        <v>Implementar Capa de Componente de Negocio</v>
      </c>
      <c r="C98" s="99"/>
      <c r="D98" s="99"/>
      <c r="E98" s="27" t="s">
        <v>23</v>
      </c>
      <c r="F98" s="28" t="s">
        <v>21</v>
      </c>
      <c r="G98" s="28" t="s">
        <v>24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0</v>
      </c>
      <c r="X98" s="31"/>
      <c r="Y98" s="30">
        <f t="shared" si="25"/>
        <v>0</v>
      </c>
      <c r="Z98" s="32"/>
      <c r="AA98" s="30">
        <f t="shared" si="26"/>
        <v>0</v>
      </c>
      <c r="AB98" s="32"/>
      <c r="AC98" s="30">
        <f t="shared" si="27"/>
        <v>0</v>
      </c>
      <c r="AD98" s="32"/>
      <c r="AE98" s="30">
        <f t="shared" si="28"/>
        <v>0</v>
      </c>
      <c r="AF98" s="32"/>
      <c r="AG98" s="30">
        <f t="shared" si="29"/>
        <v>0</v>
      </c>
      <c r="AH98" s="32"/>
      <c r="AI98" s="77">
        <f t="shared" si="30"/>
        <v>0</v>
      </c>
      <c r="AJ98" s="32"/>
      <c r="AK98" s="77">
        <f t="shared" si="31"/>
        <v>0</v>
      </c>
      <c r="AL98" s="32"/>
      <c r="AM98" s="77">
        <f t="shared" si="32"/>
        <v>0</v>
      </c>
      <c r="AN98" s="32"/>
    </row>
    <row r="99" spans="1:40" outlineLevel="1" x14ac:dyDescent="0.25">
      <c r="A99" s="34" t="str">
        <f>+'Sprint Backlog'!B93</f>
        <v>US027</v>
      </c>
      <c r="B99" s="99" t="str">
        <f>+'Sprint Backlog'!C93</f>
        <v>Implementar Capa de Presentación</v>
      </c>
      <c r="C99" s="99"/>
      <c r="D99" s="99"/>
      <c r="E99" s="27" t="s">
        <v>23</v>
      </c>
      <c r="F99" s="28" t="s">
        <v>21</v>
      </c>
      <c r="G99" s="28" t="s">
        <v>24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0</v>
      </c>
      <c r="Z99" s="32"/>
      <c r="AA99" s="30">
        <f t="shared" si="26"/>
        <v>0</v>
      </c>
      <c r="AB99" s="32"/>
      <c r="AC99" s="30">
        <f t="shared" si="27"/>
        <v>0</v>
      </c>
      <c r="AD99" s="32"/>
      <c r="AE99" s="30">
        <f t="shared" si="28"/>
        <v>0</v>
      </c>
      <c r="AF99" s="32"/>
      <c r="AG99" s="30">
        <f t="shared" si="29"/>
        <v>0</v>
      </c>
      <c r="AH99" s="32"/>
      <c r="AI99" s="77">
        <f t="shared" si="30"/>
        <v>0</v>
      </c>
      <c r="AJ99" s="32"/>
      <c r="AK99" s="77">
        <f t="shared" si="31"/>
        <v>0</v>
      </c>
      <c r="AL99" s="32"/>
      <c r="AM99" s="77">
        <f t="shared" si="32"/>
        <v>0</v>
      </c>
      <c r="AN99" s="32"/>
    </row>
    <row r="100" spans="1:40" outlineLevel="1" x14ac:dyDescent="0.25">
      <c r="A100" s="34" t="str">
        <f>+'Sprint Backlog'!B94</f>
        <v>US027</v>
      </c>
      <c r="B100" s="99" t="str">
        <f>+'Sprint Backlog'!C94</f>
        <v>Pruebas unitarias</v>
      </c>
      <c r="C100" s="99"/>
      <c r="D100" s="99"/>
      <c r="E100" s="28" t="s">
        <v>25</v>
      </c>
      <c r="F100" s="28" t="s">
        <v>21</v>
      </c>
      <c r="G100" s="28" t="s">
        <v>24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0</v>
      </c>
      <c r="AF100" s="32"/>
      <c r="AG100" s="30">
        <f t="shared" si="29"/>
        <v>0</v>
      </c>
      <c r="AH100" s="32"/>
      <c r="AI100" s="77">
        <f t="shared" si="30"/>
        <v>0</v>
      </c>
      <c r="AJ100" s="32"/>
      <c r="AK100" s="77">
        <f t="shared" si="31"/>
        <v>0</v>
      </c>
      <c r="AL100" s="32"/>
      <c r="AM100" s="77">
        <f t="shared" si="32"/>
        <v>0</v>
      </c>
      <c r="AN100" s="32"/>
    </row>
    <row r="101" spans="1:40" outlineLevel="1" x14ac:dyDescent="0.25">
      <c r="A101" s="34" t="str">
        <f>+'Sprint Backlog'!B95</f>
        <v>US010</v>
      </c>
      <c r="B101" s="99" t="str">
        <f>+'Sprint Backlog'!C95</f>
        <v>Modelado en Base de Datos</v>
      </c>
      <c r="C101" s="99"/>
      <c r="D101" s="99"/>
      <c r="E101" s="28" t="s">
        <v>20</v>
      </c>
      <c r="F101" s="28" t="s">
        <v>40</v>
      </c>
      <c r="G101" s="28" t="s">
        <v>22</v>
      </c>
      <c r="H101" s="29">
        <v>0.25</v>
      </c>
      <c r="I101" s="30">
        <f t="shared" si="17"/>
        <v>1</v>
      </c>
      <c r="J101" s="31">
        <v>0.25</v>
      </c>
      <c r="K101" s="30">
        <f t="shared" si="18"/>
        <v>1</v>
      </c>
      <c r="L101" s="31"/>
      <c r="M101" s="30">
        <f t="shared" si="19"/>
        <v>1</v>
      </c>
      <c r="N101" s="31"/>
      <c r="O101" s="30">
        <f t="shared" si="20"/>
        <v>1</v>
      </c>
      <c r="P101" s="31"/>
      <c r="Q101" s="30">
        <f t="shared" si="21"/>
        <v>1</v>
      </c>
      <c r="R101" s="31"/>
      <c r="S101" s="30">
        <f t="shared" si="22"/>
        <v>1</v>
      </c>
      <c r="T101" s="31"/>
      <c r="U101" s="30">
        <f t="shared" si="23"/>
        <v>1</v>
      </c>
      <c r="V101" s="31"/>
      <c r="W101" s="30">
        <f t="shared" si="24"/>
        <v>1</v>
      </c>
      <c r="X101" s="31"/>
      <c r="Y101" s="30">
        <f t="shared" si="25"/>
        <v>1</v>
      </c>
      <c r="Z101" s="32"/>
      <c r="AA101" s="30">
        <f t="shared" si="26"/>
        <v>1</v>
      </c>
      <c r="AB101" s="32"/>
      <c r="AC101" s="30">
        <f t="shared" si="27"/>
        <v>1</v>
      </c>
      <c r="AD101" s="32"/>
      <c r="AE101" s="30">
        <f t="shared" si="28"/>
        <v>1</v>
      </c>
      <c r="AF101" s="32"/>
      <c r="AG101" s="30">
        <f t="shared" si="29"/>
        <v>1</v>
      </c>
      <c r="AH101" s="32"/>
      <c r="AI101" s="77">
        <f t="shared" si="30"/>
        <v>1</v>
      </c>
      <c r="AJ101" s="32"/>
      <c r="AK101" s="77">
        <f t="shared" si="31"/>
        <v>1</v>
      </c>
      <c r="AL101" s="32"/>
      <c r="AM101" s="77">
        <f t="shared" si="32"/>
        <v>1</v>
      </c>
      <c r="AN101" s="32"/>
    </row>
    <row r="102" spans="1:40" outlineLevel="1" x14ac:dyDescent="0.25">
      <c r="A102" s="34" t="str">
        <f>+'Sprint Backlog'!B96</f>
        <v>US010</v>
      </c>
      <c r="B102" s="99" t="str">
        <f>+'Sprint Backlog'!C96</f>
        <v>Prototipado</v>
      </c>
      <c r="C102" s="99"/>
      <c r="D102" s="99"/>
      <c r="E102" s="28" t="s">
        <v>3</v>
      </c>
      <c r="F102" s="28" t="s">
        <v>40</v>
      </c>
      <c r="G102" s="28" t="s">
        <v>22</v>
      </c>
      <c r="H102" s="33">
        <v>0.25</v>
      </c>
      <c r="I102" s="30">
        <f t="shared" si="17"/>
        <v>1</v>
      </c>
      <c r="J102" s="31">
        <v>0.25</v>
      </c>
      <c r="K102" s="30">
        <f t="shared" si="18"/>
        <v>1</v>
      </c>
      <c r="L102" s="31"/>
      <c r="M102" s="30">
        <f t="shared" si="19"/>
        <v>1</v>
      </c>
      <c r="N102" s="31"/>
      <c r="O102" s="30">
        <f t="shared" si="20"/>
        <v>1</v>
      </c>
      <c r="P102" s="31"/>
      <c r="Q102" s="30">
        <f t="shared" si="21"/>
        <v>1</v>
      </c>
      <c r="R102" s="31"/>
      <c r="S102" s="30">
        <f t="shared" si="22"/>
        <v>1</v>
      </c>
      <c r="T102" s="31"/>
      <c r="U102" s="30">
        <f t="shared" si="23"/>
        <v>1</v>
      </c>
      <c r="V102" s="31"/>
      <c r="W102" s="30">
        <f t="shared" si="24"/>
        <v>1</v>
      </c>
      <c r="X102" s="31"/>
      <c r="Y102" s="30">
        <f t="shared" si="25"/>
        <v>1</v>
      </c>
      <c r="Z102" s="32"/>
      <c r="AA102" s="30">
        <f t="shared" si="26"/>
        <v>1</v>
      </c>
      <c r="AB102" s="32"/>
      <c r="AC102" s="30">
        <f t="shared" si="27"/>
        <v>1</v>
      </c>
      <c r="AD102" s="32"/>
      <c r="AE102" s="30">
        <f t="shared" si="28"/>
        <v>1</v>
      </c>
      <c r="AF102" s="32"/>
      <c r="AG102" s="30">
        <f t="shared" si="29"/>
        <v>1</v>
      </c>
      <c r="AH102" s="32"/>
      <c r="AI102" s="77">
        <f t="shared" si="30"/>
        <v>1</v>
      </c>
      <c r="AJ102" s="32"/>
      <c r="AK102" s="77">
        <f t="shared" si="31"/>
        <v>1</v>
      </c>
      <c r="AL102" s="32"/>
      <c r="AM102" s="77">
        <f t="shared" si="32"/>
        <v>1</v>
      </c>
      <c r="AN102" s="32"/>
    </row>
    <row r="103" spans="1:40" outlineLevel="1" x14ac:dyDescent="0.25">
      <c r="A103" s="34" t="str">
        <f>+'Sprint Backlog'!B97</f>
        <v>US010</v>
      </c>
      <c r="B103" s="99" t="str">
        <f>+'Sprint Backlog'!C97</f>
        <v>Implementar Capa de Entidad</v>
      </c>
      <c r="C103" s="99"/>
      <c r="D103" s="99"/>
      <c r="E103" s="28" t="s">
        <v>23</v>
      </c>
      <c r="F103" s="28" t="s">
        <v>21</v>
      </c>
      <c r="G103" s="28" t="s">
        <v>24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0</v>
      </c>
      <c r="AD103" s="32"/>
      <c r="AE103" s="30">
        <f t="shared" si="28"/>
        <v>0</v>
      </c>
      <c r="AF103" s="32"/>
      <c r="AG103" s="30">
        <f t="shared" si="29"/>
        <v>0</v>
      </c>
      <c r="AH103" s="32"/>
      <c r="AI103" s="77">
        <f t="shared" si="30"/>
        <v>0</v>
      </c>
      <c r="AJ103" s="32"/>
      <c r="AK103" s="77">
        <f t="shared" si="31"/>
        <v>0</v>
      </c>
      <c r="AL103" s="32"/>
      <c r="AM103" s="77">
        <f t="shared" si="32"/>
        <v>0</v>
      </c>
      <c r="AN103" s="32"/>
    </row>
    <row r="104" spans="1:40" outlineLevel="1" x14ac:dyDescent="0.25">
      <c r="A104" s="34" t="str">
        <f>+'Sprint Backlog'!B98</f>
        <v>US010</v>
      </c>
      <c r="B104" s="99" t="str">
        <f>+'Sprint Backlog'!C98</f>
        <v>Implementar Capa de Acceso de Datos</v>
      </c>
      <c r="C104" s="99"/>
      <c r="D104" s="99"/>
      <c r="E104" s="27" t="s">
        <v>23</v>
      </c>
      <c r="F104" s="28" t="s">
        <v>21</v>
      </c>
      <c r="G104" s="28" t="s">
        <v>24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0</v>
      </c>
      <c r="AD104" s="32"/>
      <c r="AE104" s="30">
        <f t="shared" si="28"/>
        <v>0</v>
      </c>
      <c r="AF104" s="32"/>
      <c r="AG104" s="30">
        <f t="shared" si="29"/>
        <v>0</v>
      </c>
      <c r="AH104" s="32"/>
      <c r="AI104" s="77">
        <f t="shared" si="30"/>
        <v>0</v>
      </c>
      <c r="AJ104" s="32"/>
      <c r="AK104" s="77">
        <f t="shared" si="31"/>
        <v>0</v>
      </c>
      <c r="AL104" s="32"/>
      <c r="AM104" s="77">
        <f t="shared" si="32"/>
        <v>0</v>
      </c>
      <c r="AN104" s="32"/>
    </row>
    <row r="105" spans="1:40" outlineLevel="1" x14ac:dyDescent="0.25">
      <c r="A105" s="34" t="str">
        <f>+'Sprint Backlog'!B99</f>
        <v>US010</v>
      </c>
      <c r="B105" s="99" t="str">
        <f>+'Sprint Backlog'!C99</f>
        <v>Implementar Capa de Componente de Negocio</v>
      </c>
      <c r="C105" s="99"/>
      <c r="D105" s="99"/>
      <c r="E105" s="27" t="s">
        <v>23</v>
      </c>
      <c r="F105" s="28" t="s">
        <v>21</v>
      </c>
      <c r="G105" s="28" t="s">
        <v>24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0</v>
      </c>
      <c r="AD105" s="32"/>
      <c r="AE105" s="30">
        <f t="shared" si="28"/>
        <v>0</v>
      </c>
      <c r="AF105" s="32"/>
      <c r="AG105" s="30">
        <f t="shared" si="29"/>
        <v>0</v>
      </c>
      <c r="AH105" s="32"/>
      <c r="AI105" s="77">
        <f t="shared" si="30"/>
        <v>0</v>
      </c>
      <c r="AJ105" s="32"/>
      <c r="AK105" s="77">
        <f t="shared" si="31"/>
        <v>0</v>
      </c>
      <c r="AL105" s="32"/>
      <c r="AM105" s="77">
        <f t="shared" si="32"/>
        <v>0</v>
      </c>
      <c r="AN105" s="32"/>
    </row>
    <row r="106" spans="1:40" outlineLevel="1" x14ac:dyDescent="0.25">
      <c r="A106" s="34" t="str">
        <f>+'Sprint Backlog'!B100</f>
        <v>US010</v>
      </c>
      <c r="B106" s="99" t="str">
        <f>+'Sprint Backlog'!C100</f>
        <v>Implementar Capa de Presentación</v>
      </c>
      <c r="C106" s="99"/>
      <c r="D106" s="99"/>
      <c r="E106" s="27" t="s">
        <v>23</v>
      </c>
      <c r="F106" s="28" t="s">
        <v>21</v>
      </c>
      <c r="G106" s="28" t="s">
        <v>24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0</v>
      </c>
      <c r="AF106" s="32"/>
      <c r="AG106" s="30">
        <f t="shared" si="29"/>
        <v>0</v>
      </c>
      <c r="AH106" s="32"/>
      <c r="AI106" s="77">
        <f t="shared" si="30"/>
        <v>0</v>
      </c>
      <c r="AJ106" s="32"/>
      <c r="AK106" s="77">
        <f t="shared" si="31"/>
        <v>0</v>
      </c>
      <c r="AL106" s="32"/>
      <c r="AM106" s="77">
        <f t="shared" si="32"/>
        <v>0</v>
      </c>
      <c r="AN106" s="32"/>
    </row>
    <row r="107" spans="1:40" outlineLevel="1" x14ac:dyDescent="0.25">
      <c r="A107" s="34" t="str">
        <f>+'Sprint Backlog'!B101</f>
        <v>US010</v>
      </c>
      <c r="B107" s="99" t="str">
        <f>+'Sprint Backlog'!C101</f>
        <v>Pruebas unitarias</v>
      </c>
      <c r="C107" s="99"/>
      <c r="D107" s="99"/>
      <c r="E107" s="28" t="s">
        <v>25</v>
      </c>
      <c r="F107" s="28" t="s">
        <v>21</v>
      </c>
      <c r="G107" s="28" t="s">
        <v>24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0</v>
      </c>
      <c r="AF107" s="32"/>
      <c r="AG107" s="30">
        <f t="shared" si="29"/>
        <v>0</v>
      </c>
      <c r="AH107" s="32"/>
      <c r="AI107" s="77">
        <f t="shared" si="30"/>
        <v>0</v>
      </c>
      <c r="AJ107" s="32"/>
      <c r="AK107" s="77">
        <f t="shared" si="31"/>
        <v>0</v>
      </c>
      <c r="AL107" s="32"/>
      <c r="AM107" s="77">
        <f t="shared" si="32"/>
        <v>0</v>
      </c>
      <c r="AN107" s="32"/>
    </row>
    <row r="108" spans="1:40" outlineLevel="1" x14ac:dyDescent="0.25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 x14ac:dyDescent="0.25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 x14ac:dyDescent="0.25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 x14ac:dyDescent="0.25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 x14ac:dyDescent="0.25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102"/>
      <c r="C502" s="102"/>
      <c r="D502" s="102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t="409.6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186" priority="177" stopIfTrue="1" operator="equal">
      <formula>$AS$6</formula>
    </cfRule>
    <cfRule type="cellIs" dxfId="185" priority="178" stopIfTrue="1" operator="equal">
      <formula>$AS$7</formula>
    </cfRule>
    <cfRule type="cellIs" dxfId="184" priority="179" stopIfTrue="1" operator="equal">
      <formula>$AS$8</formula>
    </cfRule>
  </conditionalFormatting>
  <conditionalFormatting sqref="J4:AN4">
    <cfRule type="cellIs" dxfId="183" priority="180" stopIfTrue="1" operator="equal">
      <formula>"S"</formula>
    </cfRule>
    <cfRule type="cellIs" dxfId="182" priority="181" stopIfTrue="1" operator="equal">
      <formula>"D"</formula>
    </cfRule>
  </conditionalFormatting>
  <conditionalFormatting sqref="F108:F502">
    <cfRule type="cellIs" dxfId="181" priority="182" stopIfTrue="1" operator="equal">
      <formula>$AS$6</formula>
    </cfRule>
    <cfRule type="cellIs" dxfId="180" priority="183" stopIfTrue="1" operator="equal">
      <formula>$AS$7</formula>
    </cfRule>
    <cfRule type="cellIs" dxfId="179" priority="184" stopIfTrue="1" operator="equal">
      <formula>$AS$8</formula>
    </cfRule>
  </conditionalFormatting>
  <conditionalFormatting sqref="F61:F65 F68:F72 F75:F77 F86 F92:F93 F96:F100 F103:F107 F79">
    <cfRule type="cellIs" dxfId="178" priority="168" stopIfTrue="1" operator="equal">
      <formula>$AS$6</formula>
    </cfRule>
    <cfRule type="cellIs" dxfId="177" priority="169" stopIfTrue="1" operator="equal">
      <formula>$AS$7</formula>
    </cfRule>
    <cfRule type="cellIs" dxfId="176" priority="170" stopIfTrue="1" operator="equal">
      <formula>$AS$8</formula>
    </cfRule>
  </conditionalFormatting>
  <conditionalFormatting sqref="F30 F33:F37 F40:F43 F47:F49 F54:F56 F51 F58">
    <cfRule type="cellIs" dxfId="175" priority="171" stopIfTrue="1" operator="equal">
      <formula>$AS$6</formula>
    </cfRule>
    <cfRule type="cellIs" dxfId="174" priority="172" stopIfTrue="1" operator="equal">
      <formula>$AS$7</formula>
    </cfRule>
    <cfRule type="cellIs" dxfId="173" priority="173" stopIfTrue="1" operator="equal">
      <formula>$AS$8</formula>
    </cfRule>
  </conditionalFormatting>
  <conditionalFormatting sqref="H4">
    <cfRule type="cellIs" dxfId="172" priority="166" stopIfTrue="1" operator="equal">
      <formula>"S"</formula>
    </cfRule>
    <cfRule type="cellIs" dxfId="171" priority="167" stopIfTrue="1" operator="equal">
      <formula>"D"</formula>
    </cfRule>
  </conditionalFormatting>
  <conditionalFormatting sqref="F10">
    <cfRule type="cellIs" dxfId="170" priority="163" stopIfTrue="1" operator="equal">
      <formula>$AS$6</formula>
    </cfRule>
    <cfRule type="cellIs" dxfId="169" priority="164" stopIfTrue="1" operator="equal">
      <formula>$AS$7</formula>
    </cfRule>
    <cfRule type="cellIs" dxfId="168" priority="165" stopIfTrue="1" operator="equal">
      <formula>$AS$8</formula>
    </cfRule>
  </conditionalFormatting>
  <conditionalFormatting sqref="F11">
    <cfRule type="cellIs" dxfId="167" priority="160" stopIfTrue="1" operator="equal">
      <formula>$AS$6</formula>
    </cfRule>
    <cfRule type="cellIs" dxfId="166" priority="161" stopIfTrue="1" operator="equal">
      <formula>$AS$7</formula>
    </cfRule>
    <cfRule type="cellIs" dxfId="165" priority="162" stopIfTrue="1" operator="equal">
      <formula>$AS$8</formula>
    </cfRule>
  </conditionalFormatting>
  <conditionalFormatting sqref="F12">
    <cfRule type="cellIs" dxfId="164" priority="157" stopIfTrue="1" operator="equal">
      <formula>$AS$6</formula>
    </cfRule>
    <cfRule type="cellIs" dxfId="163" priority="158" stopIfTrue="1" operator="equal">
      <formula>$AS$7</formula>
    </cfRule>
    <cfRule type="cellIs" dxfId="162" priority="159" stopIfTrue="1" operator="equal">
      <formula>$AS$8</formula>
    </cfRule>
  </conditionalFormatting>
  <conditionalFormatting sqref="F13">
    <cfRule type="cellIs" dxfId="161" priority="154" stopIfTrue="1" operator="equal">
      <formula>$AS$6</formula>
    </cfRule>
    <cfRule type="cellIs" dxfId="160" priority="155" stopIfTrue="1" operator="equal">
      <formula>$AS$7</formula>
    </cfRule>
    <cfRule type="cellIs" dxfId="159" priority="156" stopIfTrue="1" operator="equal">
      <formula>$AS$8</formula>
    </cfRule>
  </conditionalFormatting>
  <conditionalFormatting sqref="F14">
    <cfRule type="cellIs" dxfId="158" priority="151" stopIfTrue="1" operator="equal">
      <formula>$AS$6</formula>
    </cfRule>
    <cfRule type="cellIs" dxfId="157" priority="152" stopIfTrue="1" operator="equal">
      <formula>$AS$7</formula>
    </cfRule>
    <cfRule type="cellIs" dxfId="156" priority="153" stopIfTrue="1" operator="equal">
      <formula>$AS$8</formula>
    </cfRule>
  </conditionalFormatting>
  <conditionalFormatting sqref="F15">
    <cfRule type="cellIs" dxfId="155" priority="148" stopIfTrue="1" operator="equal">
      <formula>$AS$6</formula>
    </cfRule>
    <cfRule type="cellIs" dxfId="154" priority="149" stopIfTrue="1" operator="equal">
      <formula>$AS$7</formula>
    </cfRule>
    <cfRule type="cellIs" dxfId="153" priority="150" stopIfTrue="1" operator="equal">
      <formula>$AS$8</formula>
    </cfRule>
  </conditionalFormatting>
  <conditionalFormatting sqref="F16">
    <cfRule type="cellIs" dxfId="152" priority="142" stopIfTrue="1" operator="equal">
      <formula>$AS$6</formula>
    </cfRule>
    <cfRule type="cellIs" dxfId="151" priority="143" stopIfTrue="1" operator="equal">
      <formula>$AS$7</formula>
    </cfRule>
    <cfRule type="cellIs" dxfId="150" priority="144" stopIfTrue="1" operator="equal">
      <formula>$AS$8</formula>
    </cfRule>
  </conditionalFormatting>
  <conditionalFormatting sqref="F17">
    <cfRule type="cellIs" dxfId="149" priority="139" stopIfTrue="1" operator="equal">
      <formula>$AS$6</formula>
    </cfRule>
    <cfRule type="cellIs" dxfId="148" priority="140" stopIfTrue="1" operator="equal">
      <formula>$AS$7</formula>
    </cfRule>
    <cfRule type="cellIs" dxfId="147" priority="141" stopIfTrue="1" operator="equal">
      <formula>$AS$8</formula>
    </cfRule>
  </conditionalFormatting>
  <conditionalFormatting sqref="F18">
    <cfRule type="cellIs" dxfId="146" priority="136" stopIfTrue="1" operator="equal">
      <formula>$AS$6</formula>
    </cfRule>
    <cfRule type="cellIs" dxfId="145" priority="137" stopIfTrue="1" operator="equal">
      <formula>$AS$7</formula>
    </cfRule>
    <cfRule type="cellIs" dxfId="144" priority="138" stopIfTrue="1" operator="equal">
      <formula>$AS$8</formula>
    </cfRule>
  </conditionalFormatting>
  <conditionalFormatting sqref="F24">
    <cfRule type="cellIs" dxfId="143" priority="133" stopIfTrue="1" operator="equal">
      <formula>$AS$6</formula>
    </cfRule>
    <cfRule type="cellIs" dxfId="142" priority="134" stopIfTrue="1" operator="equal">
      <formula>$AS$7</formula>
    </cfRule>
    <cfRule type="cellIs" dxfId="141" priority="135" stopIfTrue="1" operator="equal">
      <formula>$AS$8</formula>
    </cfRule>
  </conditionalFormatting>
  <conditionalFormatting sqref="F25">
    <cfRule type="cellIs" dxfId="140" priority="130" stopIfTrue="1" operator="equal">
      <formula>$AS$6</formula>
    </cfRule>
    <cfRule type="cellIs" dxfId="139" priority="131" stopIfTrue="1" operator="equal">
      <formula>$AS$7</formula>
    </cfRule>
    <cfRule type="cellIs" dxfId="138" priority="132" stopIfTrue="1" operator="equal">
      <formula>$AS$8</formula>
    </cfRule>
  </conditionalFormatting>
  <conditionalFormatting sqref="F31">
    <cfRule type="cellIs" dxfId="137" priority="127" stopIfTrue="1" operator="equal">
      <formula>$AS$6</formula>
    </cfRule>
    <cfRule type="cellIs" dxfId="136" priority="128" stopIfTrue="1" operator="equal">
      <formula>$AS$7</formula>
    </cfRule>
    <cfRule type="cellIs" dxfId="135" priority="129" stopIfTrue="1" operator="equal">
      <formula>$AS$8</formula>
    </cfRule>
  </conditionalFormatting>
  <conditionalFormatting sqref="F32">
    <cfRule type="cellIs" dxfId="134" priority="124" stopIfTrue="1" operator="equal">
      <formula>$AS$6</formula>
    </cfRule>
    <cfRule type="cellIs" dxfId="133" priority="125" stopIfTrue="1" operator="equal">
      <formula>$AS$7</formula>
    </cfRule>
    <cfRule type="cellIs" dxfId="132" priority="126" stopIfTrue="1" operator="equal">
      <formula>$AS$8</formula>
    </cfRule>
  </conditionalFormatting>
  <conditionalFormatting sqref="F38">
    <cfRule type="cellIs" dxfId="131" priority="121" stopIfTrue="1" operator="equal">
      <formula>$AS$6</formula>
    </cfRule>
    <cfRule type="cellIs" dxfId="130" priority="122" stopIfTrue="1" operator="equal">
      <formula>$AS$7</formula>
    </cfRule>
    <cfRule type="cellIs" dxfId="129" priority="123" stopIfTrue="1" operator="equal">
      <formula>$AS$8</formula>
    </cfRule>
  </conditionalFormatting>
  <conditionalFormatting sqref="F39">
    <cfRule type="cellIs" dxfId="128" priority="118" stopIfTrue="1" operator="equal">
      <formula>$AS$6</formula>
    </cfRule>
    <cfRule type="cellIs" dxfId="127" priority="119" stopIfTrue="1" operator="equal">
      <formula>$AS$7</formula>
    </cfRule>
    <cfRule type="cellIs" dxfId="126" priority="120" stopIfTrue="1" operator="equal">
      <formula>$AS$8</formula>
    </cfRule>
  </conditionalFormatting>
  <conditionalFormatting sqref="F45">
    <cfRule type="cellIs" dxfId="125" priority="115" stopIfTrue="1" operator="equal">
      <formula>$AS$6</formula>
    </cfRule>
    <cfRule type="cellIs" dxfId="124" priority="116" stopIfTrue="1" operator="equal">
      <formula>$AS$7</formula>
    </cfRule>
    <cfRule type="cellIs" dxfId="123" priority="117" stopIfTrue="1" operator="equal">
      <formula>$AS$8</formula>
    </cfRule>
  </conditionalFormatting>
  <conditionalFormatting sqref="F46">
    <cfRule type="cellIs" dxfId="122" priority="112" stopIfTrue="1" operator="equal">
      <formula>$AS$6</formula>
    </cfRule>
    <cfRule type="cellIs" dxfId="121" priority="113" stopIfTrue="1" operator="equal">
      <formula>$AS$7</formula>
    </cfRule>
    <cfRule type="cellIs" dxfId="120" priority="114" stopIfTrue="1" operator="equal">
      <formula>$AS$8</formula>
    </cfRule>
  </conditionalFormatting>
  <conditionalFormatting sqref="F52">
    <cfRule type="cellIs" dxfId="119" priority="109" stopIfTrue="1" operator="equal">
      <formula>$AS$6</formula>
    </cfRule>
    <cfRule type="cellIs" dxfId="118" priority="110" stopIfTrue="1" operator="equal">
      <formula>$AS$7</formula>
    </cfRule>
    <cfRule type="cellIs" dxfId="117" priority="111" stopIfTrue="1" operator="equal">
      <formula>$AS$8</formula>
    </cfRule>
  </conditionalFormatting>
  <conditionalFormatting sqref="F53">
    <cfRule type="cellIs" dxfId="116" priority="106" stopIfTrue="1" operator="equal">
      <formula>$AS$6</formula>
    </cfRule>
    <cfRule type="cellIs" dxfId="115" priority="107" stopIfTrue="1" operator="equal">
      <formula>$AS$7</formula>
    </cfRule>
    <cfRule type="cellIs" dxfId="114" priority="108" stopIfTrue="1" operator="equal">
      <formula>$AS$8</formula>
    </cfRule>
  </conditionalFormatting>
  <conditionalFormatting sqref="F59">
    <cfRule type="cellIs" dxfId="113" priority="103" stopIfTrue="1" operator="equal">
      <formula>$AS$6</formula>
    </cfRule>
    <cfRule type="cellIs" dxfId="112" priority="104" stopIfTrue="1" operator="equal">
      <formula>$AS$7</formula>
    </cfRule>
    <cfRule type="cellIs" dxfId="111" priority="105" stopIfTrue="1" operator="equal">
      <formula>$AS$8</formula>
    </cfRule>
  </conditionalFormatting>
  <conditionalFormatting sqref="F60">
    <cfRule type="cellIs" dxfId="110" priority="100" stopIfTrue="1" operator="equal">
      <formula>$AS$6</formula>
    </cfRule>
    <cfRule type="cellIs" dxfId="109" priority="101" stopIfTrue="1" operator="equal">
      <formula>$AS$7</formula>
    </cfRule>
    <cfRule type="cellIs" dxfId="108" priority="102" stopIfTrue="1" operator="equal">
      <formula>$AS$8</formula>
    </cfRule>
  </conditionalFormatting>
  <conditionalFormatting sqref="F66">
    <cfRule type="cellIs" dxfId="107" priority="97" stopIfTrue="1" operator="equal">
      <formula>$AS$6</formula>
    </cfRule>
    <cfRule type="cellIs" dxfId="106" priority="98" stopIfTrue="1" operator="equal">
      <formula>$AS$7</formula>
    </cfRule>
    <cfRule type="cellIs" dxfId="105" priority="99" stopIfTrue="1" operator="equal">
      <formula>$AS$8</formula>
    </cfRule>
  </conditionalFormatting>
  <conditionalFormatting sqref="F67">
    <cfRule type="cellIs" dxfId="104" priority="94" stopIfTrue="1" operator="equal">
      <formula>$AS$6</formula>
    </cfRule>
    <cfRule type="cellIs" dxfId="103" priority="95" stopIfTrue="1" operator="equal">
      <formula>$AS$7</formula>
    </cfRule>
    <cfRule type="cellIs" dxfId="102" priority="96" stopIfTrue="1" operator="equal">
      <formula>$AS$8</formula>
    </cfRule>
  </conditionalFormatting>
  <conditionalFormatting sqref="F73">
    <cfRule type="cellIs" dxfId="101" priority="91" stopIfTrue="1" operator="equal">
      <formula>$AS$6</formula>
    </cfRule>
    <cfRule type="cellIs" dxfId="100" priority="92" stopIfTrue="1" operator="equal">
      <formula>$AS$7</formula>
    </cfRule>
    <cfRule type="cellIs" dxfId="99" priority="93" stopIfTrue="1" operator="equal">
      <formula>$AS$8</formula>
    </cfRule>
  </conditionalFormatting>
  <conditionalFormatting sqref="F74">
    <cfRule type="cellIs" dxfId="98" priority="88" stopIfTrue="1" operator="equal">
      <formula>$AS$6</formula>
    </cfRule>
    <cfRule type="cellIs" dxfId="97" priority="89" stopIfTrue="1" operator="equal">
      <formula>$AS$7</formula>
    </cfRule>
    <cfRule type="cellIs" dxfId="96" priority="90" stopIfTrue="1" operator="equal">
      <formula>$AS$8</formula>
    </cfRule>
  </conditionalFormatting>
  <conditionalFormatting sqref="F80">
    <cfRule type="cellIs" dxfId="95" priority="85" stopIfTrue="1" operator="equal">
      <formula>$AS$6</formula>
    </cfRule>
    <cfRule type="cellIs" dxfId="94" priority="86" stopIfTrue="1" operator="equal">
      <formula>$AS$7</formula>
    </cfRule>
    <cfRule type="cellIs" dxfId="93" priority="87" stopIfTrue="1" operator="equal">
      <formula>$AS$8</formula>
    </cfRule>
  </conditionalFormatting>
  <conditionalFormatting sqref="F81">
    <cfRule type="cellIs" dxfId="92" priority="82" stopIfTrue="1" operator="equal">
      <formula>$AS$6</formula>
    </cfRule>
    <cfRule type="cellIs" dxfId="91" priority="83" stopIfTrue="1" operator="equal">
      <formula>$AS$7</formula>
    </cfRule>
    <cfRule type="cellIs" dxfId="90" priority="84" stopIfTrue="1" operator="equal">
      <formula>$AS$8</formula>
    </cfRule>
  </conditionalFormatting>
  <conditionalFormatting sqref="F87">
    <cfRule type="cellIs" dxfId="89" priority="79" stopIfTrue="1" operator="equal">
      <formula>$AS$6</formula>
    </cfRule>
    <cfRule type="cellIs" dxfId="88" priority="80" stopIfTrue="1" operator="equal">
      <formula>$AS$7</formula>
    </cfRule>
    <cfRule type="cellIs" dxfId="87" priority="81" stopIfTrue="1" operator="equal">
      <formula>$AS$8</formula>
    </cfRule>
  </conditionalFormatting>
  <conditionalFormatting sqref="F88">
    <cfRule type="cellIs" dxfId="86" priority="76" stopIfTrue="1" operator="equal">
      <formula>$AS$6</formula>
    </cfRule>
    <cfRule type="cellIs" dxfId="85" priority="77" stopIfTrue="1" operator="equal">
      <formula>$AS$7</formula>
    </cfRule>
    <cfRule type="cellIs" dxfId="84" priority="78" stopIfTrue="1" operator="equal">
      <formula>$AS$8</formula>
    </cfRule>
  </conditionalFormatting>
  <conditionalFormatting sqref="F94">
    <cfRule type="cellIs" dxfId="83" priority="73" stopIfTrue="1" operator="equal">
      <formula>$AS$6</formula>
    </cfRule>
    <cfRule type="cellIs" dxfId="82" priority="74" stopIfTrue="1" operator="equal">
      <formula>$AS$7</formula>
    </cfRule>
    <cfRule type="cellIs" dxfId="81" priority="75" stopIfTrue="1" operator="equal">
      <formula>$AS$8</formula>
    </cfRule>
  </conditionalFormatting>
  <conditionalFormatting sqref="F95">
    <cfRule type="cellIs" dxfId="80" priority="70" stopIfTrue="1" operator="equal">
      <formula>$AS$6</formula>
    </cfRule>
    <cfRule type="cellIs" dxfId="79" priority="71" stopIfTrue="1" operator="equal">
      <formula>$AS$7</formula>
    </cfRule>
    <cfRule type="cellIs" dxfId="78" priority="72" stopIfTrue="1" operator="equal">
      <formula>$AS$8</formula>
    </cfRule>
  </conditionalFormatting>
  <conditionalFormatting sqref="F101">
    <cfRule type="cellIs" dxfId="77" priority="67" stopIfTrue="1" operator="equal">
      <formula>$AS$6</formula>
    </cfRule>
    <cfRule type="cellIs" dxfId="76" priority="68" stopIfTrue="1" operator="equal">
      <formula>$AS$7</formula>
    </cfRule>
    <cfRule type="cellIs" dxfId="75" priority="69" stopIfTrue="1" operator="equal">
      <formula>$AS$8</formula>
    </cfRule>
  </conditionalFormatting>
  <conditionalFormatting sqref="F102">
    <cfRule type="cellIs" dxfId="74" priority="64" stopIfTrue="1" operator="equal">
      <formula>$AS$6</formula>
    </cfRule>
    <cfRule type="cellIs" dxfId="73" priority="65" stopIfTrue="1" operator="equal">
      <formula>$AS$7</formula>
    </cfRule>
    <cfRule type="cellIs" dxfId="72" priority="66" stopIfTrue="1" operator="equal">
      <formula>$AS$8</formula>
    </cfRule>
  </conditionalFormatting>
  <conditionalFormatting sqref="F19">
    <cfRule type="cellIs" dxfId="71" priority="61" stopIfTrue="1" operator="equal">
      <formula>$AS$6</formula>
    </cfRule>
    <cfRule type="cellIs" dxfId="70" priority="62" stopIfTrue="1" operator="equal">
      <formula>$AS$7</formula>
    </cfRule>
    <cfRule type="cellIs" dxfId="69" priority="63" stopIfTrue="1" operator="equal">
      <formula>$AS$8</formula>
    </cfRule>
  </conditionalFormatting>
  <conditionalFormatting sqref="F20">
    <cfRule type="cellIs" dxfId="68" priority="58" stopIfTrue="1" operator="equal">
      <formula>$AS$6</formula>
    </cfRule>
    <cfRule type="cellIs" dxfId="67" priority="59" stopIfTrue="1" operator="equal">
      <formula>$AS$7</formula>
    </cfRule>
    <cfRule type="cellIs" dxfId="66" priority="60" stopIfTrue="1" operator="equal">
      <formula>$AS$8</formula>
    </cfRule>
  </conditionalFormatting>
  <conditionalFormatting sqref="F21">
    <cfRule type="cellIs" dxfId="65" priority="55" stopIfTrue="1" operator="equal">
      <formula>$AS$6</formula>
    </cfRule>
    <cfRule type="cellIs" dxfId="64" priority="56" stopIfTrue="1" operator="equal">
      <formula>$AS$7</formula>
    </cfRule>
    <cfRule type="cellIs" dxfId="63" priority="57" stopIfTrue="1" operator="equal">
      <formula>$AS$8</formula>
    </cfRule>
  </conditionalFormatting>
  <conditionalFormatting sqref="F22">
    <cfRule type="cellIs" dxfId="62" priority="52" stopIfTrue="1" operator="equal">
      <formula>$AS$6</formula>
    </cfRule>
    <cfRule type="cellIs" dxfId="61" priority="53" stopIfTrue="1" operator="equal">
      <formula>$AS$7</formula>
    </cfRule>
    <cfRule type="cellIs" dxfId="60" priority="54" stopIfTrue="1" operator="equal">
      <formula>$AS$8</formula>
    </cfRule>
  </conditionalFormatting>
  <conditionalFormatting sqref="F23">
    <cfRule type="cellIs" dxfId="59" priority="46" stopIfTrue="1" operator="equal">
      <formula>$AS$6</formula>
    </cfRule>
    <cfRule type="cellIs" dxfId="58" priority="47" stopIfTrue="1" operator="equal">
      <formula>$AS$7</formula>
    </cfRule>
    <cfRule type="cellIs" dxfId="57" priority="48" stopIfTrue="1" operator="equal">
      <formula>$AS$8</formula>
    </cfRule>
  </conditionalFormatting>
  <conditionalFormatting sqref="F82">
    <cfRule type="cellIs" dxfId="56" priority="43" stopIfTrue="1" operator="equal">
      <formula>$AS$6</formula>
    </cfRule>
    <cfRule type="cellIs" dxfId="55" priority="44" stopIfTrue="1" operator="equal">
      <formula>$AS$7</formula>
    </cfRule>
    <cfRule type="cellIs" dxfId="54" priority="45" stopIfTrue="1" operator="equal">
      <formula>$AS$8</formula>
    </cfRule>
  </conditionalFormatting>
  <conditionalFormatting sqref="F83">
    <cfRule type="cellIs" dxfId="53" priority="40" stopIfTrue="1" operator="equal">
      <formula>$AS$6</formula>
    </cfRule>
    <cfRule type="cellIs" dxfId="52" priority="41" stopIfTrue="1" operator="equal">
      <formula>$AS$7</formula>
    </cfRule>
    <cfRule type="cellIs" dxfId="51" priority="42" stopIfTrue="1" operator="equal">
      <formula>$AS$8</formula>
    </cfRule>
  </conditionalFormatting>
  <conditionalFormatting sqref="F84">
    <cfRule type="cellIs" dxfId="50" priority="37" stopIfTrue="1" operator="equal">
      <formula>$AS$6</formula>
    </cfRule>
    <cfRule type="cellIs" dxfId="49" priority="38" stopIfTrue="1" operator="equal">
      <formula>$AS$7</formula>
    </cfRule>
    <cfRule type="cellIs" dxfId="48" priority="39" stopIfTrue="1" operator="equal">
      <formula>$AS$8</formula>
    </cfRule>
  </conditionalFormatting>
  <conditionalFormatting sqref="F44">
    <cfRule type="cellIs" dxfId="47" priority="34" stopIfTrue="1" operator="equal">
      <formula>$AS$6</formula>
    </cfRule>
    <cfRule type="cellIs" dxfId="46" priority="35" stopIfTrue="1" operator="equal">
      <formula>$AS$7</formula>
    </cfRule>
    <cfRule type="cellIs" dxfId="45" priority="36" stopIfTrue="1" operator="equal">
      <formula>$AS$8</formula>
    </cfRule>
  </conditionalFormatting>
  <conditionalFormatting sqref="F50">
    <cfRule type="cellIs" dxfId="44" priority="31" stopIfTrue="1" operator="equal">
      <formula>$AS$6</formula>
    </cfRule>
    <cfRule type="cellIs" dxfId="43" priority="32" stopIfTrue="1" operator="equal">
      <formula>$AS$7</formula>
    </cfRule>
    <cfRule type="cellIs" dxfId="42" priority="33" stopIfTrue="1" operator="equal">
      <formula>$AS$8</formula>
    </cfRule>
  </conditionalFormatting>
  <conditionalFormatting sqref="F57">
    <cfRule type="cellIs" dxfId="41" priority="28" stopIfTrue="1" operator="equal">
      <formula>$AS$6</formula>
    </cfRule>
    <cfRule type="cellIs" dxfId="40" priority="29" stopIfTrue="1" operator="equal">
      <formula>$AS$7</formula>
    </cfRule>
    <cfRule type="cellIs" dxfId="39" priority="30" stopIfTrue="1" operator="equal">
      <formula>$AS$8</formula>
    </cfRule>
  </conditionalFormatting>
  <conditionalFormatting sqref="F78">
    <cfRule type="cellIs" dxfId="38" priority="25" stopIfTrue="1" operator="equal">
      <formula>$AS$6</formula>
    </cfRule>
    <cfRule type="cellIs" dxfId="37" priority="26" stopIfTrue="1" operator="equal">
      <formula>$AS$7</formula>
    </cfRule>
    <cfRule type="cellIs" dxfId="36" priority="27" stopIfTrue="1" operator="equal">
      <formula>$AS$8</formula>
    </cfRule>
  </conditionalFormatting>
  <conditionalFormatting sqref="F26">
    <cfRule type="cellIs" dxfId="35" priority="22" stopIfTrue="1" operator="equal">
      <formula>$AS$6</formula>
    </cfRule>
    <cfRule type="cellIs" dxfId="34" priority="23" stopIfTrue="1" operator="equal">
      <formula>$AS$7</formula>
    </cfRule>
    <cfRule type="cellIs" dxfId="33" priority="24" stopIfTrue="1" operator="equal">
      <formula>$AS$8</formula>
    </cfRule>
  </conditionalFormatting>
  <conditionalFormatting sqref="F27">
    <cfRule type="cellIs" dxfId="32" priority="19" stopIfTrue="1" operator="equal">
      <formula>$AS$6</formula>
    </cfRule>
    <cfRule type="cellIs" dxfId="31" priority="20" stopIfTrue="1" operator="equal">
      <formula>$AS$7</formula>
    </cfRule>
    <cfRule type="cellIs" dxfId="30" priority="21" stopIfTrue="1" operator="equal">
      <formula>$AS$8</formula>
    </cfRule>
  </conditionalFormatting>
  <conditionalFormatting sqref="F28">
    <cfRule type="cellIs" dxfId="29" priority="16" stopIfTrue="1" operator="equal">
      <formula>$AS$6</formula>
    </cfRule>
    <cfRule type="cellIs" dxfId="28" priority="17" stopIfTrue="1" operator="equal">
      <formula>$AS$7</formula>
    </cfRule>
    <cfRule type="cellIs" dxfId="27" priority="18" stopIfTrue="1" operator="equal">
      <formula>$AS$8</formula>
    </cfRule>
  </conditionalFormatting>
  <conditionalFormatting sqref="F29">
    <cfRule type="cellIs" dxfId="26" priority="13" stopIfTrue="1" operator="equal">
      <formula>$AS$6</formula>
    </cfRule>
    <cfRule type="cellIs" dxfId="25" priority="14" stopIfTrue="1" operator="equal">
      <formula>$AS$7</formula>
    </cfRule>
    <cfRule type="cellIs" dxfId="24" priority="15" stopIfTrue="1" operator="equal">
      <formula>$AS$8</formula>
    </cfRule>
  </conditionalFormatting>
  <conditionalFormatting sqref="F85">
    <cfRule type="cellIs" dxfId="23" priority="10" stopIfTrue="1" operator="equal">
      <formula>$AS$6</formula>
    </cfRule>
    <cfRule type="cellIs" dxfId="22" priority="11" stopIfTrue="1" operator="equal">
      <formula>$AS$7</formula>
    </cfRule>
    <cfRule type="cellIs" dxfId="21" priority="12" stopIfTrue="1" operator="equal">
      <formula>$AS$8</formula>
    </cfRule>
  </conditionalFormatting>
  <conditionalFormatting sqref="F89">
    <cfRule type="cellIs" dxfId="17" priority="7" stopIfTrue="1" operator="equal">
      <formula>$AS$6</formula>
    </cfRule>
    <cfRule type="cellIs" dxfId="16" priority="8" stopIfTrue="1" operator="equal">
      <formula>$AS$7</formula>
    </cfRule>
    <cfRule type="cellIs" dxfId="15" priority="9" stopIfTrue="1" operator="equal">
      <formula>$AS$8</formula>
    </cfRule>
  </conditionalFormatting>
  <conditionalFormatting sqref="F90">
    <cfRule type="cellIs" dxfId="11" priority="4" stopIfTrue="1" operator="equal">
      <formula>$AS$6</formula>
    </cfRule>
    <cfRule type="cellIs" dxfId="10" priority="5" stopIfTrue="1" operator="equal">
      <formula>$AS$7</formula>
    </cfRule>
    <cfRule type="cellIs" dxfId="9" priority="6" stopIfTrue="1" operator="equal">
      <formula>$AS$8</formula>
    </cfRule>
  </conditionalFormatting>
  <conditionalFormatting sqref="F91">
    <cfRule type="cellIs" dxfId="5" priority="1" stopIfTrue="1" operator="equal">
      <formula>$AS$6</formula>
    </cfRule>
    <cfRule type="cellIs" dxfId="4" priority="2" stopIfTrue="1" operator="equal">
      <formula>$AS$7</formula>
    </cfRule>
    <cfRule type="cellIs" dxfId="3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90" zoomScaleNormal="90" workbookViewId="0">
      <selection activeCell="Y13" sqref="Y13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15" t="s">
        <v>27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28</v>
      </c>
      <c r="W2" s="106"/>
    </row>
    <row r="3" spans="2:23" x14ac:dyDescent="0.2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f>[2]Config!B6</f>
        <v>1</v>
      </c>
      <c r="S3" s="110"/>
      <c r="T3" s="111">
        <f>+Config!C8</f>
        <v>41022</v>
      </c>
      <c r="U3" s="110"/>
      <c r="V3" s="112">
        <f>[2]Config!D6</f>
        <v>17</v>
      </c>
      <c r="W3" s="110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13"/>
      <c r="C57" s="113"/>
      <c r="D57" s="11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 x14ac:dyDescent="0.2">
      <c r="B58" s="114" t="str">
        <f>[2]Config!D13</f>
        <v>Michael Martínez</v>
      </c>
      <c r="C58" s="114"/>
      <c r="D58" s="114"/>
      <c r="E58" s="42">
        <f>SUMIF(Tareas!$G$10:$G$994,$B58,Tareas!J$10:J$994)</f>
        <v>10.54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 x14ac:dyDescent="0.2">
      <c r="B59" s="114" t="str">
        <f>[2]Config!D14</f>
        <v>Rodolfo Cordero</v>
      </c>
      <c r="C59" s="114"/>
      <c r="D59" s="114"/>
      <c r="E59" s="45">
        <f>SUMIF(Tareas!$G$10:$G$994,$B59,Tareas!J$10:J$994)</f>
        <v>6</v>
      </c>
      <c r="F59" s="46">
        <f>SUMIF(Tareas!$G$10:$G$994,$B59,Tareas!L$10:L$994)</f>
        <v>6.7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2.5999999999999996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 x14ac:dyDescent="0.2">
      <c r="B60" s="114" t="str">
        <f>[2]Config!D15</f>
        <v>Renzo Martínez</v>
      </c>
      <c r="C60" s="114"/>
      <c r="D60" s="11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12</v>
      </c>
      <c r="I60" s="49">
        <f>SUMIF(Tareas!$G$10:$G$994,$B60,Tareas!R$10:R$994)</f>
        <v>0</v>
      </c>
      <c r="J60" s="49">
        <f>SUMIF(Tareas!$G$10:$G$994,$B60,Tareas!T$10:T$994)</f>
        <v>4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Aulas y Laboratorios</cp:lastModifiedBy>
  <dcterms:created xsi:type="dcterms:W3CDTF">2012-03-28T03:33:54Z</dcterms:created>
  <dcterms:modified xsi:type="dcterms:W3CDTF">2012-05-14T23:23:11Z</dcterms:modified>
</cp:coreProperties>
</file>