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D4" i="2"/>
  <c r="C4" i="2"/>
  <c r="E19" i="4"/>
  <c r="E21" i="4" s="1"/>
  <c r="E18" i="4"/>
  <c r="E20" i="4" s="1"/>
  <c r="E22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N59" i="3"/>
  <c r="B58" i="3"/>
  <c r="N58" i="3" s="1"/>
  <c r="V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S6" i="2"/>
  <c r="AR6" i="2"/>
  <c r="AQ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L5" i="2" l="1"/>
  <c r="N5" i="2" s="1"/>
  <c r="P5" i="2" s="1"/>
  <c r="R5" i="2" s="1"/>
  <c r="T5" i="2" s="1"/>
  <c r="V5" i="2" s="1"/>
  <c r="X5" i="2" s="1"/>
  <c r="Z5" i="2" s="1"/>
  <c r="AB5" i="2" s="1"/>
  <c r="AD5" i="2" s="1"/>
  <c r="AF5" i="2" s="1"/>
  <c r="AH5" i="2" s="1"/>
  <c r="AJ5" i="2" s="1"/>
  <c r="AL5" i="2" s="1"/>
  <c r="AI10" i="2"/>
  <c r="AK10" i="2" s="1"/>
  <c r="AM10" i="2" s="1"/>
  <c r="AH6" i="2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L4" i="2" l="1"/>
  <c r="F57" i="3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J6" i="2"/>
  <c r="AH4" i="2" l="1"/>
  <c r="Q57" i="3"/>
  <c r="AL6" i="2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<sst xmlns="http://schemas.openxmlformats.org/spreadsheetml/2006/main" count="431" uniqueCount="58">
  <si>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</si>
  <si>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</si>
  <si>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</si>
  <si>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</si>
  <si>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</si>
  <si>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</si>
  <si>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</si>
  <si>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</si>
  <si>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</si>
  <si>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</si>
  <si>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</si>
  <si>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</si>
  <si>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</si>
  <si>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</si>
  <si>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</si>
  <si>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</si>
  <si>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</si>
  <si>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</si>
  <si>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</si>
  <si>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</si>
  <si>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</si>
  <si>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</si>
  <si>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</si>
  <si>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</si>
  <si>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</si>
  <si>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</si>
  <si>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</si>
  <si>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</si>
  <si>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</si>
  <si>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</si>
  <si>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</si>
  <si>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</si>
  <si>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</si>
  <si>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</si>
  <si>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</si>
  <si>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</si>
  <si>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</si>
  <si>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</si>
  <si>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</si>
  <si>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</si>
  <si>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</si>
  <si>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</si>
  <si>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</si>
  <si>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</si>
  <si>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</si>
  <si>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</si>
  <si>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</si>
  <si>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</si>
  <si>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</si>
  <si>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</si>
  <si>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</si>
  <si>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</si>
  <si>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</si>
  <si>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</si>
  <si>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</si>
  <si>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</si>
  <si>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</si>
  <si>
    <t>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</si>
</sst>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43"/>
          <c:y val="0.24230769230769258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53.64999999999997</c:v>
                </c:pt>
                <c:pt idx="6" formatCode="General">
                  <c:v>50.299999999999969</c:v>
                </c:pt>
                <c:pt idx="7" formatCode="General">
                  <c:v>39.749999999999972</c:v>
                </c:pt>
                <c:pt idx="8" formatCode="General">
                  <c:v>36.499999999999972</c:v>
                </c:pt>
                <c:pt idx="9" formatCode="General">
                  <c:v>33.89999999999997</c:v>
                </c:pt>
                <c:pt idx="10" formatCode="General">
                  <c:v>15.249999999999972</c:v>
                </c:pt>
                <c:pt idx="11" formatCode="General">
                  <c:v>15.249999999999972</c:v>
                </c:pt>
                <c:pt idx="12" formatCode="General">
                  <c:v>15.249999999999972</c:v>
                </c:pt>
                <c:pt idx="13" formatCode="General">
                  <c:v>15.249999999999972</c:v>
                </c:pt>
                <c:pt idx="14" formatCode="General">
                  <c:v>15.249999999999972</c:v>
                </c:pt>
                <c:pt idx="15" formatCode="General">
                  <c:v>15.249999999999972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9504"/>
        <c:axId val="101896576"/>
      </c:areaChart>
      <c:catAx>
        <c:axId val="1016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189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18965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1669504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8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22" r="0.75000000000000122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49</c:v>
                </c:pt>
                <c:pt idx="6">
                  <c:v>38</c:v>
                </c:pt>
                <c:pt idx="7">
                  <c:v>25</c:v>
                </c:pt>
                <c:pt idx="8">
                  <c:v>20</c:v>
                </c:pt>
                <c:pt idx="9">
                  <c:v>19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98976"/>
        <c:axId val="102000896"/>
      </c:lineChart>
      <c:catAx>
        <c:axId val="10199897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2000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000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1998976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46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22" r="0.7500000000000012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954"/>
          <c:y val="0.22222305369617193"/>
          <c:w val="0.7089003521045979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2.6</c:v>
                </c:pt>
                <c:pt idx="9">
                  <c:v>18.649999999999999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</c:v>
                </c:pt>
                <c:pt idx="5">
                  <c:v>3.3500000000000005</c:v>
                </c:pt>
                <c:pt idx="6">
                  <c:v>10.55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77024"/>
        <c:axId val="103778944"/>
      </c:lineChart>
      <c:dateAx>
        <c:axId val="10377702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3778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0377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377702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58"/>
          <c:h val="0.87739785400388415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122" r="0.75000000000000122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2" spans="2:5" x14ac:dyDescent="0.2">
      <c r="B12" s="84" t="s">
        <v>32</v>
      </c>
      <c r="C12" s="85"/>
      <c r="D12" s="86" t="s">
        <v>33</v>
      </c>
      <c r="E12" s="88" t="s">
        <v>34</v>
      </c>
    </row>
    <row r="13" spans="2:5" x14ac:dyDescent="0.2">
      <c r="B13" s="65" t="s">
        <v>35</v>
      </c>
      <c r="C13" s="66" t="s">
        <v>36</v>
      </c>
      <c r="D13" s="87"/>
      <c r="E13" s="89"/>
    </row>
    <row r="14" spans="2:5" x14ac:dyDescent="0.2">
      <c r="B14" s="67" t="s">
        <v>20</v>
      </c>
      <c r="C14" s="68" t="s">
        <v>21</v>
      </c>
      <c r="D14" s="67" t="s">
        <v>22</v>
      </c>
      <c r="E14" s="69">
        <v>40996</v>
      </c>
    </row>
    <row r="15" spans="2:5" x14ac:dyDescent="0.2">
      <c r="B15" s="67" t="s">
        <v>23</v>
      </c>
      <c r="C15" s="68" t="s">
        <v>37</v>
      </c>
      <c r="D15" s="67" t="s">
        <v>56</v>
      </c>
      <c r="E15" s="69">
        <v>40998</v>
      </c>
    </row>
    <row r="16" spans="2:5" x14ac:dyDescent="0.2">
      <c r="B16" s="67" t="s">
        <v>3</v>
      </c>
      <c r="C16" s="68" t="s">
        <v>38</v>
      </c>
      <c r="D16" s="67"/>
      <c r="E16" s="69">
        <v>41003</v>
      </c>
    </row>
    <row r="17" spans="2:5" x14ac:dyDescent="0.2">
      <c r="B17" s="67" t="s">
        <v>24</v>
      </c>
      <c r="C17" s="68" t="s">
        <v>39</v>
      </c>
      <c r="D17" s="67"/>
      <c r="E17" s="69">
        <v>41005</v>
      </c>
    </row>
    <row r="18" spans="2:5" x14ac:dyDescent="0.2">
      <c r="B18" s="67" t="s">
        <v>40</v>
      </c>
      <c r="C18" s="68"/>
      <c r="D18" s="67"/>
      <c r="E18" s="69">
        <f>+E16+7</f>
        <v>41010</v>
      </c>
    </row>
    <row r="19" spans="2:5" x14ac:dyDescent="0.2">
      <c r="B19" s="67"/>
      <c r="C19" s="68"/>
      <c r="D19" s="67"/>
      <c r="E19" s="69">
        <f>+E17+7</f>
        <v>41012</v>
      </c>
    </row>
    <row r="20" spans="2:5" x14ac:dyDescent="0.2">
      <c r="B20" s="67"/>
      <c r="C20" s="68"/>
      <c r="D20" s="67"/>
      <c r="E20" s="69">
        <f>+E18+7</f>
        <v>41017</v>
      </c>
    </row>
    <row r="21" spans="2:5" x14ac:dyDescent="0.2">
      <c r="B21" s="67"/>
      <c r="C21" s="68"/>
      <c r="D21" s="67"/>
      <c r="E21" s="69">
        <f>+E19+7</f>
        <v>41019</v>
      </c>
    </row>
    <row r="22" spans="2:5" x14ac:dyDescent="0.2">
      <c r="B22" s="67"/>
      <c r="C22" s="68"/>
      <c r="D22" s="67"/>
      <c r="E22" s="69">
        <f>+E20+7</f>
        <v>41024</v>
      </c>
    </row>
    <row r="23" spans="2:5" x14ac:dyDescent="0.2">
      <c r="B23" s="67"/>
      <c r="C23" s="68"/>
      <c r="D23" s="68"/>
      <c r="E23" s="70">
        <v>41026</v>
      </c>
    </row>
    <row r="24" spans="2:5" x14ac:dyDescent="0.2">
      <c r="B24" s="67"/>
      <c r="C24" s="68"/>
      <c r="D24" s="68"/>
      <c r="E24" s="70">
        <v>41031</v>
      </c>
    </row>
    <row r="25" spans="2:5" x14ac:dyDescent="0.2">
      <c r="B25" s="67"/>
      <c r="C25" s="68"/>
      <c r="D25" s="68"/>
      <c r="E25" s="70">
        <v>41033</v>
      </c>
    </row>
    <row r="26" spans="2:5" x14ac:dyDescent="0.2">
      <c r="B26" s="67"/>
      <c r="C26" s="68"/>
      <c r="D26" s="68"/>
      <c r="E26" s="70">
        <v>41035</v>
      </c>
    </row>
    <row r="27" spans="2:5" x14ac:dyDescent="0.2">
      <c r="B27" s="67"/>
      <c r="C27" s="68"/>
      <c r="D27" s="68"/>
      <c r="E27" s="70">
        <v>41036</v>
      </c>
    </row>
    <row r="28" spans="2:5" x14ac:dyDescent="0.2">
      <c r="B28" s="67"/>
      <c r="C28" s="68"/>
      <c r="D28" s="68"/>
      <c r="E28" s="70">
        <v>41037</v>
      </c>
    </row>
    <row r="29" spans="2:5" x14ac:dyDescent="0.2">
      <c r="B29" s="67"/>
      <c r="C29" s="68"/>
      <c r="D29" s="68"/>
      <c r="E29" s="70">
        <v>41038</v>
      </c>
    </row>
    <row r="30" spans="2:5" x14ac:dyDescent="0.2">
      <c r="B30" s="67"/>
      <c r="C30" s="68"/>
      <c r="D30" s="68"/>
      <c r="E30" s="70">
        <v>41039</v>
      </c>
    </row>
    <row r="31" spans="2:5" x14ac:dyDescent="0.2">
      <c r="B31" s="67"/>
      <c r="C31" s="68"/>
      <c r="D31" s="68"/>
      <c r="E31" s="70">
        <v>41040</v>
      </c>
    </row>
    <row r="32" spans="2:5" x14ac:dyDescent="0.2">
      <c r="B32" s="67"/>
      <c r="C32" s="68"/>
      <c r="D32" s="68"/>
      <c r="E32" s="70">
        <v>41045</v>
      </c>
    </row>
    <row r="33" spans="2:5" x14ac:dyDescent="0.2">
      <c r="B33" s="67"/>
      <c r="C33" s="68"/>
      <c r="D33" s="68"/>
      <c r="E33" s="70">
        <v>41047</v>
      </c>
    </row>
    <row r="34" spans="2:5" x14ac:dyDescent="0.2">
      <c r="B34" s="67"/>
      <c r="C34" s="68"/>
      <c r="D34" s="68"/>
      <c r="E34" s="70">
        <v>41052</v>
      </c>
    </row>
    <row r="35" spans="2:5" x14ac:dyDescent="0.2">
      <c r="B35" s="67"/>
      <c r="C35" s="68"/>
      <c r="D35" s="68"/>
      <c r="E35" s="70">
        <v>41054</v>
      </c>
    </row>
    <row r="36" spans="2:5" x14ac:dyDescent="0.2">
      <c r="B36" s="67"/>
      <c r="C36" s="68"/>
      <c r="D36" s="68"/>
      <c r="E36" s="70">
        <v>41059</v>
      </c>
    </row>
    <row r="37" spans="2:5" x14ac:dyDescent="0.2">
      <c r="B37" s="67"/>
      <c r="C37" s="68"/>
      <c r="D37" s="68"/>
      <c r="E37" s="70">
        <v>41061</v>
      </c>
    </row>
    <row r="38" spans="2:5" x14ac:dyDescent="0.2">
      <c r="B38" s="67"/>
      <c r="C38" s="68"/>
      <c r="D38" s="68"/>
      <c r="E38" s="70">
        <v>41135</v>
      </c>
    </row>
    <row r="39" spans="2:5" x14ac:dyDescent="0.2">
      <c r="B39" s="67"/>
      <c r="C39" s="68"/>
      <c r="D39" s="68"/>
      <c r="E39" s="70">
        <v>41138</v>
      </c>
    </row>
    <row r="40" spans="2:5" x14ac:dyDescent="0.2">
      <c r="B40" s="67"/>
      <c r="C40" s="68"/>
      <c r="D40" s="68"/>
      <c r="E40" s="70">
        <v>41142</v>
      </c>
    </row>
    <row r="41" spans="2:5" x14ac:dyDescent="0.2">
      <c r="B41" s="67"/>
      <c r="C41" s="68"/>
      <c r="D41" s="68"/>
      <c r="E41" s="70">
        <v>41145</v>
      </c>
    </row>
    <row r="42" spans="2:5" x14ac:dyDescent="0.2">
      <c r="B42" s="67"/>
      <c r="C42" s="68"/>
      <c r="D42" s="68"/>
      <c r="E42" s="70">
        <v>41149</v>
      </c>
    </row>
    <row r="43" spans="2:5" x14ac:dyDescent="0.2">
      <c r="B43" s="67"/>
      <c r="C43" s="68"/>
      <c r="D43" s="68"/>
      <c r="E43" s="70">
        <v>41152</v>
      </c>
    </row>
    <row r="44" spans="2:5" x14ac:dyDescent="0.2">
      <c r="B44" s="67"/>
      <c r="C44" s="68"/>
      <c r="D44" s="68"/>
      <c r="E44" s="70">
        <v>41156</v>
      </c>
    </row>
    <row r="45" spans="2:5" x14ac:dyDescent="0.2">
      <c r="B45" s="67"/>
      <c r="C45" s="68"/>
      <c r="D45" s="68"/>
      <c r="E45" s="70">
        <v>41159</v>
      </c>
    </row>
    <row r="46" spans="2:5" x14ac:dyDescent="0.2">
      <c r="B46" s="67"/>
      <c r="C46" s="68"/>
      <c r="D46" s="68"/>
      <c r="E46" s="70">
        <v>41163</v>
      </c>
    </row>
    <row r="47" spans="2:5" x14ac:dyDescent="0.2">
      <c r="B47" s="67"/>
      <c r="C47" s="68"/>
      <c r="D47" s="68"/>
      <c r="E47" s="70">
        <v>41169</v>
      </c>
    </row>
    <row r="48" spans="2:5" x14ac:dyDescent="0.2">
      <c r="B48" s="67"/>
      <c r="C48" s="68"/>
      <c r="D48" s="68"/>
      <c r="E48" s="70">
        <v>41170</v>
      </c>
    </row>
    <row r="49" spans="2:5" x14ac:dyDescent="0.2">
      <c r="B49" s="67"/>
      <c r="C49" s="68"/>
      <c r="D49" s="68"/>
      <c r="E49" s="70">
        <v>41173</v>
      </c>
    </row>
    <row r="50" spans="2:5" x14ac:dyDescent="0.2">
      <c r="B50" s="67"/>
      <c r="C50" s="68"/>
      <c r="D50" s="68"/>
      <c r="E50" s="70"/>
    </row>
    <row r="51" spans="2:5" x14ac:dyDescent="0.2">
      <c r="B51" s="67"/>
      <c r="C51" s="68"/>
      <c r="D51" s="68"/>
      <c r="E51" s="70"/>
    </row>
    <row r="52" spans="2:5" x14ac:dyDescent="0.2">
      <c r="B52" s="67"/>
      <c r="C52" s="68"/>
      <c r="D52" s="68"/>
      <c r="E52" s="70"/>
    </row>
    <row r="53" spans="2:5" x14ac:dyDescent="0.2">
      <c r="B53" s="67"/>
      <c r="C53" s="68"/>
      <c r="D53" s="68"/>
      <c r="E53" s="70"/>
    </row>
    <row r="54" spans="2:5" x14ac:dyDescent="0.2">
      <c r="B54" s="67"/>
      <c r="C54" s="68"/>
      <c r="D54" s="68"/>
      <c r="E54" s="70"/>
    </row>
    <row r="55" spans="2:5" x14ac:dyDescent="0.2">
      <c r="B55" s="67"/>
      <c r="C55" s="68"/>
      <c r="D55" s="68"/>
      <c r="E55" s="70"/>
    </row>
    <row r="56" spans="2:5" x14ac:dyDescent="0.2">
      <c r="B56" s="67"/>
      <c r="C56" s="68"/>
      <c r="D56" s="68"/>
      <c r="E56" s="70"/>
    </row>
    <row r="57" spans="2:5" x14ac:dyDescent="0.2">
      <c r="B57" s="67"/>
      <c r="C57" s="68"/>
      <c r="D57" s="68"/>
      <c r="E57" s="70"/>
    </row>
    <row r="58" spans="2:5" x14ac:dyDescent="0.2">
      <c r="B58" s="67"/>
      <c r="C58" s="68"/>
      <c r="D58" s="68"/>
      <c r="E58" s="70"/>
    </row>
    <row r="59" spans="2:5" x14ac:dyDescent="0.2">
      <c r="B59" s="67"/>
      <c r="C59" s="68"/>
      <c r="D59" s="68"/>
      <c r="E59" s="70"/>
    </row>
    <row r="60" spans="2:5" x14ac:dyDescent="0.2">
      <c r="B60" s="67"/>
      <c r="C60" s="68"/>
      <c r="D60" s="68"/>
      <c r="E60" s="70"/>
    </row>
    <row r="61" spans="2:5" x14ac:dyDescent="0.2">
      <c r="B61" s="67"/>
      <c r="C61" s="68"/>
      <c r="D61" s="68"/>
      <c r="E61" s="70"/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8" x14ac:dyDescent="0.2">
      <c r="B65" s="67"/>
      <c r="C65" s="68"/>
      <c r="D65" s="68"/>
      <c r="E65" s="70"/>
    </row>
    <row r="66" spans="2:8" x14ac:dyDescent="0.2">
      <c r="B66" s="67"/>
      <c r="C66" s="68"/>
      <c r="D66" s="68"/>
      <c r="E66" s="70"/>
    </row>
    <row r="67" spans="2:8" x14ac:dyDescent="0.2">
      <c r="B67" s="67"/>
      <c r="C67" s="68"/>
      <c r="D67" s="68"/>
      <c r="E67" s="70"/>
    </row>
    <row r="68" spans="2:8" x14ac:dyDescent="0.2">
      <c r="B68" s="67"/>
      <c r="C68" s="68"/>
      <c r="D68" s="68"/>
      <c r="E68" s="70"/>
    </row>
    <row r="69" spans="2:8" x14ac:dyDescent="0.2">
      <c r="B69" s="67"/>
      <c r="C69" s="68"/>
      <c r="D69" s="68"/>
      <c r="E69" s="70"/>
    </row>
    <row r="70" spans="2:8" x14ac:dyDescent="0.2">
      <c r="B70" s="67"/>
      <c r="C70" s="68"/>
      <c r="D70" s="68"/>
      <c r="E70" s="70"/>
    </row>
    <row r="71" spans="2:8" x14ac:dyDescent="0.2">
      <c r="B71" s="67"/>
      <c r="C71" s="68"/>
      <c r="D71" s="68"/>
      <c r="E71" s="70"/>
    </row>
    <row r="72" spans="2:8" x14ac:dyDescent="0.2">
      <c r="B72" s="67"/>
      <c r="C72" s="68"/>
      <c r="D72" s="68"/>
      <c r="E72" s="70"/>
    </row>
    <row r="73" spans="2:8" x14ac:dyDescent="0.2">
      <c r="B73" s="67"/>
      <c r="C73" s="68"/>
      <c r="D73" s="68"/>
      <c r="E73" s="70"/>
    </row>
    <row r="74" spans="2:8" x14ac:dyDescent="0.2">
      <c r="B74" s="71"/>
      <c r="C74" s="72"/>
      <c r="D74" s="72"/>
      <c r="E74" s="73"/>
    </row>
    <row r="80" spans="2:8" x14ac:dyDescent="0.2">
      <c r="G80" s="74"/>
      <c r="H80" s="74"/>
    </row>
    <row r="81" spans="7:8" x14ac:dyDescent="0.2">
      <c r="G81" s="74"/>
      <c r="H81" s="74"/>
    </row>
    <row r="82" spans="7:8" x14ac:dyDescent="0.2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44</v>
      </c>
      <c r="C4" s="5" t="s">
        <v>2</v>
      </c>
      <c r="D4" s="56"/>
    </row>
    <row r="5" spans="2:4" x14ac:dyDescent="0.25">
      <c r="B5" s="4" t="s">
        <v>44</v>
      </c>
      <c r="C5" s="5" t="s">
        <v>3</v>
      </c>
      <c r="D5" s="56"/>
    </row>
    <row r="6" spans="2:4" x14ac:dyDescent="0.25">
      <c r="B6" s="4" t="s">
        <v>44</v>
      </c>
      <c r="C6" s="5" t="s">
        <v>4</v>
      </c>
      <c r="D6" s="56"/>
    </row>
    <row r="7" spans="2:4" x14ac:dyDescent="0.25">
      <c r="B7" s="4" t="s">
        <v>44</v>
      </c>
      <c r="C7" s="5" t="s">
        <v>5</v>
      </c>
      <c r="D7" s="56"/>
    </row>
    <row r="8" spans="2:4" x14ac:dyDescent="0.25">
      <c r="B8" s="4" t="s">
        <v>44</v>
      </c>
      <c r="C8" s="5" t="s">
        <v>6</v>
      </c>
      <c r="D8" s="56"/>
    </row>
    <row r="9" spans="2:4" x14ac:dyDescent="0.25">
      <c r="B9" s="4" t="s">
        <v>44</v>
      </c>
      <c r="C9" s="5" t="s">
        <v>7</v>
      </c>
      <c r="D9" s="56"/>
    </row>
    <row r="10" spans="2:4" x14ac:dyDescent="0.25">
      <c r="B10" s="4" t="s">
        <v>44</v>
      </c>
      <c r="C10" s="5" t="s">
        <v>8</v>
      </c>
      <c r="D10" s="56"/>
    </row>
    <row r="11" spans="2:4" x14ac:dyDescent="0.25">
      <c r="B11" s="4" t="s">
        <v>45</v>
      </c>
      <c r="C11" s="5" t="s">
        <v>2</v>
      </c>
      <c r="D11" s="56"/>
    </row>
    <row r="12" spans="2:4" x14ac:dyDescent="0.25">
      <c r="B12" s="4" t="s">
        <v>45</v>
      </c>
      <c r="C12" s="5" t="s">
        <v>3</v>
      </c>
      <c r="D12" s="56"/>
    </row>
    <row r="13" spans="2:4" x14ac:dyDescent="0.25">
      <c r="B13" s="4" t="s">
        <v>45</v>
      </c>
      <c r="C13" s="5" t="s">
        <v>4</v>
      </c>
      <c r="D13" s="56"/>
    </row>
    <row r="14" spans="2:4" x14ac:dyDescent="0.25">
      <c r="B14" s="4" t="s">
        <v>45</v>
      </c>
      <c r="C14" s="5" t="s">
        <v>5</v>
      </c>
      <c r="D14" s="56"/>
    </row>
    <row r="15" spans="2:4" x14ac:dyDescent="0.25">
      <c r="B15" s="4" t="s">
        <v>45</v>
      </c>
      <c r="C15" s="5" t="s">
        <v>6</v>
      </c>
      <c r="D15" s="56"/>
    </row>
    <row r="16" spans="2:4" x14ac:dyDescent="0.25">
      <c r="B16" s="4" t="s">
        <v>45</v>
      </c>
      <c r="C16" s="5" t="s">
        <v>7</v>
      </c>
      <c r="D16" s="56"/>
    </row>
    <row r="17" spans="1:254" x14ac:dyDescent="0.25">
      <c r="B17" s="4" t="s">
        <v>45</v>
      </c>
      <c r="C17" s="5" t="s">
        <v>8</v>
      </c>
      <c r="D17" s="56"/>
    </row>
    <row r="18" spans="1:254" x14ac:dyDescent="0.25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47</v>
      </c>
      <c r="C31" s="5" t="s">
        <v>8</v>
      </c>
      <c r="D31" s="56"/>
    </row>
    <row r="32" spans="1:254" x14ac:dyDescent="0.25">
      <c r="B32" s="4" t="s">
        <v>48</v>
      </c>
      <c r="C32" s="5" t="s">
        <v>2</v>
      </c>
      <c r="D32" s="56"/>
    </row>
    <row r="33" spans="2:4" x14ac:dyDescent="0.25">
      <c r="B33" s="4" t="s">
        <v>48</v>
      </c>
      <c r="C33" s="5" t="s">
        <v>3</v>
      </c>
      <c r="D33" s="56"/>
    </row>
    <row r="34" spans="2:4" x14ac:dyDescent="0.25">
      <c r="B34" s="4" t="s">
        <v>48</v>
      </c>
      <c r="C34" s="5" t="s">
        <v>4</v>
      </c>
      <c r="D34" s="56"/>
    </row>
    <row r="35" spans="2:4" x14ac:dyDescent="0.25">
      <c r="B35" s="4" t="s">
        <v>48</v>
      </c>
      <c r="C35" s="5" t="s">
        <v>5</v>
      </c>
      <c r="D35" s="56"/>
    </row>
    <row r="36" spans="2:4" ht="13.5" customHeight="1" x14ac:dyDescent="0.25">
      <c r="B36" s="4" t="s">
        <v>48</v>
      </c>
      <c r="C36" s="5" t="s">
        <v>6</v>
      </c>
      <c r="D36" s="56"/>
    </row>
    <row r="37" spans="2:4" x14ac:dyDescent="0.25">
      <c r="B37" s="4" t="s">
        <v>48</v>
      </c>
      <c r="C37" s="5" t="s">
        <v>7</v>
      </c>
      <c r="D37" s="56"/>
    </row>
    <row r="38" spans="2:4" x14ac:dyDescent="0.25">
      <c r="B38" s="4" t="s">
        <v>48</v>
      </c>
      <c r="C38" s="5" t="s">
        <v>8</v>
      </c>
      <c r="D38" s="56"/>
    </row>
    <row r="39" spans="2:4" x14ac:dyDescent="0.25">
      <c r="B39" s="4" t="s">
        <v>49</v>
      </c>
      <c r="C39" s="5" t="s">
        <v>2</v>
      </c>
      <c r="D39" s="56"/>
    </row>
    <row r="40" spans="2:4" x14ac:dyDescent="0.25">
      <c r="B40" s="4" t="s">
        <v>49</v>
      </c>
      <c r="C40" s="5" t="s">
        <v>3</v>
      </c>
      <c r="D40" s="56"/>
    </row>
    <row r="41" spans="2:4" x14ac:dyDescent="0.25">
      <c r="B41" s="4" t="s">
        <v>49</v>
      </c>
      <c r="C41" s="5" t="s">
        <v>4</v>
      </c>
      <c r="D41" s="56"/>
    </row>
    <row r="42" spans="2:4" x14ac:dyDescent="0.25">
      <c r="B42" s="4" t="s">
        <v>49</v>
      </c>
      <c r="C42" s="5" t="s">
        <v>5</v>
      </c>
      <c r="D42" s="56"/>
    </row>
    <row r="43" spans="2:4" x14ac:dyDescent="0.25">
      <c r="B43" s="4" t="s">
        <v>49</v>
      </c>
      <c r="C43" s="5" t="s">
        <v>6</v>
      </c>
      <c r="D43" s="56"/>
    </row>
    <row r="44" spans="2:4" x14ac:dyDescent="0.25">
      <c r="B44" s="4" t="s">
        <v>49</v>
      </c>
      <c r="C44" s="5" t="s">
        <v>7</v>
      </c>
      <c r="D44" s="56"/>
    </row>
    <row r="45" spans="2:4" x14ac:dyDescent="0.25">
      <c r="B45" s="4" t="s">
        <v>49</v>
      </c>
      <c r="C45" s="5" t="s">
        <v>8</v>
      </c>
      <c r="D45" s="56"/>
    </row>
    <row r="46" spans="2:4" x14ac:dyDescent="0.25">
      <c r="B46" s="4" t="s">
        <v>50</v>
      </c>
      <c r="C46" s="5" t="s">
        <v>2</v>
      </c>
      <c r="D46" s="56"/>
    </row>
    <row r="47" spans="2:4" x14ac:dyDescent="0.25">
      <c r="B47" s="4" t="s">
        <v>50</v>
      </c>
      <c r="C47" s="5" t="s">
        <v>3</v>
      </c>
      <c r="D47" s="56"/>
    </row>
    <row r="48" spans="2:4" x14ac:dyDescent="0.25">
      <c r="B48" s="4" t="s">
        <v>50</v>
      </c>
      <c r="C48" s="5" t="s">
        <v>4</v>
      </c>
      <c r="D48" s="56"/>
    </row>
    <row r="49" spans="2:4" x14ac:dyDescent="0.25">
      <c r="B49" s="4" t="s">
        <v>50</v>
      </c>
      <c r="C49" s="5" t="s">
        <v>5</v>
      </c>
      <c r="D49" s="56"/>
    </row>
    <row r="50" spans="2:4" x14ac:dyDescent="0.25">
      <c r="B50" s="4" t="s">
        <v>50</v>
      </c>
      <c r="C50" s="5" t="s">
        <v>6</v>
      </c>
      <c r="D50" s="56"/>
    </row>
    <row r="51" spans="2:4" x14ac:dyDescent="0.25">
      <c r="B51" s="4" t="s">
        <v>50</v>
      </c>
      <c r="C51" s="5" t="s">
        <v>7</v>
      </c>
      <c r="D51" s="56"/>
    </row>
    <row r="52" spans="2:4" x14ac:dyDescent="0.25">
      <c r="B52" s="4" t="s">
        <v>50</v>
      </c>
      <c r="C52" s="5" t="s">
        <v>8</v>
      </c>
      <c r="D52" s="56"/>
    </row>
    <row r="53" spans="2:4" x14ac:dyDescent="0.25">
      <c r="B53" s="4" t="s">
        <v>51</v>
      </c>
      <c r="C53" s="5" t="s">
        <v>2</v>
      </c>
      <c r="D53" s="56"/>
    </row>
    <row r="54" spans="2:4" x14ac:dyDescent="0.25">
      <c r="B54" s="4" t="s">
        <v>51</v>
      </c>
      <c r="C54" s="5" t="s">
        <v>3</v>
      </c>
      <c r="D54" s="56"/>
    </row>
    <row r="55" spans="2:4" x14ac:dyDescent="0.25">
      <c r="B55" s="4" t="s">
        <v>51</v>
      </c>
      <c r="C55" s="5" t="s">
        <v>4</v>
      </c>
      <c r="D55" s="56"/>
    </row>
    <row r="56" spans="2:4" x14ac:dyDescent="0.25">
      <c r="B56" s="4" t="s">
        <v>51</v>
      </c>
      <c r="C56" s="5" t="s">
        <v>5</v>
      </c>
      <c r="D56" s="56"/>
    </row>
    <row r="57" spans="2:4" x14ac:dyDescent="0.25">
      <c r="B57" s="4" t="s">
        <v>51</v>
      </c>
      <c r="C57" s="5" t="s">
        <v>6</v>
      </c>
      <c r="D57" s="56"/>
    </row>
    <row r="58" spans="2:4" x14ac:dyDescent="0.25">
      <c r="B58" s="4" t="s">
        <v>51</v>
      </c>
      <c r="C58" s="5" t="s">
        <v>7</v>
      </c>
      <c r="D58" s="56"/>
    </row>
    <row r="59" spans="2:4" x14ac:dyDescent="0.25">
      <c r="B59" s="4" t="s">
        <v>51</v>
      </c>
      <c r="C59" s="5" t="s">
        <v>8</v>
      </c>
      <c r="D59" s="56"/>
    </row>
    <row r="60" spans="2:4" x14ac:dyDescent="0.25">
      <c r="B60" s="4" t="s">
        <v>52</v>
      </c>
      <c r="C60" s="5" t="s">
        <v>2</v>
      </c>
      <c r="D60" s="56"/>
    </row>
    <row r="61" spans="2:4" x14ac:dyDescent="0.25">
      <c r="B61" s="4" t="s">
        <v>52</v>
      </c>
      <c r="C61" s="5" t="s">
        <v>3</v>
      </c>
      <c r="D61" s="56"/>
    </row>
    <row r="62" spans="2:4" x14ac:dyDescent="0.25">
      <c r="B62" s="4" t="s">
        <v>52</v>
      </c>
      <c r="C62" s="5" t="s">
        <v>4</v>
      </c>
      <c r="D62" s="56"/>
    </row>
    <row r="63" spans="2:4" x14ac:dyDescent="0.25">
      <c r="B63" s="4" t="s">
        <v>52</v>
      </c>
      <c r="C63" s="5" t="s">
        <v>5</v>
      </c>
      <c r="D63" s="56"/>
    </row>
    <row r="64" spans="2:4" x14ac:dyDescent="0.25">
      <c r="B64" s="4" t="s">
        <v>52</v>
      </c>
      <c r="C64" s="5" t="s">
        <v>6</v>
      </c>
      <c r="D64" s="56"/>
    </row>
    <row r="65" spans="2:4" x14ac:dyDescent="0.25">
      <c r="B65" s="4" t="s">
        <v>52</v>
      </c>
      <c r="C65" s="5" t="s">
        <v>7</v>
      </c>
      <c r="D65" s="56"/>
    </row>
    <row r="66" spans="2:4" x14ac:dyDescent="0.25">
      <c r="B66" s="4" t="s">
        <v>52</v>
      </c>
      <c r="C66" s="5" t="s">
        <v>8</v>
      </c>
      <c r="D66" s="56"/>
    </row>
    <row r="67" spans="2:4" x14ac:dyDescent="0.25">
      <c r="B67" s="4" t="s">
        <v>53</v>
      </c>
      <c r="C67" s="5" t="s">
        <v>2</v>
      </c>
    </row>
    <row r="68" spans="2:4" x14ac:dyDescent="0.25">
      <c r="B68" s="4" t="s">
        <v>53</v>
      </c>
      <c r="C68" s="5" t="s">
        <v>3</v>
      </c>
    </row>
    <row r="69" spans="2:4" x14ac:dyDescent="0.25">
      <c r="B69" s="4" t="s">
        <v>53</v>
      </c>
      <c r="C69" s="5" t="s">
        <v>4</v>
      </c>
    </row>
    <row r="70" spans="2:4" x14ac:dyDescent="0.25">
      <c r="B70" s="4" t="s">
        <v>53</v>
      </c>
      <c r="C70" s="5" t="s">
        <v>5</v>
      </c>
    </row>
    <row r="71" spans="2:4" x14ac:dyDescent="0.25">
      <c r="B71" s="4" t="s">
        <v>53</v>
      </c>
      <c r="C71" s="5" t="s">
        <v>6</v>
      </c>
    </row>
    <row r="72" spans="2:4" x14ac:dyDescent="0.25">
      <c r="B72" s="4" t="s">
        <v>53</v>
      </c>
      <c r="C72" s="5" t="s">
        <v>7</v>
      </c>
    </row>
    <row r="73" spans="2:4" x14ac:dyDescent="0.25">
      <c r="B73" s="4" t="s">
        <v>53</v>
      </c>
      <c r="C73" s="5" t="s">
        <v>8</v>
      </c>
    </row>
    <row r="74" spans="2:4" x14ac:dyDescent="0.25">
      <c r="B74" s="4" t="s">
        <v>54</v>
      </c>
      <c r="C74" s="5" t="s">
        <v>2</v>
      </c>
    </row>
    <row r="75" spans="2:4" x14ac:dyDescent="0.25">
      <c r="B75" s="4" t="s">
        <v>54</v>
      </c>
      <c r="C75" s="5" t="s">
        <v>3</v>
      </c>
    </row>
    <row r="76" spans="2:4" x14ac:dyDescent="0.25">
      <c r="B76" s="4" t="s">
        <v>54</v>
      </c>
      <c r="C76" s="5" t="s">
        <v>4</v>
      </c>
    </row>
    <row r="77" spans="2:4" x14ac:dyDescent="0.25">
      <c r="B77" s="4" t="s">
        <v>54</v>
      </c>
      <c r="C77" s="5" t="s">
        <v>5</v>
      </c>
    </row>
    <row r="78" spans="2:4" x14ac:dyDescent="0.25">
      <c r="B78" s="4" t="s">
        <v>54</v>
      </c>
      <c r="C78" s="5" t="s">
        <v>6</v>
      </c>
    </row>
    <row r="79" spans="2:4" x14ac:dyDescent="0.25">
      <c r="B79" s="4" t="s">
        <v>54</v>
      </c>
      <c r="C79" s="5" t="s">
        <v>7</v>
      </c>
    </row>
    <row r="80" spans="2:4" x14ac:dyDescent="0.25">
      <c r="B80" s="4" t="s">
        <v>54</v>
      </c>
      <c r="C80" s="5" t="s">
        <v>8</v>
      </c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64" activePane="bottomRight" state="frozen"/>
      <selection activeCell="C4" sqref="C4"/>
      <selection pane="topRight" activeCell="C4" sqref="C4"/>
      <selection pane="bottomLeft" activeCell="C4" sqref="C4"/>
      <selection pane="bottomRight" activeCell="AB74" sqref="AB74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5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49</v>
      </c>
      <c r="S6" s="21"/>
      <c r="T6" s="21">
        <f>$H$6-COUNTIF(S10:S994,"&gt;=1")</f>
        <v>38</v>
      </c>
      <c r="U6" s="21"/>
      <c r="V6" s="21">
        <f>$H$6-COUNTIF(U10:U994,"&gt;=1")</f>
        <v>25</v>
      </c>
      <c r="W6" s="21"/>
      <c r="X6" s="21">
        <f>$H$6-COUNTIF(W10:W994,"&gt;=1")</f>
        <v>20</v>
      </c>
      <c r="Y6" s="21"/>
      <c r="Z6" s="21">
        <f>$H$6-COUNTIF(Y10:Y994,"&gt;=1")</f>
        <v>19</v>
      </c>
      <c r="AA6" s="21"/>
      <c r="AB6" s="21">
        <f>$H$6-COUNTIF(AA10:AA994,"&gt;=1")</f>
        <v>9</v>
      </c>
      <c r="AC6" s="21"/>
      <c r="AD6" s="21">
        <f>$H$6-COUNTIF(AC10:AC994,"&gt;=1")</f>
        <v>9</v>
      </c>
      <c r="AE6" s="21"/>
      <c r="AF6" s="21">
        <f t="shared" ref="AF6:AL6" si="0">$H$6-COUNTIF(AE10:AE994,"&gt;=1")</f>
        <v>9</v>
      </c>
      <c r="AG6" s="21"/>
      <c r="AH6" s="21">
        <f t="shared" si="0"/>
        <v>9</v>
      </c>
      <c r="AI6" s="21"/>
      <c r="AJ6" s="21">
        <f t="shared" si="0"/>
        <v>9</v>
      </c>
      <c r="AK6" s="21"/>
      <c r="AL6" s="21">
        <f t="shared" si="0"/>
        <v>9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7" t="s">
        <v>13</v>
      </c>
      <c r="F7" s="98"/>
      <c r="G7" s="99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53.64999999999997</v>
      </c>
      <c r="S7" s="23"/>
      <c r="T7" s="23">
        <f>+R7-SUM(T9:T999)</f>
        <v>50.299999999999969</v>
      </c>
      <c r="U7" s="23"/>
      <c r="V7" s="23">
        <f>+T7-SUM(V9:V999)</f>
        <v>39.749999999999972</v>
      </c>
      <c r="W7" s="23"/>
      <c r="X7" s="23">
        <f>+V7-SUM(X9:X999)</f>
        <v>36.499999999999972</v>
      </c>
      <c r="Y7" s="23"/>
      <c r="Z7" s="23">
        <f>+X7-SUM(Z9:Z999)</f>
        <v>33.89999999999997</v>
      </c>
      <c r="AA7" s="23"/>
      <c r="AB7" s="23">
        <f>+Z7-SUM(AB9:AB999)</f>
        <v>15.249999999999972</v>
      </c>
      <c r="AC7" s="23"/>
      <c r="AD7" s="23">
        <f>+AB7-SUM(AD9:AD999)</f>
        <v>15.249999999999972</v>
      </c>
      <c r="AE7" s="23"/>
      <c r="AF7" s="23">
        <f>+AD7-SUM(AF9:AF999)</f>
        <v>15.249999999999972</v>
      </c>
      <c r="AG7" s="23"/>
      <c r="AH7" s="23">
        <f>+AF7-SUM(AH9:AH999)</f>
        <v>15.249999999999972</v>
      </c>
      <c r="AI7" s="23"/>
      <c r="AJ7" s="23">
        <f>+AH7-SUM(AJ9:AJ999)</f>
        <v>15.249999999999972</v>
      </c>
      <c r="AK7" s="23"/>
      <c r="AL7" s="23">
        <f>+AJ7-SUM(AL9:AL999)</f>
        <v>15.249999999999972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 x14ac:dyDescent="0.25">
      <c r="A10" s="34" t="str">
        <f>+'Sprint Backlog'!B4</f>
        <v>US034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57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US034</v>
      </c>
      <c r="B11" s="92" t="str">
        <f>+'Sprint Backlog'!C5</f>
        <v>Prototipado</v>
      </c>
      <c r="C11" s="92"/>
      <c r="D11" s="92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US034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US034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US034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US034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US034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57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1</v>
      </c>
      <c r="X16" s="31">
        <v>1</v>
      </c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US036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US036</v>
      </c>
      <c r="B18" s="92" t="str">
        <f>+'Sprint Backlog'!C12</f>
        <v>Prototipado</v>
      </c>
      <c r="C18" s="92"/>
      <c r="D18" s="92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US036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 x14ac:dyDescent="0.25">
      <c r="A20" s="34" t="str">
        <f>+'Sprint Backlog'!B14</f>
        <v>US036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 x14ac:dyDescent="0.25">
      <c r="A21" s="34" t="str">
        <f>+'Sprint Backlog'!B15</f>
        <v>US036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 x14ac:dyDescent="0.25">
      <c r="A22" s="34" t="str">
        <f>+'Sprint Backlog'!B16</f>
        <v>US036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 x14ac:dyDescent="0.25">
      <c r="A23" s="34" t="str">
        <f>+'Sprint Backlog'!B17</f>
        <v>US036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57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1</v>
      </c>
      <c r="X23" s="31">
        <v>0.75</v>
      </c>
      <c r="Y23" s="30">
        <f t="shared" si="9"/>
        <v>1</v>
      </c>
      <c r="Z23" s="32"/>
      <c r="AA23" s="30">
        <f t="shared" si="10"/>
        <v>1</v>
      </c>
      <c r="AB23" s="32"/>
      <c r="AC23" s="30">
        <f t="shared" si="11"/>
        <v>1</v>
      </c>
      <c r="AD23" s="32"/>
      <c r="AE23" s="30">
        <f t="shared" si="12"/>
        <v>1</v>
      </c>
      <c r="AF23" s="32"/>
      <c r="AG23" s="30">
        <f t="shared" si="13"/>
        <v>1</v>
      </c>
      <c r="AH23" s="32"/>
      <c r="AI23" s="77">
        <f t="shared" si="14"/>
        <v>1</v>
      </c>
      <c r="AJ23" s="32"/>
      <c r="AK23" s="77">
        <f t="shared" si="15"/>
        <v>1</v>
      </c>
      <c r="AL23" s="32"/>
      <c r="AM23" s="77">
        <f>+IF(AK23=1,1,(#REF!+SUMPRODUCT((MOD(COLUMN(T23:AL23),2)=0)*T23:AL23))/$H23)</f>
        <v>1</v>
      </c>
    </row>
    <row r="24" spans="1:45" x14ac:dyDescent="0.25">
      <c r="A24" s="34" t="str">
        <f>+'Sprint Backlog'!B18</f>
        <v>US037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 x14ac:dyDescent="0.25">
      <c r="A25" s="34" t="str">
        <f>+'Sprint Backlog'!B19</f>
        <v>US037</v>
      </c>
      <c r="B25" s="92" t="str">
        <f>+'Sprint Backlog'!C19</f>
        <v>Prototipado</v>
      </c>
      <c r="C25" s="92"/>
      <c r="D25" s="92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 x14ac:dyDescent="0.25">
      <c r="A26" s="34" t="str">
        <f>+'Sprint Backlog'!B20</f>
        <v>US037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 x14ac:dyDescent="0.25">
      <c r="A27" s="34" t="str">
        <f>+'Sprint Backlog'!B21</f>
        <v>US037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 x14ac:dyDescent="0.25">
      <c r="A28" s="34" t="str">
        <f>+'Sprint Backlog'!B22</f>
        <v>US037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 x14ac:dyDescent="0.25">
      <c r="A29" s="34" t="str">
        <f>+'Sprint Backlog'!B23</f>
        <v>US037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 x14ac:dyDescent="0.25">
      <c r="A30" s="34" t="str">
        <f>+'Sprint Backlog'!B24</f>
        <v>US037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57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1</v>
      </c>
      <c r="X30" s="31">
        <v>0.75</v>
      </c>
      <c r="Y30" s="30">
        <f t="shared" si="9"/>
        <v>1</v>
      </c>
      <c r="Z30" s="32"/>
      <c r="AA30" s="30">
        <f t="shared" si="10"/>
        <v>1</v>
      </c>
      <c r="AB30" s="32"/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7">
        <f t="shared" si="14"/>
        <v>1</v>
      </c>
      <c r="AJ30" s="32"/>
      <c r="AK30" s="77">
        <f t="shared" si="15"/>
        <v>1</v>
      </c>
      <c r="AL30" s="32"/>
      <c r="AM30" s="77">
        <f>+IF(AK30=1,1,(#REF!+SUMPRODUCT((MOD(COLUMN(T30:AL30),2)=0)*T30:AL30))/$H30)</f>
        <v>1</v>
      </c>
    </row>
    <row r="31" spans="1:45" x14ac:dyDescent="0.25">
      <c r="A31" s="34" t="str">
        <f>+'Sprint Backlog'!B25</f>
        <v>US023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57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1</v>
      </c>
      <c r="R31" s="31">
        <v>0.05</v>
      </c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>+IF(AK31=1,1,(#REF!+SUMPRODUCT((MOD(COLUMN(T31:AL31),2)=0)*T31:AL31))/$H31)</f>
        <v>1</v>
      </c>
    </row>
    <row r="32" spans="1:45" x14ac:dyDescent="0.25">
      <c r="A32" s="34" t="str">
        <f>+'Sprint Backlog'!B26</f>
        <v>US023</v>
      </c>
      <c r="B32" s="92" t="str">
        <f>+'Sprint Backlog'!C26</f>
        <v>Prototipado</v>
      </c>
      <c r="C32" s="92"/>
      <c r="D32" s="92"/>
      <c r="E32" s="28" t="s">
        <v>3</v>
      </c>
      <c r="F32" s="28" t="s">
        <v>57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1</v>
      </c>
      <c r="R32" s="31">
        <v>0.05</v>
      </c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>+IF(AK32=1,1,(#REF!+SUMPRODUCT((MOD(COLUMN(T32:AL32),2)=0)*T32:AL32))/$H32)</f>
        <v>1</v>
      </c>
    </row>
    <row r="33" spans="1:39" x14ac:dyDescent="0.25">
      <c r="A33" s="34" t="str">
        <f>+'Sprint Backlog'!B27</f>
        <v>US023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57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1</v>
      </c>
      <c r="R33" s="31">
        <v>0.2</v>
      </c>
      <c r="S33" s="30">
        <f t="shared" si="6"/>
        <v>1</v>
      </c>
      <c r="T33" s="31"/>
      <c r="U33" s="30">
        <f t="shared" si="7"/>
        <v>1</v>
      </c>
      <c r="V33" s="31"/>
      <c r="W33" s="30">
        <f t="shared" si="8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>+IF(AK33=1,1,(#REF!+SUMPRODUCT((MOD(COLUMN(T33:AL33),2)=0)*T33:AL33))/$H33)</f>
        <v>1</v>
      </c>
    </row>
    <row r="34" spans="1:39" x14ac:dyDescent="0.25">
      <c r="A34" s="34" t="str">
        <f>+'Sprint Backlog'!B28</f>
        <v>US023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57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1</v>
      </c>
      <c r="T34" s="31">
        <v>0.2</v>
      </c>
      <c r="U34" s="30">
        <f t="shared" si="7"/>
        <v>1</v>
      </c>
      <c r="V34" s="31"/>
      <c r="W34" s="30">
        <f t="shared" si="8"/>
        <v>1</v>
      </c>
      <c r="X34" s="31"/>
      <c r="Y34" s="30">
        <f t="shared" si="9"/>
        <v>1</v>
      </c>
      <c r="Z34" s="32"/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>+IF(AK34=1,1,(#REF!+SUMPRODUCT((MOD(COLUMN(T34:AL34),2)=0)*T34:AL34))/$H34)</f>
        <v>1</v>
      </c>
    </row>
    <row r="35" spans="1:39" x14ac:dyDescent="0.25">
      <c r="A35" s="34" t="str">
        <f>+'Sprint Backlog'!B29</f>
        <v>US023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57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1</v>
      </c>
      <c r="T35" s="31">
        <v>0.2</v>
      </c>
      <c r="U35" s="30">
        <f t="shared" si="7"/>
        <v>1</v>
      </c>
      <c r="V35" s="31"/>
      <c r="W35" s="30">
        <f t="shared" si="8"/>
        <v>1</v>
      </c>
      <c r="X35" s="31"/>
      <c r="Y35" s="30">
        <f t="shared" si="9"/>
        <v>1</v>
      </c>
      <c r="Z35" s="32"/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>+IF(AK35=1,1,(#REF!+SUMPRODUCT((MOD(COLUMN(T35:AL35),2)=0)*T35:AL35))/$H35)</f>
        <v>1</v>
      </c>
    </row>
    <row r="36" spans="1:39" x14ac:dyDescent="0.25">
      <c r="A36" s="34" t="str">
        <f>+'Sprint Backlog'!B30</f>
        <v>US023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57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1</v>
      </c>
      <c r="T36" s="31">
        <v>0.2</v>
      </c>
      <c r="U36" s="30">
        <f t="shared" si="7"/>
        <v>1</v>
      </c>
      <c r="V36" s="31"/>
      <c r="W36" s="30">
        <f t="shared" si="8"/>
        <v>1</v>
      </c>
      <c r="X36" s="31"/>
      <c r="Y36" s="30">
        <f t="shared" si="9"/>
        <v>1</v>
      </c>
      <c r="Z36" s="32"/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>+IF(AK36=1,1,(#REF!+SUMPRODUCT((MOD(COLUMN(T36:AL36),2)=0)*T36:AL36))/$H36)</f>
        <v>1</v>
      </c>
    </row>
    <row r="37" spans="1:39" x14ac:dyDescent="0.25">
      <c r="A37" s="34" t="str">
        <f>+'Sprint Backlog'!B31</f>
        <v>US023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57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0.5</v>
      </c>
      <c r="T37" s="31">
        <v>0.05</v>
      </c>
      <c r="U37" s="30">
        <f t="shared" si="7"/>
        <v>0.5</v>
      </c>
      <c r="V37" s="31"/>
      <c r="W37" s="30">
        <f t="shared" si="8"/>
        <v>1</v>
      </c>
      <c r="X37" s="31">
        <v>0.05</v>
      </c>
      <c r="Y37" s="30">
        <f t="shared" si="9"/>
        <v>1</v>
      </c>
      <c r="Z37" s="32"/>
      <c r="AA37" s="30">
        <f t="shared" si="10"/>
        <v>1</v>
      </c>
      <c r="AB37" s="32"/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7">
        <f t="shared" si="14"/>
        <v>1</v>
      </c>
      <c r="AJ37" s="32"/>
      <c r="AK37" s="77">
        <f t="shared" si="15"/>
        <v>1</v>
      </c>
      <c r="AL37" s="32"/>
      <c r="AM37" s="77">
        <f>+IF(AK37=1,1,(#REF!+SUMPRODUCT((MOD(COLUMN(T37:AL37),2)=0)*T37:AL37))/$H37)</f>
        <v>1</v>
      </c>
    </row>
    <row r="38" spans="1:39" x14ac:dyDescent="0.25">
      <c r="A38" s="34" t="str">
        <f>+'Sprint Backlog'!B32</f>
        <v>US024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57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5</v>
      </c>
      <c r="R38" s="31">
        <v>0.5</v>
      </c>
      <c r="S38" s="30">
        <f t="shared" si="6"/>
        <v>5</v>
      </c>
      <c r="T38" s="31"/>
      <c r="U38" s="30">
        <f t="shared" si="7"/>
        <v>5</v>
      </c>
      <c r="V38" s="31"/>
      <c r="W38" s="30">
        <f t="shared" si="8"/>
        <v>10</v>
      </c>
      <c r="X38" s="31">
        <v>0.5</v>
      </c>
      <c r="Y38" s="30">
        <f t="shared" si="9"/>
        <v>10</v>
      </c>
      <c r="Z38" s="32"/>
      <c r="AA38" s="30">
        <f t="shared" si="10"/>
        <v>10</v>
      </c>
      <c r="AB38" s="32"/>
      <c r="AC38" s="30">
        <f t="shared" si="11"/>
        <v>10</v>
      </c>
      <c r="AD38" s="32"/>
      <c r="AE38" s="30">
        <f t="shared" si="12"/>
        <v>10</v>
      </c>
      <c r="AF38" s="32"/>
      <c r="AG38" s="30">
        <f t="shared" si="13"/>
        <v>10</v>
      </c>
      <c r="AH38" s="32"/>
      <c r="AI38" s="77">
        <f t="shared" si="14"/>
        <v>10</v>
      </c>
      <c r="AJ38" s="32"/>
      <c r="AK38" s="77">
        <f t="shared" si="15"/>
        <v>10</v>
      </c>
      <c r="AL38" s="32"/>
      <c r="AM38" s="77" t="e">
        <f>+IF(AK38=1,1,(#REF!+SUMPRODUCT((MOD(COLUMN(T38:AL38),2)=0)*T38:AL38))/$H38)</f>
        <v>#REF!</v>
      </c>
    </row>
    <row r="39" spans="1:39" x14ac:dyDescent="0.25">
      <c r="A39" s="34" t="str">
        <f>+'Sprint Backlog'!B33</f>
        <v>US024</v>
      </c>
      <c r="B39" s="92" t="str">
        <f>+'Sprint Backlog'!C33</f>
        <v>Prototipado</v>
      </c>
      <c r="C39" s="92"/>
      <c r="D39" s="92"/>
      <c r="E39" s="28" t="s">
        <v>3</v>
      </c>
      <c r="F39" s="28" t="s">
        <v>57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1</v>
      </c>
      <c r="R39" s="31">
        <v>0.1</v>
      </c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>+IF(AK39=1,1,(#REF!+SUMPRODUCT((MOD(COLUMN(T39:AL39),2)=0)*T39:AL39))/$H39)</f>
        <v>1</v>
      </c>
    </row>
    <row r="40" spans="1:39" x14ac:dyDescent="0.25">
      <c r="A40" s="34" t="str">
        <f>+'Sprint Backlog'!B34</f>
        <v>US024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57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1</v>
      </c>
      <c r="R40" s="31">
        <v>0.4</v>
      </c>
      <c r="S40" s="30">
        <f t="shared" si="6"/>
        <v>1</v>
      </c>
      <c r="T40" s="31"/>
      <c r="U40" s="30">
        <f t="shared" si="7"/>
        <v>1</v>
      </c>
      <c r="V40" s="31"/>
      <c r="W40" s="30">
        <f t="shared" si="8"/>
        <v>1</v>
      </c>
      <c r="X40" s="31"/>
      <c r="Y40" s="30">
        <f t="shared" si="9"/>
        <v>1</v>
      </c>
      <c r="Z40" s="32"/>
      <c r="AA40" s="30">
        <f t="shared" si="10"/>
        <v>1</v>
      </c>
      <c r="AB40" s="32"/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>+IF(AK40=1,1,(#REF!+SUMPRODUCT((MOD(COLUMN(T40:AL40),2)=0)*T40:AL40))/$H40)</f>
        <v>1</v>
      </c>
    </row>
    <row r="41" spans="1:39" x14ac:dyDescent="0.25">
      <c r="A41" s="34" t="str">
        <f>+'Sprint Backlog'!B35</f>
        <v>US024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57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1</v>
      </c>
      <c r="R41" s="31">
        <v>0.4</v>
      </c>
      <c r="S41" s="30">
        <f t="shared" si="6"/>
        <v>1</v>
      </c>
      <c r="T41" s="31"/>
      <c r="U41" s="30">
        <f t="shared" si="7"/>
        <v>1</v>
      </c>
      <c r="V41" s="31"/>
      <c r="W41" s="30">
        <f t="shared" si="8"/>
        <v>1</v>
      </c>
      <c r="X41" s="31"/>
      <c r="Y41" s="30">
        <f t="shared" si="9"/>
        <v>1</v>
      </c>
      <c r="Z41" s="32"/>
      <c r="AA41" s="30">
        <f t="shared" si="10"/>
        <v>1</v>
      </c>
      <c r="AB41" s="32"/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>+IF(AK41=1,1,(#REF!+SUMPRODUCT((MOD(COLUMN(T41:AL41),2)=0)*T41:AL41))/$H41)</f>
        <v>1</v>
      </c>
    </row>
    <row r="42" spans="1:39" x14ac:dyDescent="0.25">
      <c r="A42" s="34" t="str">
        <f>+'Sprint Backlog'!B36</f>
        <v>US024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57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1</v>
      </c>
      <c r="R42" s="31">
        <v>0.4</v>
      </c>
      <c r="S42" s="30">
        <f t="shared" si="6"/>
        <v>1</v>
      </c>
      <c r="T42" s="31"/>
      <c r="U42" s="30">
        <f t="shared" si="7"/>
        <v>1</v>
      </c>
      <c r="V42" s="31"/>
      <c r="W42" s="30">
        <f t="shared" si="8"/>
        <v>1</v>
      </c>
      <c r="X42" s="31"/>
      <c r="Y42" s="30">
        <f t="shared" si="9"/>
        <v>1</v>
      </c>
      <c r="Z42" s="32"/>
      <c r="AA42" s="30">
        <f t="shared" si="10"/>
        <v>1</v>
      </c>
      <c r="AB42" s="32"/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>+IF(AK42=1,1,(#REF!+SUMPRODUCT((MOD(COLUMN(T42:AL42),2)=0)*T42:AL42))/$H42)</f>
        <v>1</v>
      </c>
    </row>
    <row r="43" spans="1:39" x14ac:dyDescent="0.25">
      <c r="A43" s="34" t="str">
        <f>+'Sprint Backlog'!B37</f>
        <v>US024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57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1</v>
      </c>
      <c r="V43" s="31">
        <v>0.4</v>
      </c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>+IF(AK43=1,1,(#REF!+SUMPRODUCT((MOD(COLUMN(T43:AL43),2)=0)*T43:AL43))/$H43)</f>
        <v>1</v>
      </c>
    </row>
    <row r="44" spans="1:39" x14ac:dyDescent="0.25">
      <c r="A44" s="34" t="str">
        <f>+'Sprint Backlog'!B38</f>
        <v>US024</v>
      </c>
      <c r="B44" s="92" t="str">
        <f>+'Sprint Backlog'!C38</f>
        <v>Pruebas unitarias</v>
      </c>
      <c r="C44" s="92"/>
      <c r="D44" s="92"/>
      <c r="E44" s="28" t="s">
        <v>24</v>
      </c>
      <c r="F44" s="28" t="s">
        <v>57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1</v>
      </c>
      <c r="X44" s="31">
        <v>0.2</v>
      </c>
      <c r="Y44" s="30">
        <f t="shared" si="9"/>
        <v>1</v>
      </c>
      <c r="Z44" s="32"/>
      <c r="AA44" s="30">
        <f t="shared" si="10"/>
        <v>1</v>
      </c>
      <c r="AB44" s="32"/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>+IF(AK44=1,1,(#REF!+SUMPRODUCT((MOD(COLUMN(T44:AL44),2)=0)*T44:AL44))/$H44)</f>
        <v>1</v>
      </c>
    </row>
    <row r="45" spans="1:39" x14ac:dyDescent="0.25">
      <c r="A45" s="34" t="str">
        <f>+'Sprint Backlog'!B39</f>
        <v>US035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57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1</v>
      </c>
      <c r="T45" s="31">
        <v>0.5</v>
      </c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>+IF(AK45=1,1,(#REF!+SUMPRODUCT((MOD(COLUMN(T45:AL45),2)=0)*T45:AL45))/$H45)</f>
        <v>1</v>
      </c>
    </row>
    <row r="46" spans="1:39" x14ac:dyDescent="0.25">
      <c r="A46" s="34" t="str">
        <f>+'Sprint Backlog'!B40</f>
        <v>US035</v>
      </c>
      <c r="B46" s="92" t="str">
        <f>+'Sprint Backlog'!C40</f>
        <v>Prototipado</v>
      </c>
      <c r="C46" s="92"/>
      <c r="D46" s="92"/>
      <c r="E46" s="28" t="s">
        <v>3</v>
      </c>
      <c r="F46" s="28" t="s">
        <v>57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0.4</v>
      </c>
      <c r="T46" s="31">
        <v>0.2</v>
      </c>
      <c r="U46" s="30">
        <f t="shared" si="7"/>
        <v>1</v>
      </c>
      <c r="V46" s="31">
        <v>0.3</v>
      </c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>+IF(AK46=1,1,(#REF!+SUMPRODUCT((MOD(COLUMN(T46:AL46),2)=0)*T46:AL46))/$H46)</f>
        <v>1</v>
      </c>
    </row>
    <row r="47" spans="1:39" x14ac:dyDescent="0.25">
      <c r="A47" s="34" t="str">
        <f>+'Sprint Backlog'!B41</f>
        <v>US035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57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1</v>
      </c>
      <c r="V47" s="31">
        <v>1</v>
      </c>
      <c r="W47" s="30">
        <f t="shared" si="8"/>
        <v>1</v>
      </c>
      <c r="X47" s="31"/>
      <c r="Y47" s="30">
        <f t="shared" si="9"/>
        <v>1</v>
      </c>
      <c r="Z47" s="32"/>
      <c r="AA47" s="30">
        <f t="shared" si="10"/>
        <v>1</v>
      </c>
      <c r="AB47" s="32"/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>+IF(AK47=1,1,(#REF!+SUMPRODUCT((MOD(COLUMN(T47:AL47),2)=0)*T47:AL47))/$H47)</f>
        <v>1</v>
      </c>
    </row>
    <row r="48" spans="1:39" x14ac:dyDescent="0.25">
      <c r="A48" s="34" t="str">
        <f>+'Sprint Backlog'!B42</f>
        <v>US035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57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1</v>
      </c>
      <c r="V48" s="31">
        <v>2</v>
      </c>
      <c r="W48" s="30">
        <f t="shared" si="8"/>
        <v>1</v>
      </c>
      <c r="X48" s="31"/>
      <c r="Y48" s="30">
        <f t="shared" si="9"/>
        <v>1</v>
      </c>
      <c r="Z48" s="32"/>
      <c r="AA48" s="30">
        <f t="shared" si="10"/>
        <v>1</v>
      </c>
      <c r="AB48" s="32"/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>+IF(AK48=1,1,(#REF!+SUMPRODUCT((MOD(COLUMN(T48:AL48),2)=0)*T48:AL48))/$H48)</f>
        <v>1</v>
      </c>
    </row>
    <row r="49" spans="1:39" x14ac:dyDescent="0.25">
      <c r="A49" s="34" t="str">
        <f>+'Sprint Backlog'!B43</f>
        <v>US035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57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1</v>
      </c>
      <c r="V49" s="31">
        <v>2</v>
      </c>
      <c r="W49" s="30">
        <f t="shared" si="8"/>
        <v>1</v>
      </c>
      <c r="X49" s="31"/>
      <c r="Y49" s="30">
        <f t="shared" si="9"/>
        <v>1</v>
      </c>
      <c r="Z49" s="32"/>
      <c r="AA49" s="30">
        <f t="shared" si="10"/>
        <v>1</v>
      </c>
      <c r="AB49" s="32"/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>+IF(AK49=1,1,(#REF!+SUMPRODUCT((MOD(COLUMN(T49:AL49),2)=0)*T49:AL49))/$H49)</f>
        <v>1</v>
      </c>
    </row>
    <row r="50" spans="1:39" x14ac:dyDescent="0.25">
      <c r="A50" s="34" t="str">
        <f>+'Sprint Backlog'!B44</f>
        <v>US035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57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1</v>
      </c>
      <c r="V50" s="31">
        <v>1</v>
      </c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>+IF(AK50=1,1,(#REF!+SUMPRODUCT((MOD(COLUMN(T50:AL50),2)=0)*T50:AL50))/$H50)</f>
        <v>1</v>
      </c>
    </row>
    <row r="51" spans="1:39" x14ac:dyDescent="0.25">
      <c r="A51" s="34" t="str">
        <f>+'Sprint Backlog'!B45</f>
        <v>US035</v>
      </c>
      <c r="B51" s="92" t="str">
        <f>+'Sprint Backlog'!C45</f>
        <v>Pruebas unitarias</v>
      </c>
      <c r="C51" s="92"/>
      <c r="D51" s="92"/>
      <c r="E51" s="28" t="s">
        <v>24</v>
      </c>
      <c r="F51" s="28" t="s">
        <v>57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1</v>
      </c>
      <c r="V51" s="31">
        <v>1</v>
      </c>
      <c r="W51" s="30">
        <f t="shared" si="8"/>
        <v>1</v>
      </c>
      <c r="X51" s="31"/>
      <c r="Y51" s="30">
        <f t="shared" si="9"/>
        <v>1</v>
      </c>
      <c r="Z51" s="32"/>
      <c r="AA51" s="30">
        <f t="shared" si="10"/>
        <v>1</v>
      </c>
      <c r="AB51" s="32"/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>+IF(AK51=1,1,(#REF!+SUMPRODUCT((MOD(COLUMN(T51:AL51),2)=0)*T51:AL51))/$H51)</f>
        <v>1</v>
      </c>
    </row>
    <row r="52" spans="1:39" x14ac:dyDescent="0.25">
      <c r="A52" s="34" t="str">
        <f>+'Sprint Backlog'!B46</f>
        <v>US031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57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1</v>
      </c>
      <c r="V52" s="31">
        <v>0.15</v>
      </c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>+IF(AK52=1,1,(#REF!+SUMPRODUCT((MOD(COLUMN(T52:AL52),2)=0)*T52:AL52))/$H52)</f>
        <v>1</v>
      </c>
    </row>
    <row r="53" spans="1:39" x14ac:dyDescent="0.25">
      <c r="A53" s="34" t="str">
        <f>+'Sprint Backlog'!B47</f>
        <v>US031</v>
      </c>
      <c r="B53" s="92" t="str">
        <f>+'Sprint Backlog'!C47</f>
        <v>Prototipado</v>
      </c>
      <c r="C53" s="92"/>
      <c r="D53" s="92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 x14ac:dyDescent="0.25">
      <c r="A54" s="34" t="str">
        <f>+'Sprint Backlog'!B48</f>
        <v>US031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57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1</v>
      </c>
      <c r="V54" s="31">
        <v>0.6</v>
      </c>
      <c r="W54" s="30">
        <f t="shared" si="8"/>
        <v>1</v>
      </c>
      <c r="X54" s="31"/>
      <c r="Y54" s="30">
        <f t="shared" si="9"/>
        <v>1</v>
      </c>
      <c r="Z54" s="32"/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>+IF(AK54=1,1,(#REF!+SUMPRODUCT((MOD(COLUMN(T54:AL54),2)=0)*T54:AL54))/$H54)</f>
        <v>1</v>
      </c>
    </row>
    <row r="55" spans="1:39" x14ac:dyDescent="0.25">
      <c r="A55" s="34" t="str">
        <f>+'Sprint Backlog'!B49</f>
        <v>US031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57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1</v>
      </c>
      <c r="V55" s="31">
        <v>0.6</v>
      </c>
      <c r="W55" s="30">
        <f t="shared" si="8"/>
        <v>1</v>
      </c>
      <c r="X55" s="31"/>
      <c r="Y55" s="30">
        <f t="shared" si="9"/>
        <v>1</v>
      </c>
      <c r="Z55" s="32"/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>+IF(AK55=1,1,(#REF!+SUMPRODUCT((MOD(COLUMN(T55:AL55),2)=0)*T55:AL55))/$H55)</f>
        <v>1</v>
      </c>
    </row>
    <row r="56" spans="1:39" x14ac:dyDescent="0.25">
      <c r="A56" s="34" t="str">
        <f>+'Sprint Backlog'!B50</f>
        <v>US031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57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1</v>
      </c>
      <c r="V56" s="31">
        <v>0.6</v>
      </c>
      <c r="W56" s="30">
        <f t="shared" si="8"/>
        <v>1</v>
      </c>
      <c r="X56" s="31"/>
      <c r="Y56" s="30">
        <f t="shared" si="9"/>
        <v>1</v>
      </c>
      <c r="Z56" s="32"/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>+IF(AK56=1,1,(#REF!+SUMPRODUCT((MOD(COLUMN(T56:AL56),2)=0)*T56:AL56))/$H56)</f>
        <v>1</v>
      </c>
    </row>
    <row r="57" spans="1:39" x14ac:dyDescent="0.25">
      <c r="A57" s="34" t="str">
        <f>+'Sprint Backlog'!B51</f>
        <v>US031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57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1</v>
      </c>
      <c r="V57" s="31">
        <v>0.6</v>
      </c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>+IF(AK57=1,1,(#REF!+SUMPRODUCT((MOD(COLUMN(T57:AL57),2)=0)*T57:AL57))/$H57)</f>
        <v>1</v>
      </c>
    </row>
    <row r="58" spans="1:39" x14ac:dyDescent="0.25">
      <c r="A58" s="34" t="str">
        <f>+'Sprint Backlog'!B52</f>
        <v>US031</v>
      </c>
      <c r="B58" s="92" t="str">
        <f>+'Sprint Backlog'!C52</f>
        <v>Pruebas unitarias</v>
      </c>
      <c r="C58" s="92"/>
      <c r="D58" s="92"/>
      <c r="E58" s="28" t="s">
        <v>24</v>
      </c>
      <c r="F58" s="28" t="s">
        <v>57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1</v>
      </c>
      <c r="V58" s="31">
        <v>0.3</v>
      </c>
      <c r="W58" s="30">
        <f t="shared" si="8"/>
        <v>1</v>
      </c>
      <c r="X58" s="31"/>
      <c r="Y58" s="30">
        <f t="shared" si="9"/>
        <v>1</v>
      </c>
      <c r="Z58" s="32"/>
      <c r="AA58" s="30">
        <f t="shared" si="10"/>
        <v>1</v>
      </c>
      <c r="AB58" s="32"/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>+IF(AK58=1,1,(#REF!+SUMPRODUCT((MOD(COLUMN(T58:AL58),2)=0)*T58:AL58))/$H58)</f>
        <v>1</v>
      </c>
    </row>
    <row r="59" spans="1:39" x14ac:dyDescent="0.25">
      <c r="A59" s="34" t="str">
        <f>+'Sprint Backlog'!B53</f>
        <v>US046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57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1</v>
      </c>
      <c r="AB59" s="32">
        <v>0.5</v>
      </c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>+IF(AK59=1,1,(#REF!+SUMPRODUCT((MOD(COLUMN(T59:AL59),2)=0)*T59:AL59))/$H59)</f>
        <v>1</v>
      </c>
    </row>
    <row r="60" spans="1:39" outlineLevel="1" x14ac:dyDescent="0.25">
      <c r="A60" s="34" t="str">
        <f>+'Sprint Backlog'!B54</f>
        <v>US046</v>
      </c>
      <c r="B60" s="92" t="str">
        <f>+'Sprint Backlog'!C54</f>
        <v>Prototipado</v>
      </c>
      <c r="C60" s="92"/>
      <c r="D60" s="92"/>
      <c r="E60" s="27" t="s">
        <v>3</v>
      </c>
      <c r="F60" s="28" t="s">
        <v>57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 x14ac:dyDescent="0.25">
      <c r="A61" s="34" t="str">
        <f>+'Sprint Backlog'!B55</f>
        <v>US046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57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0.54545454545454541</v>
      </c>
      <c r="Z61" s="32">
        <v>1</v>
      </c>
      <c r="AA61" s="30">
        <f t="shared" si="10"/>
        <v>1</v>
      </c>
      <c r="AB61" s="32">
        <v>1.25</v>
      </c>
      <c r="AC61" s="30">
        <f t="shared" si="11"/>
        <v>1</v>
      </c>
      <c r="AD61" s="32"/>
      <c r="AE61" s="30">
        <f t="shared" si="12"/>
        <v>1</v>
      </c>
      <c r="AF61" s="32"/>
      <c r="AG61" s="30">
        <f t="shared" si="13"/>
        <v>1</v>
      </c>
      <c r="AH61" s="32"/>
      <c r="AI61" s="77">
        <f t="shared" si="14"/>
        <v>1</v>
      </c>
      <c r="AJ61" s="32"/>
      <c r="AK61" s="77">
        <f t="shared" si="15"/>
        <v>1</v>
      </c>
      <c r="AL61" s="32"/>
      <c r="AM61" s="77">
        <f>+IF(AK61=1,1,(#REF!+SUMPRODUCT((MOD(COLUMN(T61:AL61),2)=0)*T61:AL61))/$H61)</f>
        <v>1</v>
      </c>
    </row>
    <row r="62" spans="1:39" outlineLevel="1" x14ac:dyDescent="0.25">
      <c r="A62" s="34" t="str">
        <f>+'Sprint Backlog'!B56</f>
        <v>US046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57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1</v>
      </c>
      <c r="AB62" s="32">
        <v>2.25</v>
      </c>
      <c r="AC62" s="30">
        <f t="shared" si="11"/>
        <v>1</v>
      </c>
      <c r="AD62" s="32"/>
      <c r="AE62" s="30">
        <f t="shared" si="12"/>
        <v>1</v>
      </c>
      <c r="AF62" s="32"/>
      <c r="AG62" s="30">
        <f t="shared" si="13"/>
        <v>1</v>
      </c>
      <c r="AH62" s="32"/>
      <c r="AI62" s="77">
        <f t="shared" si="14"/>
        <v>1</v>
      </c>
      <c r="AJ62" s="32"/>
      <c r="AK62" s="77">
        <f t="shared" si="15"/>
        <v>1</v>
      </c>
      <c r="AL62" s="32"/>
      <c r="AM62" s="77">
        <f>+IF(AK62=1,1,(#REF!+SUMPRODUCT((MOD(COLUMN(T62:AL62),2)=0)*T62:AL62))/$H62)</f>
        <v>1</v>
      </c>
    </row>
    <row r="63" spans="1:39" outlineLevel="1" x14ac:dyDescent="0.25">
      <c r="A63" s="34" t="str">
        <f>+'Sprint Backlog'!B57</f>
        <v>US046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57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1</v>
      </c>
      <c r="AB63" s="32">
        <v>2.25</v>
      </c>
      <c r="AC63" s="30">
        <f t="shared" si="11"/>
        <v>1</v>
      </c>
      <c r="AD63" s="32"/>
      <c r="AE63" s="30">
        <f t="shared" si="12"/>
        <v>1</v>
      </c>
      <c r="AF63" s="32"/>
      <c r="AG63" s="30">
        <f t="shared" si="13"/>
        <v>1</v>
      </c>
      <c r="AH63" s="32"/>
      <c r="AI63" s="77">
        <f t="shared" si="14"/>
        <v>1</v>
      </c>
      <c r="AJ63" s="32"/>
      <c r="AK63" s="77">
        <f t="shared" si="15"/>
        <v>1</v>
      </c>
      <c r="AL63" s="32"/>
      <c r="AM63" s="77">
        <f>+IF(AK63=1,1,(#REF!+SUMPRODUCT((MOD(COLUMN(T63:AL63),2)=0)*T63:AL63))/$H63)</f>
        <v>1</v>
      </c>
    </row>
    <row r="64" spans="1:39" outlineLevel="1" x14ac:dyDescent="0.25">
      <c r="A64" s="34" t="str">
        <f>+'Sprint Backlog'!B58</f>
        <v>US046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57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0.33333333333333331</v>
      </c>
      <c r="Z64" s="32">
        <v>1</v>
      </c>
      <c r="AA64" s="30">
        <f t="shared" si="10"/>
        <v>1</v>
      </c>
      <c r="AB64" s="32">
        <v>3</v>
      </c>
      <c r="AC64" s="30">
        <f t="shared" si="11"/>
        <v>1</v>
      </c>
      <c r="AD64" s="32"/>
      <c r="AE64" s="30">
        <f t="shared" si="12"/>
        <v>1</v>
      </c>
      <c r="AF64" s="32"/>
      <c r="AG64" s="30">
        <f t="shared" si="13"/>
        <v>1</v>
      </c>
      <c r="AH64" s="32"/>
      <c r="AI64" s="77">
        <f t="shared" si="14"/>
        <v>1</v>
      </c>
      <c r="AJ64" s="32"/>
      <c r="AK64" s="77">
        <f t="shared" si="15"/>
        <v>1</v>
      </c>
      <c r="AL64" s="32"/>
      <c r="AM64" s="77">
        <f>+IF(AK64=1,1,(#REF!+SUMPRODUCT((MOD(COLUMN(T64:AL64),2)=0)*T64:AL64))/$H64)</f>
        <v>1</v>
      </c>
    </row>
    <row r="65" spans="1:39" outlineLevel="1" x14ac:dyDescent="0.25">
      <c r="A65" s="34" t="str">
        <f>+'Sprint Backlog'!B59</f>
        <v>US046</v>
      </c>
      <c r="B65" s="92" t="str">
        <f>+'Sprint Backlog'!C59</f>
        <v>Pruebas unitarias</v>
      </c>
      <c r="C65" s="92"/>
      <c r="D65" s="92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 x14ac:dyDescent="0.25">
      <c r="A66" s="34" t="str">
        <f>+'Sprint Backlog'!B60</f>
        <v>US047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 x14ac:dyDescent="0.25">
      <c r="A67" s="34" t="str">
        <f>+'Sprint Backlog'!B61</f>
        <v>US047</v>
      </c>
      <c r="B67" s="92" t="str">
        <f>+'Sprint Backlog'!C61</f>
        <v>Prototipado</v>
      </c>
      <c r="C67" s="92"/>
      <c r="D67" s="92"/>
      <c r="E67" s="28" t="s">
        <v>3</v>
      </c>
      <c r="F67" s="28" t="s">
        <v>57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1</v>
      </c>
      <c r="Z67" s="32">
        <v>0.1</v>
      </c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>+IF(AK67=1,1,(#REF!+SUMPRODUCT((MOD(COLUMN(T67:AL67),2)=0)*T67:AL67))/$H67)</f>
        <v>1</v>
      </c>
    </row>
    <row r="68" spans="1:39" outlineLevel="1" x14ac:dyDescent="0.25">
      <c r="A68" s="34" t="str">
        <f>+'Sprint Backlog'!B62</f>
        <v>US047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57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1</v>
      </c>
      <c r="AB68" s="32">
        <v>2</v>
      </c>
      <c r="AC68" s="30">
        <f t="shared" si="11"/>
        <v>1</v>
      </c>
      <c r="AD68" s="32"/>
      <c r="AE68" s="30">
        <f t="shared" si="12"/>
        <v>1</v>
      </c>
      <c r="AF68" s="32"/>
      <c r="AG68" s="30">
        <f t="shared" si="13"/>
        <v>1</v>
      </c>
      <c r="AH68" s="32"/>
      <c r="AI68" s="77">
        <f t="shared" si="14"/>
        <v>1</v>
      </c>
      <c r="AJ68" s="32"/>
      <c r="AK68" s="77">
        <f t="shared" si="15"/>
        <v>1</v>
      </c>
      <c r="AL68" s="32"/>
      <c r="AM68" s="77">
        <f>+IF(AK68=1,1,(#REF!+SUMPRODUCT((MOD(COLUMN(T68:AL68),2)=0)*T68:AL68))/$H68)</f>
        <v>1</v>
      </c>
    </row>
    <row r="69" spans="1:39" outlineLevel="1" x14ac:dyDescent="0.25">
      <c r="A69" s="34" t="str">
        <f>+'Sprint Backlog'!B63</f>
        <v>US047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57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1</v>
      </c>
      <c r="AB69" s="32">
        <v>2</v>
      </c>
      <c r="AC69" s="30">
        <f t="shared" si="11"/>
        <v>1</v>
      </c>
      <c r="AD69" s="32"/>
      <c r="AE69" s="30">
        <f t="shared" si="12"/>
        <v>1</v>
      </c>
      <c r="AF69" s="32"/>
      <c r="AG69" s="30">
        <f t="shared" si="13"/>
        <v>1</v>
      </c>
      <c r="AH69" s="32"/>
      <c r="AI69" s="77">
        <f t="shared" si="14"/>
        <v>1</v>
      </c>
      <c r="AJ69" s="32"/>
      <c r="AK69" s="77">
        <f t="shared" si="15"/>
        <v>1</v>
      </c>
      <c r="AL69" s="32"/>
      <c r="AM69" s="77">
        <f>+IF(AK69=1,1,(#REF!+SUMPRODUCT((MOD(COLUMN(T69:AL69),2)=0)*T69:AL69))/$H69)</f>
        <v>1</v>
      </c>
    </row>
    <row r="70" spans="1:39" outlineLevel="1" x14ac:dyDescent="0.25">
      <c r="A70" s="34" t="str">
        <f>+'Sprint Backlog'!B64</f>
        <v>US047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57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1</v>
      </c>
      <c r="AB70" s="32">
        <v>2</v>
      </c>
      <c r="AC70" s="30">
        <f t="shared" si="11"/>
        <v>1</v>
      </c>
      <c r="AD70" s="32"/>
      <c r="AE70" s="30">
        <f t="shared" si="12"/>
        <v>1</v>
      </c>
      <c r="AF70" s="32"/>
      <c r="AG70" s="30">
        <f t="shared" si="13"/>
        <v>1</v>
      </c>
      <c r="AH70" s="32"/>
      <c r="AI70" s="77">
        <f t="shared" si="14"/>
        <v>1</v>
      </c>
      <c r="AJ70" s="32"/>
      <c r="AK70" s="77">
        <f t="shared" si="15"/>
        <v>1</v>
      </c>
      <c r="AL70" s="32"/>
      <c r="AM70" s="77">
        <f>+IF(AK70=1,1,(#REF!+SUMPRODUCT((MOD(COLUMN(T70:AL70),2)=0)*T70:AL70))/$H70)</f>
        <v>1</v>
      </c>
    </row>
    <row r="71" spans="1:39" outlineLevel="1" x14ac:dyDescent="0.25">
      <c r="A71" s="34" t="str">
        <f>+'Sprint Backlog'!B65</f>
        <v>US047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57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0.26153846153846155</v>
      </c>
      <c r="Z71" s="32">
        <v>0.5</v>
      </c>
      <c r="AA71" s="30">
        <f t="shared" si="10"/>
        <v>1</v>
      </c>
      <c r="AB71" s="32">
        <v>2.4</v>
      </c>
      <c r="AC71" s="30">
        <f t="shared" si="11"/>
        <v>1</v>
      </c>
      <c r="AD71" s="32"/>
      <c r="AE71" s="30">
        <f t="shared" si="12"/>
        <v>1</v>
      </c>
      <c r="AF71" s="32"/>
      <c r="AG71" s="30">
        <f t="shared" si="13"/>
        <v>1</v>
      </c>
      <c r="AH71" s="32"/>
      <c r="AI71" s="77">
        <f t="shared" si="14"/>
        <v>1</v>
      </c>
      <c r="AJ71" s="32"/>
      <c r="AK71" s="77">
        <f t="shared" si="15"/>
        <v>1</v>
      </c>
      <c r="AL71" s="32"/>
      <c r="AM71" s="77">
        <f>+IF(AK71=1,1,(#REF!+SUMPRODUCT((MOD(COLUMN(T71:AL71),2)=0)*T71:AL71))/$H71)</f>
        <v>1</v>
      </c>
    </row>
    <row r="72" spans="1:39" outlineLevel="1" x14ac:dyDescent="0.25">
      <c r="A72" s="34" t="str">
        <f>+'Sprint Backlog'!B66</f>
        <v>US047</v>
      </c>
      <c r="B72" s="92" t="str">
        <f>+'Sprint Backlog'!C66</f>
        <v>Pruebas unitarias</v>
      </c>
      <c r="C72" s="92"/>
      <c r="D72" s="92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 x14ac:dyDescent="0.25">
      <c r="A73" s="34" t="str">
        <f>+'Sprint Backlog'!B67</f>
        <v>US048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57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1</v>
      </c>
      <c r="AB73" s="32">
        <v>1</v>
      </c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>+IF(AK73=1,1,(#REF!+SUMPRODUCT((MOD(COLUMN(T73:AL73),2)=0)*T73:AL73))/$H73)</f>
        <v>1</v>
      </c>
    </row>
    <row r="74" spans="1:39" outlineLevel="1" x14ac:dyDescent="0.25">
      <c r="A74" s="34" t="str">
        <f>+'Sprint Backlog'!B68</f>
        <v>US048</v>
      </c>
      <c r="B74" s="92" t="str">
        <f>+'Sprint Backlog'!C68</f>
        <v>Prototipado</v>
      </c>
      <c r="C74" s="92"/>
      <c r="D74" s="92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 x14ac:dyDescent="0.25">
      <c r="A75" s="34" t="str">
        <f>+'Sprint Backlog'!B69</f>
        <v>US048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 x14ac:dyDescent="0.25">
      <c r="A76" s="34" t="str">
        <f>+'Sprint Backlog'!B70</f>
        <v>US048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 x14ac:dyDescent="0.25">
      <c r="A77" s="34" t="str">
        <f>+'Sprint Backlog'!B71</f>
        <v>US048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 x14ac:dyDescent="0.25">
      <c r="A78" s="34" t="str">
        <f>+'Sprint Backlog'!B72</f>
        <v>US048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 x14ac:dyDescent="0.25">
      <c r="A79" s="34" t="str">
        <f>+'Sprint Backlog'!B73</f>
        <v>US048</v>
      </c>
      <c r="B79" s="92" t="str">
        <f>+'Sprint Backlog'!C73</f>
        <v>Pruebas unitarias</v>
      </c>
      <c r="C79" s="92"/>
      <c r="D79" s="92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 x14ac:dyDescent="0.25">
      <c r="A80" s="34" t="str">
        <f>+'Sprint Backlog'!B74</f>
        <v>US053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57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1</v>
      </c>
      <c r="T80" s="31">
        <v>0.1</v>
      </c>
      <c r="U80" s="30">
        <f t="shared" si="22"/>
        <v>1</v>
      </c>
      <c r="V80" s="31"/>
      <c r="W80" s="30">
        <f t="shared" si="23"/>
        <v>1</v>
      </c>
      <c r="X80" s="31"/>
      <c r="Y80" s="30">
        <f t="shared" si="24"/>
        <v>1</v>
      </c>
      <c r="Z80" s="32"/>
      <c r="AA80" s="30">
        <f t="shared" si="25"/>
        <v>1</v>
      </c>
      <c r="AB80" s="32"/>
      <c r="AC80" s="30">
        <f t="shared" si="26"/>
        <v>1</v>
      </c>
      <c r="AD80" s="32"/>
      <c r="AE80" s="30">
        <f t="shared" si="27"/>
        <v>1</v>
      </c>
      <c r="AF80" s="32"/>
      <c r="AG80" s="30">
        <f t="shared" si="28"/>
        <v>1</v>
      </c>
      <c r="AH80" s="32"/>
      <c r="AI80" s="77">
        <f t="shared" si="29"/>
        <v>1</v>
      </c>
      <c r="AJ80" s="32"/>
      <c r="AK80" s="77">
        <f t="shared" si="30"/>
        <v>1</v>
      </c>
      <c r="AL80" s="32"/>
      <c r="AM80" s="77">
        <f>+IF(AK80=1,1,(#REF!+SUMPRODUCT((MOD(COLUMN(T80:AL80),2)=0)*T80:AL80))/$H80)</f>
        <v>1</v>
      </c>
    </row>
    <row r="81" spans="1:39" outlineLevel="1" x14ac:dyDescent="0.25">
      <c r="A81" s="34" t="str">
        <f>+'Sprint Backlog'!B75</f>
        <v>US053</v>
      </c>
      <c r="B81" s="92" t="str">
        <f>+'Sprint Backlog'!C75</f>
        <v>Prototipado</v>
      </c>
      <c r="C81" s="92"/>
      <c r="D81" s="92"/>
      <c r="E81" s="28" t="s">
        <v>3</v>
      </c>
      <c r="F81" s="28" t="s">
        <v>57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1</v>
      </c>
      <c r="T81" s="31">
        <v>0.1</v>
      </c>
      <c r="U81" s="30">
        <f t="shared" si="22"/>
        <v>1</v>
      </c>
      <c r="V81" s="31"/>
      <c r="W81" s="30">
        <f t="shared" si="23"/>
        <v>1</v>
      </c>
      <c r="X81" s="31"/>
      <c r="Y81" s="30">
        <f t="shared" si="24"/>
        <v>1</v>
      </c>
      <c r="Z81" s="32"/>
      <c r="AA81" s="30">
        <f t="shared" si="25"/>
        <v>1</v>
      </c>
      <c r="AB81" s="32"/>
      <c r="AC81" s="30">
        <f t="shared" si="26"/>
        <v>1</v>
      </c>
      <c r="AD81" s="32"/>
      <c r="AE81" s="30">
        <f t="shared" si="27"/>
        <v>1</v>
      </c>
      <c r="AF81" s="32"/>
      <c r="AG81" s="30">
        <f t="shared" si="28"/>
        <v>1</v>
      </c>
      <c r="AH81" s="32"/>
      <c r="AI81" s="77">
        <f t="shared" si="29"/>
        <v>1</v>
      </c>
      <c r="AJ81" s="32"/>
      <c r="AK81" s="77">
        <f t="shared" si="30"/>
        <v>1</v>
      </c>
      <c r="AL81" s="32"/>
      <c r="AM81" s="77">
        <f>+IF(AK81=1,1,(#REF!+SUMPRODUCT((MOD(COLUMN(T81:AL81),2)=0)*T81:AL81))/$H81)</f>
        <v>1</v>
      </c>
    </row>
    <row r="82" spans="1:39" outlineLevel="1" x14ac:dyDescent="0.25">
      <c r="A82" s="34" t="str">
        <f>+'Sprint Backlog'!B76</f>
        <v>US053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57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1</v>
      </c>
      <c r="T82" s="31">
        <v>0.1</v>
      </c>
      <c r="U82" s="30">
        <f t="shared" si="22"/>
        <v>1</v>
      </c>
      <c r="V82" s="31"/>
      <c r="W82" s="30">
        <f t="shared" si="23"/>
        <v>1</v>
      </c>
      <c r="X82" s="31"/>
      <c r="Y82" s="30">
        <f t="shared" si="24"/>
        <v>1</v>
      </c>
      <c r="Z82" s="32"/>
      <c r="AA82" s="30">
        <f t="shared" si="25"/>
        <v>1</v>
      </c>
      <c r="AB82" s="32"/>
      <c r="AC82" s="30">
        <f t="shared" si="26"/>
        <v>1</v>
      </c>
      <c r="AD82" s="32"/>
      <c r="AE82" s="30">
        <f t="shared" si="27"/>
        <v>1</v>
      </c>
      <c r="AF82" s="32"/>
      <c r="AG82" s="30">
        <f t="shared" si="28"/>
        <v>1</v>
      </c>
      <c r="AH82" s="32"/>
      <c r="AI82" s="77">
        <f t="shared" si="29"/>
        <v>1</v>
      </c>
      <c r="AJ82" s="32"/>
      <c r="AK82" s="77">
        <f t="shared" si="30"/>
        <v>1</v>
      </c>
      <c r="AL82" s="32"/>
      <c r="AM82" s="77">
        <f>+IF(AK82=1,1,(#REF!+SUMPRODUCT((MOD(COLUMN(T82:AL82),2)=0)*T82:AL82))/$H82)</f>
        <v>1</v>
      </c>
    </row>
    <row r="83" spans="1:39" outlineLevel="1" x14ac:dyDescent="0.25">
      <c r="A83" s="34" t="str">
        <f>+'Sprint Backlog'!B77</f>
        <v>US053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57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1</v>
      </c>
      <c r="T83" s="31">
        <v>0.3</v>
      </c>
      <c r="U83" s="30">
        <f t="shared" si="22"/>
        <v>1</v>
      </c>
      <c r="V83" s="31"/>
      <c r="W83" s="30">
        <f t="shared" si="23"/>
        <v>1</v>
      </c>
      <c r="X83" s="31"/>
      <c r="Y83" s="30">
        <f t="shared" si="24"/>
        <v>1</v>
      </c>
      <c r="Z83" s="32"/>
      <c r="AA83" s="30">
        <f t="shared" si="25"/>
        <v>1</v>
      </c>
      <c r="AB83" s="32"/>
      <c r="AC83" s="30">
        <f t="shared" si="26"/>
        <v>1</v>
      </c>
      <c r="AD83" s="32"/>
      <c r="AE83" s="30">
        <f t="shared" si="27"/>
        <v>1</v>
      </c>
      <c r="AF83" s="32"/>
      <c r="AG83" s="30">
        <f t="shared" si="28"/>
        <v>1</v>
      </c>
      <c r="AH83" s="32"/>
      <c r="AI83" s="77">
        <f t="shared" si="29"/>
        <v>1</v>
      </c>
      <c r="AJ83" s="32"/>
      <c r="AK83" s="77">
        <f t="shared" si="30"/>
        <v>1</v>
      </c>
      <c r="AL83" s="32"/>
      <c r="AM83" s="77">
        <f>+IF(AK83=1,1,(#REF!+SUMPRODUCT((MOD(COLUMN(T83:AL83),2)=0)*T83:AL83))/$H83)</f>
        <v>1</v>
      </c>
    </row>
    <row r="84" spans="1:39" outlineLevel="1" x14ac:dyDescent="0.25">
      <c r="A84" s="34" t="str">
        <f>+'Sprint Backlog'!B78</f>
        <v>US053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57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1</v>
      </c>
      <c r="T84" s="31">
        <v>0.3</v>
      </c>
      <c r="U84" s="30">
        <f t="shared" si="22"/>
        <v>1</v>
      </c>
      <c r="V84" s="31"/>
      <c r="W84" s="30">
        <f t="shared" si="23"/>
        <v>1</v>
      </c>
      <c r="X84" s="31"/>
      <c r="Y84" s="30">
        <f t="shared" si="24"/>
        <v>1</v>
      </c>
      <c r="Z84" s="32"/>
      <c r="AA84" s="30">
        <f t="shared" si="25"/>
        <v>1</v>
      </c>
      <c r="AB84" s="32"/>
      <c r="AC84" s="30">
        <f t="shared" si="26"/>
        <v>1</v>
      </c>
      <c r="AD84" s="32"/>
      <c r="AE84" s="30">
        <f t="shared" si="27"/>
        <v>1</v>
      </c>
      <c r="AF84" s="32"/>
      <c r="AG84" s="30">
        <f t="shared" si="28"/>
        <v>1</v>
      </c>
      <c r="AH84" s="32"/>
      <c r="AI84" s="77">
        <f t="shared" si="29"/>
        <v>1</v>
      </c>
      <c r="AJ84" s="32"/>
      <c r="AK84" s="77">
        <f t="shared" si="30"/>
        <v>1</v>
      </c>
      <c r="AL84" s="32"/>
      <c r="AM84" s="77">
        <f>+IF(AK84=1,1,(#REF!+SUMPRODUCT((MOD(COLUMN(T84:AL84),2)=0)*T84:AL84))/$H84)</f>
        <v>1</v>
      </c>
    </row>
    <row r="85" spans="1:39" outlineLevel="1" x14ac:dyDescent="0.25">
      <c r="A85" s="34" t="str">
        <f>+'Sprint Backlog'!B79</f>
        <v>US053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57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1</v>
      </c>
      <c r="T85" s="31">
        <v>0.9</v>
      </c>
      <c r="U85" s="30">
        <f t="shared" si="22"/>
        <v>1</v>
      </c>
      <c r="V85" s="31"/>
      <c r="W85" s="30">
        <f t="shared" si="23"/>
        <v>1</v>
      </c>
      <c r="X85" s="31"/>
      <c r="Y85" s="30">
        <f t="shared" si="24"/>
        <v>1</v>
      </c>
      <c r="Z85" s="32"/>
      <c r="AA85" s="30">
        <f t="shared" si="25"/>
        <v>1</v>
      </c>
      <c r="AB85" s="32"/>
      <c r="AC85" s="30">
        <f t="shared" si="26"/>
        <v>1</v>
      </c>
      <c r="AD85" s="32"/>
      <c r="AE85" s="30">
        <f t="shared" si="27"/>
        <v>1</v>
      </c>
      <c r="AF85" s="32"/>
      <c r="AG85" s="30">
        <f t="shared" si="28"/>
        <v>1</v>
      </c>
      <c r="AH85" s="32"/>
      <c r="AI85" s="77">
        <f t="shared" si="29"/>
        <v>1</v>
      </c>
      <c r="AJ85" s="32"/>
      <c r="AK85" s="77">
        <f t="shared" si="30"/>
        <v>1</v>
      </c>
      <c r="AL85" s="32"/>
      <c r="AM85" s="77">
        <f>+IF(AK85=1,1,(#REF!+SUMPRODUCT((MOD(COLUMN(T85:AL85),2)=0)*T85:AL85))/$H85)</f>
        <v>1</v>
      </c>
    </row>
    <row r="86" spans="1:39" outlineLevel="1" x14ac:dyDescent="0.25">
      <c r="A86" s="34" t="str">
        <f>+'Sprint Backlog'!B80</f>
        <v>US053</v>
      </c>
      <c r="B86" s="92" t="str">
        <f>+'Sprint Backlog'!C80</f>
        <v>Pruebas unitarias</v>
      </c>
      <c r="C86" s="92"/>
      <c r="D86" s="92"/>
      <c r="E86" s="28" t="s">
        <v>24</v>
      </c>
      <c r="F86" s="28" t="s">
        <v>57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1</v>
      </c>
      <c r="T86" s="31">
        <v>0.2</v>
      </c>
      <c r="U86" s="30">
        <f t="shared" si="22"/>
        <v>1</v>
      </c>
      <c r="V86" s="31"/>
      <c r="W86" s="30">
        <f t="shared" si="23"/>
        <v>1</v>
      </c>
      <c r="X86" s="31"/>
      <c r="Y86" s="30">
        <f t="shared" si="24"/>
        <v>1</v>
      </c>
      <c r="Z86" s="32"/>
      <c r="AA86" s="30">
        <f t="shared" si="25"/>
        <v>1</v>
      </c>
      <c r="AB86" s="32"/>
      <c r="AC86" s="30">
        <f t="shared" si="26"/>
        <v>1</v>
      </c>
      <c r="AD86" s="32"/>
      <c r="AE86" s="30">
        <f t="shared" si="27"/>
        <v>1</v>
      </c>
      <c r="AF86" s="32"/>
      <c r="AG86" s="30">
        <f t="shared" si="28"/>
        <v>1</v>
      </c>
      <c r="AH86" s="32"/>
      <c r="AI86" s="77">
        <f t="shared" si="29"/>
        <v>1</v>
      </c>
      <c r="AJ86" s="32"/>
      <c r="AK86" s="77">
        <f t="shared" si="30"/>
        <v>1</v>
      </c>
      <c r="AL86" s="32"/>
      <c r="AM86" s="77">
        <f>+IF(AK86=1,1,(#REF!+SUMPRODUCT((MOD(COLUMN(T86:AL86),2)=0)*T86:AL86))/$H86)</f>
        <v>1</v>
      </c>
    </row>
    <row r="87" spans="1:39" outlineLevel="1" x14ac:dyDescent="0.25">
      <c r="A87" s="34">
        <f>+'Sprint Backlog'!B81</f>
        <v>0</v>
      </c>
      <c r="B87" s="92">
        <f>+'Sprint Backlog'!C81</f>
        <v>0</v>
      </c>
      <c r="C87" s="92"/>
      <c r="D87" s="92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Backlog'!B82</f>
        <v>0</v>
      </c>
      <c r="B88" s="92">
        <f>+'Sprint Backlog'!C82</f>
        <v>0</v>
      </c>
      <c r="C88" s="92"/>
      <c r="D88" s="92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Backlog'!B83</f>
        <v>0</v>
      </c>
      <c r="B89" s="92">
        <f>+'Sprint Backlog'!C83</f>
        <v>0</v>
      </c>
      <c r="C89" s="92"/>
      <c r="D89" s="92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Backlog'!B84</f>
        <v>0</v>
      </c>
      <c r="B90" s="92">
        <f>+'Sprint Backlog'!C84</f>
        <v>0</v>
      </c>
      <c r="C90" s="92"/>
      <c r="D90" s="92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Backlog'!B85</f>
        <v>0</v>
      </c>
      <c r="B91" s="92">
        <f>+'Sprint Backlog'!C85</f>
        <v>0</v>
      </c>
      <c r="C91" s="92"/>
      <c r="D91" s="92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Backlog'!B86</f>
        <v>0</v>
      </c>
      <c r="B92" s="92">
        <f>+'Sprint Backlog'!C86</f>
        <v>0</v>
      </c>
      <c r="C92" s="92"/>
      <c r="D92" s="92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Backlog'!B87</f>
        <v>0</v>
      </c>
      <c r="B93" s="92">
        <f>+'Sprint Backlog'!C87</f>
        <v>0</v>
      </c>
      <c r="C93" s="92"/>
      <c r="D93" s="92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Backlog'!B88</f>
        <v>0</v>
      </c>
      <c r="B94" s="92">
        <f>+'Sprint Backlog'!C88</f>
        <v>0</v>
      </c>
      <c r="C94" s="92"/>
      <c r="D94" s="92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Backlog'!B89</f>
        <v>0</v>
      </c>
      <c r="B95" s="92">
        <f>+'Sprint Backlog'!C89</f>
        <v>0</v>
      </c>
      <c r="C95" s="92"/>
      <c r="D95" s="92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Backlog'!B90</f>
        <v>0</v>
      </c>
      <c r="B96" s="92">
        <f>+'Sprint Backlog'!C90</f>
        <v>0</v>
      </c>
      <c r="C96" s="92"/>
      <c r="D96" s="92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Backlog'!B91</f>
        <v>0</v>
      </c>
      <c r="B97" s="92">
        <f>+'Sprint Backlog'!C91</f>
        <v>0</v>
      </c>
      <c r="C97" s="92"/>
      <c r="D97" s="92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Backlog'!B92</f>
        <v>0</v>
      </c>
      <c r="B98" s="92">
        <f>+'Sprint Backlog'!C92</f>
        <v>0</v>
      </c>
      <c r="C98" s="92"/>
      <c r="D98" s="92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Backlog'!B93</f>
        <v>0</v>
      </c>
      <c r="B99" s="92">
        <f>+'Sprint Backlog'!C93</f>
        <v>0</v>
      </c>
      <c r="C99" s="92"/>
      <c r="D99" s="92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Backlog'!B94</f>
        <v>0</v>
      </c>
      <c r="B100" s="92">
        <f>+'Sprint Backlog'!C94</f>
        <v>0</v>
      </c>
      <c r="C100" s="92"/>
      <c r="D100" s="92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Backlog'!B95</f>
        <v>0</v>
      </c>
      <c r="B101" s="92">
        <f>+'Sprint Backlog'!C95</f>
        <v>0</v>
      </c>
      <c r="C101" s="92"/>
      <c r="D101" s="92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Backlog'!B96</f>
        <v>0</v>
      </c>
      <c r="B102" s="92">
        <f>+'Sprint Backlog'!C96</f>
        <v>0</v>
      </c>
      <c r="C102" s="92"/>
      <c r="D102" s="92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Backlog'!B97</f>
        <v>0</v>
      </c>
      <c r="B103" s="92">
        <f>+'Sprint Backlog'!C97</f>
        <v>0</v>
      </c>
      <c r="C103" s="92"/>
      <c r="D103" s="92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Backlog'!B98</f>
        <v>0</v>
      </c>
      <c r="B104" s="92">
        <f>+'Sprint Backlog'!C98</f>
        <v>0</v>
      </c>
      <c r="C104" s="92"/>
      <c r="D104" s="92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Backlog'!B99</f>
        <v>0</v>
      </c>
      <c r="B105" s="92">
        <f>+'Sprint Backlog'!C99</f>
        <v>0</v>
      </c>
      <c r="C105" s="92"/>
      <c r="D105" s="92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Backlog'!B100</f>
        <v>0</v>
      </c>
      <c r="B106" s="92">
        <f>+'Sprint Backlog'!C100</f>
        <v>0</v>
      </c>
      <c r="C106" s="92"/>
      <c r="D106" s="92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34">
        <f>+'Sprint Backlog'!B101</f>
        <v>0</v>
      </c>
      <c r="B107" s="92">
        <f>+'Sprint Backlog'!C101</f>
        <v>0</v>
      </c>
      <c r="C107" s="92"/>
      <c r="D107" s="92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+Config!C9</f>
        <v>41134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2.5</v>
      </c>
      <c r="M58" s="43">
        <f>SUMIF(Tareas!$G$10:$G$994,$B58,Tareas!Z$10:Z$994)</f>
        <v>2.6</v>
      </c>
      <c r="N58" s="43">
        <f>SUMIF(Tareas!$G$10:$G$994,$B58,Tareas!AB$10:AB$994)</f>
        <v>18.649999999999999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 x14ac:dyDescent="0.2">
      <c r="B59" s="104" t="s">
        <v>56</v>
      </c>
      <c r="C59" s="104"/>
      <c r="D59" s="10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2.1</v>
      </c>
      <c r="J59" s="46">
        <f>SUMIF(Tareas!$G$10:$G$994,$B59,Tareas!T$10:T$994)</f>
        <v>3.3500000000000005</v>
      </c>
      <c r="K59" s="46">
        <f>SUMIF(Tareas!$G$10:$G$994,$B59,Tareas!V$10:V$994)</f>
        <v>10.55</v>
      </c>
      <c r="L59" s="46">
        <f>SUMIF(Tareas!$G$10:$G$994,$B59,Tareas!X$10:X$994)</f>
        <v>0.75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2012-09-05T04:47:18Z</dcterms:modified>
</cp:coreProperties>
</file>