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yiqing\"/>
    </mc:Choice>
  </mc:AlternateContent>
  <xr:revisionPtr revIDLastSave="0" documentId="13_ncr:1_{C499E9EF-FF75-4723-A1C6-A45ED7D0E5A0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march" sheetId="1" r:id="rId1"/>
    <sheet name="huangpu" sheetId="2" r:id="rId2"/>
  </sheets>
  <definedNames>
    <definedName name="solver_adj" localSheetId="0" hidden="1">march!$I$7:$I$8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march!#REF!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" i="1" l="1"/>
  <c r="E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I42" i="1"/>
  <c r="E23" i="2" s="1"/>
  <c r="F23" i="2" s="1"/>
  <c r="I43" i="1"/>
  <c r="E24" i="2" s="1"/>
  <c r="F24" i="2" s="1"/>
  <c r="E22" i="2"/>
  <c r="F22" i="2" s="1"/>
  <c r="I41" i="1"/>
  <c r="A32" i="2"/>
  <c r="I40" i="1"/>
  <c r="E21" i="2" s="1"/>
  <c r="F21" i="2" s="1"/>
  <c r="C32" i="2"/>
  <c r="D32" i="2"/>
  <c r="I39" i="1"/>
  <c r="E20" i="2" s="1"/>
  <c r="F20" i="2" s="1"/>
  <c r="I38" i="1"/>
  <c r="E19" i="2" s="1"/>
  <c r="F19" i="2" s="1"/>
  <c r="F2" i="2"/>
  <c r="F3" i="2"/>
  <c r="F10" i="2"/>
  <c r="F11" i="2"/>
  <c r="F12" i="2"/>
  <c r="F13" i="2"/>
  <c r="F14" i="2"/>
  <c r="F15" i="2"/>
  <c r="I37" i="1"/>
  <c r="E18" i="2" s="1"/>
  <c r="F18" i="2" s="1"/>
  <c r="I36" i="1"/>
  <c r="E17" i="2" s="1"/>
  <c r="F17" i="2" s="1"/>
  <c r="E2" i="2"/>
  <c r="E3" i="2"/>
  <c r="E4" i="2"/>
  <c r="F4" i="2" s="1"/>
  <c r="E5" i="2"/>
  <c r="F5" i="2" s="1"/>
  <c r="E6" i="2"/>
  <c r="F6" i="2" s="1"/>
  <c r="E10" i="2"/>
  <c r="E11" i="2"/>
  <c r="E12" i="2"/>
  <c r="E13" i="2"/>
  <c r="E14" i="2"/>
  <c r="E15" i="2"/>
  <c r="E16" i="2"/>
  <c r="F16" i="2" s="1"/>
  <c r="I15" i="1"/>
  <c r="I16" i="1"/>
  <c r="I17" i="1"/>
  <c r="I18" i="1"/>
  <c r="I19" i="1"/>
  <c r="I20" i="1"/>
  <c r="I21" i="1"/>
  <c r="I22" i="1"/>
  <c r="I23" i="1"/>
  <c r="I24" i="1"/>
  <c r="I25" i="1"/>
  <c r="I26" i="1"/>
  <c r="E7" i="2" s="1"/>
  <c r="F7" i="2" s="1"/>
  <c r="I27" i="1"/>
  <c r="E8" i="2" s="1"/>
  <c r="F8" i="2" s="1"/>
  <c r="I28" i="1"/>
  <c r="E9" i="2" s="1"/>
  <c r="F9" i="2" s="1"/>
  <c r="I29" i="1"/>
  <c r="I30" i="1"/>
  <c r="I31" i="1"/>
  <c r="I32" i="1"/>
  <c r="I33" i="1"/>
  <c r="I34" i="1"/>
  <c r="I35" i="1"/>
</calcChain>
</file>

<file path=xl/sharedStrings.xml><?xml version="1.0" encoding="utf-8"?>
<sst xmlns="http://schemas.openxmlformats.org/spreadsheetml/2006/main" count="14" uniqueCount="10">
  <si>
    <t>日期</t>
    <phoneticPr fontId="1" type="noConversion"/>
  </si>
  <si>
    <t>新增确诊</t>
    <phoneticPr fontId="1" type="noConversion"/>
  </si>
  <si>
    <t>新增无症状</t>
    <phoneticPr fontId="1" type="noConversion"/>
  </si>
  <si>
    <t>序号</t>
    <phoneticPr fontId="1" type="noConversion"/>
  </si>
  <si>
    <t>转归</t>
    <phoneticPr fontId="1" type="noConversion"/>
  </si>
  <si>
    <t>管控确诊</t>
    <phoneticPr fontId="1" type="noConversion"/>
  </si>
  <si>
    <t>管控无症状</t>
    <phoneticPr fontId="1" type="noConversion"/>
  </si>
  <si>
    <t>管控中阳性占比</t>
    <phoneticPr fontId="1" type="noConversion"/>
  </si>
  <si>
    <t>按隔离/阳性比例推算</t>
    <phoneticPr fontId="1" type="noConversion"/>
  </si>
  <si>
    <t>筛查中发现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</si>
</sst>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march!$D$2:$D$43</c:f>
              <c:numCache>
                <c:formatCode>General</c:formatCode>
                <c:ptCount val="42"/>
                <c:pt idx="0">
                  <c:v>28</c:v>
                </c:pt>
                <c:pt idx="1">
                  <c:v>45</c:v>
                </c:pt>
                <c:pt idx="2">
                  <c:v>51</c:v>
                </c:pt>
                <c:pt idx="3">
                  <c:v>62</c:v>
                </c:pt>
                <c:pt idx="4">
                  <c:v>76</c:v>
                </c:pt>
                <c:pt idx="5">
                  <c:v>64</c:v>
                </c:pt>
                <c:pt idx="6">
                  <c:v>78</c:v>
                </c:pt>
                <c:pt idx="7">
                  <c:v>64</c:v>
                </c:pt>
                <c:pt idx="8">
                  <c:v>128</c:v>
                </c:pt>
                <c:pt idx="9">
                  <c:v>130</c:v>
                </c:pt>
                <c:pt idx="10">
                  <c:v>197</c:v>
                </c:pt>
                <c:pt idx="11">
                  <c:v>150</c:v>
                </c:pt>
                <c:pt idx="12">
                  <c:v>203</c:v>
                </c:pt>
                <c:pt idx="13">
                  <c:v>366</c:v>
                </c:pt>
                <c:pt idx="14">
                  <c:v>492</c:v>
                </c:pt>
                <c:pt idx="15">
                  <c:v>734</c:v>
                </c:pt>
                <c:pt idx="16">
                  <c:v>865</c:v>
                </c:pt>
                <c:pt idx="17">
                  <c:v>977</c:v>
                </c:pt>
                <c:pt idx="18">
                  <c:v>979</c:v>
                </c:pt>
                <c:pt idx="19">
                  <c:v>1580</c:v>
                </c:pt>
                <c:pt idx="20">
                  <c:v>2231</c:v>
                </c:pt>
                <c:pt idx="21">
                  <c:v>2631</c:v>
                </c:pt>
                <c:pt idx="22">
                  <c:v>3450</c:v>
                </c:pt>
                <c:pt idx="23">
                  <c:v>4381</c:v>
                </c:pt>
                <c:pt idx="24">
                  <c:v>5656</c:v>
                </c:pt>
                <c:pt idx="25">
                  <c:v>5298</c:v>
                </c:pt>
                <c:pt idx="26">
                  <c:v>4144</c:v>
                </c:pt>
                <c:pt idx="27">
                  <c:v>6051</c:v>
                </c:pt>
                <c:pt idx="28">
                  <c:v>7788</c:v>
                </c:pt>
                <c:pt idx="29">
                  <c:v>8581</c:v>
                </c:pt>
                <c:pt idx="30">
                  <c:v>13086</c:v>
                </c:pt>
                <c:pt idx="31">
                  <c:v>16766</c:v>
                </c:pt>
                <c:pt idx="32">
                  <c:v>19660</c:v>
                </c:pt>
                <c:pt idx="33">
                  <c:v>20398</c:v>
                </c:pt>
                <c:pt idx="34">
                  <c:v>22609</c:v>
                </c:pt>
                <c:pt idx="35">
                  <c:v>23937</c:v>
                </c:pt>
                <c:pt idx="36">
                  <c:v>25173</c:v>
                </c:pt>
                <c:pt idx="37">
                  <c:v>22348</c:v>
                </c:pt>
                <c:pt idx="38">
                  <c:v>25141</c:v>
                </c:pt>
                <c:pt idx="39">
                  <c:v>25146</c:v>
                </c:pt>
                <c:pt idx="40">
                  <c:v>19872</c:v>
                </c:pt>
                <c:pt idx="41">
                  <c:v>19923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E-4BBC-AF0A-DF96876C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726128"/>
        <c:axId val="2025719888"/>
      </c:lineChart>
      <c:catAx>
        <c:axId val="202572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719888"/>
        <c:crosses val="autoZero"/>
        <c:auto val="1"/>
        <c:lblAlgn val="ctr"/>
        <c:lblOffset val="100"/>
        <c:noMultiLvlLbl val="0"/>
      </c:catAx>
      <c:valAx>
        <c:axId val="20257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72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march!$I$15:$I$43</c:f>
              <c:numCache>
                <c:formatCode>General</c:formatCode>
                <c:ptCount val="29"/>
                <c:pt idx="0">
                  <c:v>0.48663101604278075</c:v>
                </c:pt>
                <c:pt idx="1">
                  <c:v>0.47347740667976423</c:v>
                </c:pt>
                <c:pt idx="2">
                  <c:v>0.8891820580474934</c:v>
                </c:pt>
                <c:pt idx="3">
                  <c:v>0.8694196428571429</c:v>
                </c:pt>
                <c:pt idx="4">
                  <c:v>0.90621814475025486</c:v>
                </c:pt>
                <c:pt idx="5">
                  <c:v>0.89725330620549337</c:v>
                </c:pt>
                <c:pt idx="6">
                  <c:v>0.91174642635177128</c:v>
                </c:pt>
                <c:pt idx="7">
                  <c:v>0.7827236668135743</c:v>
                </c:pt>
                <c:pt idx="8">
                  <c:v>0.89312406576980563</c:v>
                </c:pt>
                <c:pt idx="9">
                  <c:v>0.81428571428571428</c:v>
                </c:pt>
                <c:pt idx="10">
                  <c:v>0.85570694661603752</c:v>
                </c:pt>
                <c:pt idx="11">
                  <c:v>0.86058174523570707</c:v>
                </c:pt>
                <c:pt idx="12">
                  <c:v>0.79373783831593847</c:v>
                </c:pt>
                <c:pt idx="13">
                  <c:v>0.82585517547756548</c:v>
                </c:pt>
                <c:pt idx="14">
                  <c:v>0.85723340199651399</c:v>
                </c:pt>
                <c:pt idx="15">
                  <c:v>0.82530999270605399</c:v>
                </c:pt>
                <c:pt idx="16">
                  <c:v>0.8801909837885854</c:v>
                </c:pt>
                <c:pt idx="17">
                  <c:v>0.94428635614797063</c:v>
                </c:pt>
                <c:pt idx="18">
                  <c:v>0.95450020495403176</c:v>
                </c:pt>
                <c:pt idx="19">
                  <c:v>0.95355820238214395</c:v>
                </c:pt>
                <c:pt idx="20">
                  <c:v>0.95382150598435589</c:v>
                </c:pt>
                <c:pt idx="21">
                  <c:v>0.95555367422959703</c:v>
                </c:pt>
                <c:pt idx="22">
                  <c:v>0.95541835384677065</c:v>
                </c:pt>
                <c:pt idx="23">
                  <c:v>0.95223674627208954</c:v>
                </c:pt>
                <c:pt idx="24">
                  <c:v>0.96632679290549228</c:v>
                </c:pt>
                <c:pt idx="25">
                  <c:v>0.96429927838966956</c:v>
                </c:pt>
                <c:pt idx="26">
                  <c:v>0.96908257873660664</c:v>
                </c:pt>
                <c:pt idx="27">
                  <c:v>0.96861997226074892</c:v>
                </c:pt>
                <c:pt idx="28">
                  <c:v>0.96376472589631268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6-408C-93CF-3822C2F5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73184"/>
        <c:axId val="25063616"/>
      </c:lineChart>
      <c:catAx>
        <c:axId val="2507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63616"/>
        <c:crosses val="autoZero"/>
        <c:auto val="1"/>
        <c:lblAlgn val="ctr"/>
        <c:lblOffset val="100"/>
        <c:noMultiLvlLbl val="0"/>
      </c:catAx>
      <c:valAx>
        <c:axId val="2506361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march!$A$2:$A$43</c:f>
              <c:numCache>
                <c:formatCode>m/d/yyyy</c:formatCode>
                <c:ptCount val="42"/>
                <c:pt idx="0">
                  <c:v>44626</c:v>
                </c:pt>
                <c:pt idx="1">
                  <c:v>44627</c:v>
                </c:pt>
                <c:pt idx="2">
                  <c:v>44628</c:v>
                </c:pt>
                <c:pt idx="3">
                  <c:v>44629</c:v>
                </c:pt>
                <c:pt idx="4">
                  <c:v>44630</c:v>
                </c:pt>
                <c:pt idx="5">
                  <c:v>44631</c:v>
                </c:pt>
                <c:pt idx="6">
                  <c:v>44632</c:v>
                </c:pt>
                <c:pt idx="7">
                  <c:v>44633</c:v>
                </c:pt>
                <c:pt idx="8">
                  <c:v>44634</c:v>
                </c:pt>
                <c:pt idx="9">
                  <c:v>44635</c:v>
                </c:pt>
                <c:pt idx="10">
                  <c:v>44636</c:v>
                </c:pt>
                <c:pt idx="11">
                  <c:v>44637</c:v>
                </c:pt>
                <c:pt idx="12">
                  <c:v>44638</c:v>
                </c:pt>
                <c:pt idx="13">
                  <c:v>44639</c:v>
                </c:pt>
                <c:pt idx="14">
                  <c:v>44640</c:v>
                </c:pt>
                <c:pt idx="15">
                  <c:v>44641</c:v>
                </c:pt>
                <c:pt idx="16">
                  <c:v>44642</c:v>
                </c:pt>
                <c:pt idx="17">
                  <c:v>44643</c:v>
                </c:pt>
                <c:pt idx="18">
                  <c:v>44644</c:v>
                </c:pt>
                <c:pt idx="19">
                  <c:v>44645</c:v>
                </c:pt>
                <c:pt idx="20">
                  <c:v>44646</c:v>
                </c:pt>
                <c:pt idx="21">
                  <c:v>44647</c:v>
                </c:pt>
                <c:pt idx="22">
                  <c:v>44648</c:v>
                </c:pt>
                <c:pt idx="23">
                  <c:v>44649</c:v>
                </c:pt>
                <c:pt idx="24">
                  <c:v>44650</c:v>
                </c:pt>
                <c:pt idx="25">
                  <c:v>44651</c:v>
                </c:pt>
                <c:pt idx="26">
                  <c:v>44652</c:v>
                </c:pt>
                <c:pt idx="27">
                  <c:v>44653</c:v>
                </c:pt>
                <c:pt idx="28">
                  <c:v>44654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44660</c:v>
                </c:pt>
                <c:pt idx="35">
                  <c:v>44661</c:v>
                </c:pt>
                <c:pt idx="36">
                  <c:v>44662</c:v>
                </c:pt>
                <c:pt idx="37">
                  <c:v>44663</c:v>
                </c:pt>
                <c:pt idx="38">
                  <c:v>44664</c:v>
                </c:pt>
                <c:pt idx="39">
                  <c:v>44665</c:v>
                </c:pt>
                <c:pt idx="40">
                  <c:v>44666</c:v>
                </c:pt>
                <c:pt idx="41">
                  <c:v>44667</c:v>
                </c:pt>
              </c:numCache>
            </c:numRef>
          </c:cat>
          <c:val>
            <c:numRef>
              <c:f>march!$E$2:$E$43</c:f>
              <c:numCache>
                <c:formatCode>General</c:formatCode>
                <c:ptCount val="42"/>
                <c:pt idx="0">
                  <c:v>28</c:v>
                </c:pt>
                <c:pt idx="1">
                  <c:v>48</c:v>
                </c:pt>
                <c:pt idx="2">
                  <c:v>55</c:v>
                </c:pt>
                <c:pt idx="3">
                  <c:v>65</c:v>
                </c:pt>
                <c:pt idx="4">
                  <c:v>80</c:v>
                </c:pt>
                <c:pt idx="5">
                  <c:v>75</c:v>
                </c:pt>
                <c:pt idx="6">
                  <c:v>83</c:v>
                </c:pt>
                <c:pt idx="7">
                  <c:v>65</c:v>
                </c:pt>
                <c:pt idx="8">
                  <c:v>169</c:v>
                </c:pt>
                <c:pt idx="9">
                  <c:v>139</c:v>
                </c:pt>
                <c:pt idx="10">
                  <c:v>202</c:v>
                </c:pt>
                <c:pt idx="11">
                  <c:v>158</c:v>
                </c:pt>
                <c:pt idx="12">
                  <c:v>260</c:v>
                </c:pt>
                <c:pt idx="13">
                  <c:v>374</c:v>
                </c:pt>
                <c:pt idx="14">
                  <c:v>509</c:v>
                </c:pt>
                <c:pt idx="15">
                  <c:v>758</c:v>
                </c:pt>
                <c:pt idx="16">
                  <c:v>896</c:v>
                </c:pt>
                <c:pt idx="17">
                  <c:v>981</c:v>
                </c:pt>
                <c:pt idx="18">
                  <c:v>983</c:v>
                </c:pt>
                <c:pt idx="19">
                  <c:v>1609</c:v>
                </c:pt>
                <c:pt idx="20">
                  <c:v>2269</c:v>
                </c:pt>
                <c:pt idx="21">
                  <c:v>2676</c:v>
                </c:pt>
                <c:pt idx="22">
                  <c:v>3500</c:v>
                </c:pt>
                <c:pt idx="23">
                  <c:v>4477</c:v>
                </c:pt>
                <c:pt idx="24">
                  <c:v>5982</c:v>
                </c:pt>
                <c:pt idx="25">
                  <c:v>5653</c:v>
                </c:pt>
                <c:pt idx="26">
                  <c:v>4502</c:v>
                </c:pt>
                <c:pt idx="27">
                  <c:v>6311</c:v>
                </c:pt>
                <c:pt idx="28">
                  <c:v>8226</c:v>
                </c:pt>
                <c:pt idx="29">
                  <c:v>9006</c:v>
                </c:pt>
                <c:pt idx="30">
                  <c:v>13354</c:v>
                </c:pt>
                <c:pt idx="31">
                  <c:v>17077</c:v>
                </c:pt>
                <c:pt idx="32">
                  <c:v>19982</c:v>
                </c:pt>
                <c:pt idx="33">
                  <c:v>21222</c:v>
                </c:pt>
                <c:pt idx="34">
                  <c:v>23624</c:v>
                </c:pt>
                <c:pt idx="35">
                  <c:v>24943</c:v>
                </c:pt>
                <c:pt idx="36">
                  <c:v>26087</c:v>
                </c:pt>
                <c:pt idx="37">
                  <c:v>23342</c:v>
                </c:pt>
                <c:pt idx="38">
                  <c:v>26330</c:v>
                </c:pt>
                <c:pt idx="39">
                  <c:v>27719</c:v>
                </c:pt>
                <c:pt idx="40">
                  <c:v>23072</c:v>
                </c:pt>
                <c:pt idx="41">
                  <c:v>23513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E-465B-B393-17DC18AA4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311440"/>
        <c:axId val="285311856"/>
      </c:lineChart>
      <c:dateAx>
        <c:axId val="2853114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311856"/>
        <c:crosses val="autoZero"/>
        <c:auto val="1"/>
        <c:lblOffset val="100"/>
        <c:baseTimeUnit val="days"/>
      </c:dateAx>
      <c:valAx>
        <c:axId val="2853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3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新增无症状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huangpu!$A$2:$A$24</c:f>
              <c:numCache>
                <c:formatCode>m/d/yyyy</c:formatCode>
                <c:ptCount val="23"/>
                <c:pt idx="0">
                  <c:v>44645</c:v>
                </c:pt>
                <c:pt idx="1">
                  <c:v>44646</c:v>
                </c:pt>
                <c:pt idx="2">
                  <c:v>44647</c:v>
                </c:pt>
                <c:pt idx="3">
                  <c:v>44648</c:v>
                </c:pt>
                <c:pt idx="4">
                  <c:v>44649</c:v>
                </c:pt>
                <c:pt idx="5">
                  <c:v>44650</c:v>
                </c:pt>
                <c:pt idx="6">
                  <c:v>44651</c:v>
                </c:pt>
                <c:pt idx="7">
                  <c:v>44652</c:v>
                </c:pt>
                <c:pt idx="8">
                  <c:v>44653</c:v>
                </c:pt>
                <c:pt idx="9">
                  <c:v>44654</c:v>
                </c:pt>
                <c:pt idx="10">
                  <c:v>44655</c:v>
                </c:pt>
                <c:pt idx="11">
                  <c:v>44656</c:v>
                </c:pt>
                <c:pt idx="12">
                  <c:v>44657</c:v>
                </c:pt>
                <c:pt idx="13">
                  <c:v>44658</c:v>
                </c:pt>
                <c:pt idx="14">
                  <c:v>44659</c:v>
                </c:pt>
                <c:pt idx="15">
                  <c:v>44660</c:v>
                </c:pt>
                <c:pt idx="16">
                  <c:v>44661</c:v>
                </c:pt>
                <c:pt idx="17">
                  <c:v>44662</c:v>
                </c:pt>
                <c:pt idx="18">
                  <c:v>44663</c:v>
                </c:pt>
                <c:pt idx="19">
                  <c:v>44664</c:v>
                </c:pt>
                <c:pt idx="20">
                  <c:v>44665</c:v>
                </c:pt>
                <c:pt idx="21">
                  <c:v>44666</c:v>
                </c:pt>
                <c:pt idx="22">
                  <c:v>44667</c:v>
                </c:pt>
              </c:numCache>
            </c:numRef>
          </c:cat>
          <c:val>
            <c:numRef>
              <c:f>huangpu!$D$2:$D$24</c:f>
              <c:numCache>
                <c:formatCode>General</c:formatCode>
                <c:ptCount val="23"/>
                <c:pt idx="0">
                  <c:v>102</c:v>
                </c:pt>
                <c:pt idx="1">
                  <c:v>23</c:v>
                </c:pt>
                <c:pt idx="2">
                  <c:v>160</c:v>
                </c:pt>
                <c:pt idx="3">
                  <c:v>55</c:v>
                </c:pt>
                <c:pt idx="4">
                  <c:v>282</c:v>
                </c:pt>
                <c:pt idx="5">
                  <c:v>104</c:v>
                </c:pt>
                <c:pt idx="6">
                  <c:v>345</c:v>
                </c:pt>
                <c:pt idx="7">
                  <c:v>114</c:v>
                </c:pt>
                <c:pt idx="8">
                  <c:v>255</c:v>
                </c:pt>
                <c:pt idx="9">
                  <c:v>632</c:v>
                </c:pt>
                <c:pt idx="10">
                  <c:v>810</c:v>
                </c:pt>
                <c:pt idx="11">
                  <c:v>962</c:v>
                </c:pt>
                <c:pt idx="12">
                  <c:v>642</c:v>
                </c:pt>
                <c:pt idx="13">
                  <c:v>1035</c:v>
                </c:pt>
                <c:pt idx="14">
                  <c:v>1366</c:v>
                </c:pt>
                <c:pt idx="15">
                  <c:v>2566</c:v>
                </c:pt>
                <c:pt idx="16">
                  <c:v>447</c:v>
                </c:pt>
                <c:pt idx="17">
                  <c:v>1725</c:v>
                </c:pt>
                <c:pt idx="18">
                  <c:v>2106</c:v>
                </c:pt>
                <c:pt idx="19">
                  <c:v>1730</c:v>
                </c:pt>
                <c:pt idx="20">
                  <c:v>1181</c:v>
                </c:pt>
                <c:pt idx="21">
                  <c:v>1745</c:v>
                </c:pt>
                <c:pt idx="22">
                  <c:v>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C-4DA2-BC26-8CBD6952B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76431"/>
        <c:axId val="104076847"/>
      </c:lineChart>
      <c:dateAx>
        <c:axId val="1040764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76847"/>
        <c:crosses val="autoZero"/>
        <c:auto val="1"/>
        <c:lblOffset val="100"/>
        <c:baseTimeUnit val="days"/>
      </c:dateAx>
      <c:valAx>
        <c:axId val="1040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新增确诊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huangpu!$A$2:$A$24</c:f>
              <c:numCache>
                <c:formatCode>m/d/yyyy</c:formatCode>
                <c:ptCount val="23"/>
                <c:pt idx="0">
                  <c:v>44645</c:v>
                </c:pt>
                <c:pt idx="1">
                  <c:v>44646</c:v>
                </c:pt>
                <c:pt idx="2">
                  <c:v>44647</c:v>
                </c:pt>
                <c:pt idx="3">
                  <c:v>44648</c:v>
                </c:pt>
                <c:pt idx="4">
                  <c:v>44649</c:v>
                </c:pt>
                <c:pt idx="5">
                  <c:v>44650</c:v>
                </c:pt>
                <c:pt idx="6">
                  <c:v>44651</c:v>
                </c:pt>
                <c:pt idx="7">
                  <c:v>44652</c:v>
                </c:pt>
                <c:pt idx="8">
                  <c:v>44653</c:v>
                </c:pt>
                <c:pt idx="9">
                  <c:v>44654</c:v>
                </c:pt>
                <c:pt idx="10">
                  <c:v>44655</c:v>
                </c:pt>
                <c:pt idx="11">
                  <c:v>44656</c:v>
                </c:pt>
                <c:pt idx="12">
                  <c:v>44657</c:v>
                </c:pt>
                <c:pt idx="13">
                  <c:v>44658</c:v>
                </c:pt>
                <c:pt idx="14">
                  <c:v>44659</c:v>
                </c:pt>
                <c:pt idx="15">
                  <c:v>44660</c:v>
                </c:pt>
                <c:pt idx="16">
                  <c:v>44661</c:v>
                </c:pt>
                <c:pt idx="17">
                  <c:v>44662</c:v>
                </c:pt>
                <c:pt idx="18">
                  <c:v>44663</c:v>
                </c:pt>
                <c:pt idx="19">
                  <c:v>44664</c:v>
                </c:pt>
                <c:pt idx="20">
                  <c:v>44665</c:v>
                </c:pt>
                <c:pt idx="21">
                  <c:v>44666</c:v>
                </c:pt>
                <c:pt idx="22">
                  <c:v>44667</c:v>
                </c:pt>
              </c:numCache>
            </c:numRef>
          </c:cat>
          <c:val>
            <c:numRef>
              <c:f>huangpu!$C$2:$C$24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16</c:v>
                </c:pt>
                <c:pt idx="7">
                  <c:v>7</c:v>
                </c:pt>
                <c:pt idx="8">
                  <c:v>5</c:v>
                </c:pt>
                <c:pt idx="9">
                  <c:v>27</c:v>
                </c:pt>
                <c:pt idx="10">
                  <c:v>14</c:v>
                </c:pt>
                <c:pt idx="11">
                  <c:v>8</c:v>
                </c:pt>
                <c:pt idx="12">
                  <c:v>16</c:v>
                </c:pt>
                <c:pt idx="13">
                  <c:v>9</c:v>
                </c:pt>
                <c:pt idx="14">
                  <c:v>14</c:v>
                </c:pt>
                <c:pt idx="15">
                  <c:v>41</c:v>
                </c:pt>
                <c:pt idx="16">
                  <c:v>101</c:v>
                </c:pt>
                <c:pt idx="17">
                  <c:v>36</c:v>
                </c:pt>
                <c:pt idx="18">
                  <c:v>117</c:v>
                </c:pt>
                <c:pt idx="19">
                  <c:v>74</c:v>
                </c:pt>
                <c:pt idx="20">
                  <c:v>227</c:v>
                </c:pt>
                <c:pt idx="21">
                  <c:v>268</c:v>
                </c:pt>
                <c:pt idx="22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0-4B58-A742-A1DFC067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57903"/>
        <c:axId val="176362479"/>
      </c:lineChart>
      <c:dateAx>
        <c:axId val="1763579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62479"/>
        <c:crosses val="autoZero"/>
        <c:auto val="1"/>
        <c:lblOffset val="100"/>
        <c:baseTimeUnit val="days"/>
      </c:dateAx>
      <c:valAx>
        <c:axId val="1763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5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4</xdr:row>
      <xdr:rowOff>142875</xdr:rowOff>
    </xdr:from>
    <xdr:to>
      <xdr:col>23</xdr:col>
      <xdr:colOff>628650</xdr:colOff>
      <xdr:row>25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78EBAE-3D75-4920-8647-5BFEC170D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319087</xdr:colOff>
      <xdr:row>27</xdr:row>
      <xdr:rowOff>28575</xdr:rowOff>
    </xdr:from>
    <xdr:to>
      <xdr:col>21</xdr:col>
      <xdr:colOff>66675</xdr:colOff>
      <xdr:row>42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55AE405-445F-4A6D-8DB6-068ABD373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261936</xdr:colOff>
      <xdr:row>41</xdr:row>
      <xdr:rowOff>100012</xdr:rowOff>
    </xdr:from>
    <xdr:to>
      <xdr:col>22</xdr:col>
      <xdr:colOff>676275</xdr:colOff>
      <xdr:row>62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58D6E0-4E2A-4EBA-9398-19506AE8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1</xdr:row>
      <xdr:rowOff>76200</xdr:rowOff>
    </xdr:from>
    <xdr:to>
      <xdr:col>20</xdr:col>
      <xdr:colOff>238125</xdr:colOff>
      <xdr:row>16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9E5484-4CEF-40B1-AEA3-79C7ACC47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271462</xdr:colOff>
      <xdr:row>18</xdr:row>
      <xdr:rowOff>38100</xdr:rowOff>
    </xdr:from>
    <xdr:to>
      <xdr:col>20</xdr:col>
      <xdr:colOff>190500</xdr:colOff>
      <xdr:row>33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6B0B7D-046F-41B0-BDBC-38B74C67B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I47" sqref="I47"/>
    </sheetView>
  </sheetViews>
  <sheetFormatPr defaultRowHeight="14.25" x14ac:dyDescent="0.2"/>
  <cols>
    <col min="1" max="1" width="10" bestFit="1" customWidth="1"/>
    <col min="2" max="2" width="10" customWidth="1"/>
    <col min="4" max="4" width="11" bestFit="1" customWidth="1"/>
    <col min="5" max="5" width="11" customWidth="1"/>
    <col min="6" max="6" width="12.75" bestFit="1" customWidth="1"/>
    <col min="7" max="8" width="12.75" customWidth="1"/>
    <col min="9" max="9" width="15.125" bestFit="1" customWidth="1"/>
    <col min="10" max="10" width="13.5" customWidth="1"/>
  </cols>
  <sheetData>
    <row r="1" spans="1:9" x14ac:dyDescent="0.2">
      <c r="A1" t="s">
        <v>0</v>
      </c>
      <c r="B1" t="s">
        <v>3</v>
      </c>
      <c r="C1" t="s">
        <v>1</v>
      </c>
      <c r="D1" t="s">
        <v>2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1">
        <v>44626</v>
      </c>
      <c r="B2">
        <v>1</v>
      </c>
      <c r="C2">
        <v>0</v>
      </c>
      <c r="D2">
        <v>28</v>
      </c>
      <c r="E2">
        <f>C2+D2</f>
        <v>28</v>
      </c>
    </row>
    <row r="3" spans="1:9" x14ac:dyDescent="0.2">
      <c r="A3" s="1">
        <v>44627</v>
      </c>
      <c r="B3">
        <v>2</v>
      </c>
      <c r="C3">
        <v>3</v>
      </c>
      <c r="D3">
        <v>45</v>
      </c>
      <c r="E3">
        <f t="shared" ref="E3:E44" si="0">C3+D3</f>
        <v>48</v>
      </c>
    </row>
    <row r="4" spans="1:9" x14ac:dyDescent="0.2">
      <c r="A4" s="1">
        <v>44628</v>
      </c>
      <c r="B4">
        <v>3</v>
      </c>
      <c r="C4">
        <v>4</v>
      </c>
      <c r="D4">
        <v>51</v>
      </c>
      <c r="E4">
        <f t="shared" si="0"/>
        <v>55</v>
      </c>
    </row>
    <row r="5" spans="1:9" x14ac:dyDescent="0.2">
      <c r="A5" s="1">
        <v>44629</v>
      </c>
      <c r="B5">
        <v>4</v>
      </c>
      <c r="C5">
        <v>3</v>
      </c>
      <c r="D5">
        <v>62</v>
      </c>
      <c r="E5">
        <f t="shared" si="0"/>
        <v>65</v>
      </c>
    </row>
    <row r="6" spans="1:9" x14ac:dyDescent="0.2">
      <c r="A6" s="1">
        <v>44630</v>
      </c>
      <c r="B6">
        <v>5</v>
      </c>
      <c r="C6">
        <v>4</v>
      </c>
      <c r="D6">
        <v>76</v>
      </c>
      <c r="E6">
        <f t="shared" si="0"/>
        <v>80</v>
      </c>
    </row>
    <row r="7" spans="1:9" x14ac:dyDescent="0.2">
      <c r="A7" s="1">
        <v>44631</v>
      </c>
      <c r="B7">
        <v>6</v>
      </c>
      <c r="C7">
        <v>11</v>
      </c>
      <c r="D7">
        <v>64</v>
      </c>
      <c r="E7">
        <f t="shared" si="0"/>
        <v>75</v>
      </c>
    </row>
    <row r="8" spans="1:9" x14ac:dyDescent="0.2">
      <c r="A8" s="1">
        <v>44632</v>
      </c>
      <c r="B8">
        <v>7</v>
      </c>
      <c r="C8">
        <v>5</v>
      </c>
      <c r="D8">
        <v>78</v>
      </c>
      <c r="E8">
        <f t="shared" si="0"/>
        <v>83</v>
      </c>
    </row>
    <row r="9" spans="1:9" x14ac:dyDescent="0.2">
      <c r="A9" s="1">
        <v>44633</v>
      </c>
      <c r="B9">
        <v>8</v>
      </c>
      <c r="C9">
        <v>1</v>
      </c>
      <c r="D9">
        <v>64</v>
      </c>
      <c r="E9">
        <f t="shared" si="0"/>
        <v>65</v>
      </c>
    </row>
    <row r="10" spans="1:9" x14ac:dyDescent="0.2">
      <c r="A10" s="1">
        <v>44634</v>
      </c>
      <c r="B10">
        <v>9</v>
      </c>
      <c r="C10">
        <v>41</v>
      </c>
      <c r="D10">
        <v>128</v>
      </c>
      <c r="E10">
        <f t="shared" si="0"/>
        <v>169</v>
      </c>
    </row>
    <row r="11" spans="1:9" x14ac:dyDescent="0.2">
      <c r="A11" s="1">
        <v>44635</v>
      </c>
      <c r="B11">
        <v>10</v>
      </c>
      <c r="C11">
        <v>9</v>
      </c>
      <c r="D11">
        <v>130</v>
      </c>
      <c r="E11">
        <f t="shared" si="0"/>
        <v>139</v>
      </c>
    </row>
    <row r="12" spans="1:9" x14ac:dyDescent="0.2">
      <c r="A12" s="1">
        <v>44636</v>
      </c>
      <c r="B12">
        <v>11</v>
      </c>
      <c r="C12">
        <v>5</v>
      </c>
      <c r="D12">
        <v>197</v>
      </c>
      <c r="E12">
        <f t="shared" si="0"/>
        <v>202</v>
      </c>
    </row>
    <row r="13" spans="1:9" x14ac:dyDescent="0.2">
      <c r="A13" s="1">
        <v>44637</v>
      </c>
      <c r="B13">
        <v>12</v>
      </c>
      <c r="C13">
        <v>8</v>
      </c>
      <c r="D13">
        <v>150</v>
      </c>
      <c r="E13">
        <f t="shared" si="0"/>
        <v>158</v>
      </c>
    </row>
    <row r="14" spans="1:9" x14ac:dyDescent="0.2">
      <c r="A14" s="1">
        <v>44638</v>
      </c>
      <c r="B14">
        <v>13</v>
      </c>
      <c r="C14">
        <v>57</v>
      </c>
      <c r="D14">
        <v>203</v>
      </c>
      <c r="E14">
        <f t="shared" si="0"/>
        <v>260</v>
      </c>
    </row>
    <row r="15" spans="1:9" x14ac:dyDescent="0.2">
      <c r="A15" s="1">
        <v>44639</v>
      </c>
      <c r="B15">
        <v>14</v>
      </c>
      <c r="C15">
        <v>8</v>
      </c>
      <c r="D15">
        <v>366</v>
      </c>
      <c r="E15">
        <f t="shared" si="0"/>
        <v>374</v>
      </c>
      <c r="G15">
        <v>4</v>
      </c>
      <c r="H15">
        <v>178</v>
      </c>
      <c r="I15">
        <f t="shared" ref="I15:I34" si="1">(H15+G15+F15)/(D15+C15)</f>
        <v>0.48663101604278075</v>
      </c>
    </row>
    <row r="16" spans="1:9" x14ac:dyDescent="0.2">
      <c r="A16" s="1">
        <v>44640</v>
      </c>
      <c r="B16">
        <v>15</v>
      </c>
      <c r="C16">
        <v>17</v>
      </c>
      <c r="D16">
        <v>492</v>
      </c>
      <c r="E16">
        <f t="shared" si="0"/>
        <v>509</v>
      </c>
      <c r="G16">
        <v>9</v>
      </c>
      <c r="H16">
        <v>232</v>
      </c>
      <c r="I16">
        <f t="shared" si="1"/>
        <v>0.47347740667976423</v>
      </c>
    </row>
    <row r="17" spans="1:9" x14ac:dyDescent="0.2">
      <c r="A17" s="1">
        <v>44641</v>
      </c>
      <c r="B17">
        <v>16</v>
      </c>
      <c r="C17">
        <v>24</v>
      </c>
      <c r="D17">
        <v>734</v>
      </c>
      <c r="E17">
        <f t="shared" si="0"/>
        <v>758</v>
      </c>
      <c r="G17">
        <v>22</v>
      </c>
      <c r="H17">
        <v>652</v>
      </c>
      <c r="I17">
        <f t="shared" si="1"/>
        <v>0.8891820580474934</v>
      </c>
    </row>
    <row r="18" spans="1:9" x14ac:dyDescent="0.2">
      <c r="A18" s="1">
        <v>44642</v>
      </c>
      <c r="B18">
        <v>17</v>
      </c>
      <c r="C18">
        <v>31</v>
      </c>
      <c r="D18">
        <v>865</v>
      </c>
      <c r="E18">
        <f t="shared" si="0"/>
        <v>896</v>
      </c>
      <c r="G18">
        <v>30</v>
      </c>
      <c r="H18">
        <v>749</v>
      </c>
      <c r="I18">
        <f t="shared" si="1"/>
        <v>0.8694196428571429</v>
      </c>
    </row>
    <row r="19" spans="1:9" x14ac:dyDescent="0.2">
      <c r="A19" s="1">
        <v>44643</v>
      </c>
      <c r="B19">
        <v>18</v>
      </c>
      <c r="C19">
        <v>4</v>
      </c>
      <c r="D19">
        <v>977</v>
      </c>
      <c r="E19">
        <f t="shared" si="0"/>
        <v>981</v>
      </c>
      <c r="G19">
        <v>3</v>
      </c>
      <c r="H19">
        <v>886</v>
      </c>
      <c r="I19">
        <f t="shared" si="1"/>
        <v>0.90621814475025486</v>
      </c>
    </row>
    <row r="20" spans="1:9" x14ac:dyDescent="0.2">
      <c r="A20" s="1">
        <v>44644</v>
      </c>
      <c r="B20">
        <v>19</v>
      </c>
      <c r="C20">
        <v>4</v>
      </c>
      <c r="D20">
        <v>979</v>
      </c>
      <c r="E20">
        <f t="shared" si="0"/>
        <v>983</v>
      </c>
      <c r="G20">
        <v>4</v>
      </c>
      <c r="H20">
        <v>878</v>
      </c>
      <c r="I20">
        <f t="shared" si="1"/>
        <v>0.89725330620549337</v>
      </c>
    </row>
    <row r="21" spans="1:9" x14ac:dyDescent="0.2">
      <c r="A21" s="1">
        <v>44645</v>
      </c>
      <c r="B21">
        <v>20</v>
      </c>
      <c r="C21">
        <v>29</v>
      </c>
      <c r="D21">
        <v>1580</v>
      </c>
      <c r="E21">
        <f t="shared" si="0"/>
        <v>1609</v>
      </c>
      <c r="G21">
        <v>12</v>
      </c>
      <c r="H21">
        <v>1455</v>
      </c>
      <c r="I21">
        <f t="shared" si="1"/>
        <v>0.91174642635177128</v>
      </c>
    </row>
    <row r="22" spans="1:9" x14ac:dyDescent="0.2">
      <c r="A22" s="1">
        <v>44646</v>
      </c>
      <c r="B22">
        <v>21</v>
      </c>
      <c r="C22">
        <v>38</v>
      </c>
      <c r="D22">
        <v>2231</v>
      </c>
      <c r="E22">
        <f t="shared" si="0"/>
        <v>2269</v>
      </c>
      <c r="G22">
        <v>3</v>
      </c>
      <c r="H22">
        <v>1773</v>
      </c>
      <c r="I22">
        <f t="shared" si="1"/>
        <v>0.7827236668135743</v>
      </c>
    </row>
    <row r="23" spans="1:9" x14ac:dyDescent="0.2">
      <c r="A23" s="1">
        <v>44647</v>
      </c>
      <c r="B23">
        <v>22</v>
      </c>
      <c r="C23">
        <v>45</v>
      </c>
      <c r="D23">
        <v>2631</v>
      </c>
      <c r="E23">
        <f t="shared" si="0"/>
        <v>2676</v>
      </c>
      <c r="G23">
        <v>27</v>
      </c>
      <c r="H23">
        <v>2363</v>
      </c>
      <c r="I23">
        <f t="shared" si="1"/>
        <v>0.89312406576980563</v>
      </c>
    </row>
    <row r="24" spans="1:9" x14ac:dyDescent="0.2">
      <c r="A24" s="1">
        <v>44648</v>
      </c>
      <c r="B24">
        <v>23</v>
      </c>
      <c r="C24">
        <v>50</v>
      </c>
      <c r="D24">
        <v>3450</v>
      </c>
      <c r="E24">
        <f t="shared" si="0"/>
        <v>3500</v>
      </c>
      <c r="G24">
        <v>17</v>
      </c>
      <c r="H24">
        <v>2833</v>
      </c>
      <c r="I24">
        <f t="shared" si="1"/>
        <v>0.81428571428571428</v>
      </c>
    </row>
    <row r="25" spans="1:9" x14ac:dyDescent="0.2">
      <c r="A25" s="1">
        <v>44649</v>
      </c>
      <c r="B25">
        <v>24</v>
      </c>
      <c r="C25">
        <v>96</v>
      </c>
      <c r="D25">
        <v>4381</v>
      </c>
      <c r="E25">
        <f t="shared" si="0"/>
        <v>4477</v>
      </c>
      <c r="G25">
        <v>7</v>
      </c>
      <c r="H25">
        <v>3824</v>
      </c>
      <c r="I25">
        <f t="shared" si="1"/>
        <v>0.85570694661603752</v>
      </c>
    </row>
    <row r="26" spans="1:9" x14ac:dyDescent="0.2">
      <c r="A26" s="1">
        <v>44650</v>
      </c>
      <c r="B26">
        <v>25</v>
      </c>
      <c r="C26">
        <v>326</v>
      </c>
      <c r="D26">
        <v>5656</v>
      </c>
      <c r="E26">
        <f t="shared" si="0"/>
        <v>5982</v>
      </c>
      <c r="G26">
        <v>17</v>
      </c>
      <c r="H26">
        <v>5131</v>
      </c>
      <c r="I26">
        <f t="shared" si="1"/>
        <v>0.86058174523570707</v>
      </c>
    </row>
    <row r="27" spans="1:9" x14ac:dyDescent="0.2">
      <c r="A27" s="1">
        <v>44651</v>
      </c>
      <c r="B27">
        <v>26</v>
      </c>
      <c r="C27">
        <v>355</v>
      </c>
      <c r="D27">
        <v>5298</v>
      </c>
      <c r="E27">
        <f t="shared" si="0"/>
        <v>5653</v>
      </c>
      <c r="G27">
        <v>10</v>
      </c>
      <c r="H27">
        <v>4477</v>
      </c>
      <c r="I27">
        <f t="shared" si="1"/>
        <v>0.79373783831593847</v>
      </c>
    </row>
    <row r="28" spans="1:9" x14ac:dyDescent="0.2">
      <c r="A28" s="1">
        <v>44652</v>
      </c>
      <c r="B28">
        <v>27</v>
      </c>
      <c r="C28">
        <v>358</v>
      </c>
      <c r="D28">
        <v>4144</v>
      </c>
      <c r="E28">
        <f t="shared" si="0"/>
        <v>4502</v>
      </c>
      <c r="G28">
        <v>8</v>
      </c>
      <c r="H28">
        <v>3710</v>
      </c>
      <c r="I28">
        <f t="shared" si="1"/>
        <v>0.82585517547756548</v>
      </c>
    </row>
    <row r="29" spans="1:9" x14ac:dyDescent="0.2">
      <c r="A29" s="1">
        <v>44653</v>
      </c>
      <c r="B29">
        <v>28</v>
      </c>
      <c r="C29">
        <v>260</v>
      </c>
      <c r="D29">
        <v>6051</v>
      </c>
      <c r="E29">
        <f t="shared" si="0"/>
        <v>6311</v>
      </c>
      <c r="G29">
        <v>8</v>
      </c>
      <c r="H29">
        <v>5402</v>
      </c>
      <c r="I29">
        <f t="shared" si="1"/>
        <v>0.85723340199651399</v>
      </c>
    </row>
    <row r="30" spans="1:9" x14ac:dyDescent="0.2">
      <c r="A30" s="1">
        <v>44654</v>
      </c>
      <c r="B30">
        <v>29</v>
      </c>
      <c r="C30">
        <v>438</v>
      </c>
      <c r="D30">
        <v>7788</v>
      </c>
      <c r="E30">
        <f t="shared" si="0"/>
        <v>8226</v>
      </c>
      <c r="G30">
        <v>16</v>
      </c>
      <c r="H30">
        <v>6773</v>
      </c>
      <c r="I30">
        <f t="shared" si="1"/>
        <v>0.82530999270605399</v>
      </c>
    </row>
    <row r="31" spans="1:9" x14ac:dyDescent="0.2">
      <c r="A31" s="1">
        <v>44655</v>
      </c>
      <c r="B31">
        <v>30</v>
      </c>
      <c r="C31">
        <v>425</v>
      </c>
      <c r="D31">
        <v>8581</v>
      </c>
      <c r="E31">
        <f t="shared" si="0"/>
        <v>9006</v>
      </c>
      <c r="G31">
        <v>7</v>
      </c>
      <c r="H31">
        <v>7920</v>
      </c>
      <c r="I31">
        <f t="shared" si="1"/>
        <v>0.8801909837885854</v>
      </c>
    </row>
    <row r="32" spans="1:9" x14ac:dyDescent="0.2">
      <c r="A32" s="1">
        <v>44656</v>
      </c>
      <c r="B32">
        <v>31</v>
      </c>
      <c r="C32">
        <v>268</v>
      </c>
      <c r="D32">
        <v>13086</v>
      </c>
      <c r="E32">
        <f t="shared" si="0"/>
        <v>13354</v>
      </c>
      <c r="F32">
        <v>4</v>
      </c>
      <c r="G32">
        <v>14</v>
      </c>
      <c r="H32">
        <v>12592</v>
      </c>
      <c r="I32">
        <f t="shared" si="1"/>
        <v>0.94428635614797063</v>
      </c>
    </row>
    <row r="33" spans="1:9" x14ac:dyDescent="0.2">
      <c r="A33" s="1">
        <v>44657</v>
      </c>
      <c r="B33">
        <v>32</v>
      </c>
      <c r="C33">
        <v>311</v>
      </c>
      <c r="D33">
        <v>16766</v>
      </c>
      <c r="E33">
        <f t="shared" si="0"/>
        <v>17077</v>
      </c>
      <c r="F33">
        <v>40</v>
      </c>
      <c r="G33">
        <v>4</v>
      </c>
      <c r="H33">
        <v>16256</v>
      </c>
      <c r="I33">
        <f t="shared" si="1"/>
        <v>0.95450020495403176</v>
      </c>
    </row>
    <row r="34" spans="1:9" x14ac:dyDescent="0.2">
      <c r="A34" s="1">
        <v>44658</v>
      </c>
      <c r="B34">
        <v>33</v>
      </c>
      <c r="C34">
        <v>322</v>
      </c>
      <c r="D34">
        <v>19660</v>
      </c>
      <c r="E34">
        <f t="shared" si="0"/>
        <v>19982</v>
      </c>
      <c r="F34">
        <v>15</v>
      </c>
      <c r="G34">
        <v>12</v>
      </c>
      <c r="H34">
        <v>19027</v>
      </c>
      <c r="I34">
        <f t="shared" si="1"/>
        <v>0.95355820238214395</v>
      </c>
    </row>
    <row r="35" spans="1:9" x14ac:dyDescent="0.2">
      <c r="A35" s="1">
        <v>44659</v>
      </c>
      <c r="B35">
        <v>34</v>
      </c>
      <c r="C35">
        <v>824</v>
      </c>
      <c r="D35">
        <v>20398</v>
      </c>
      <c r="E35">
        <f t="shared" si="0"/>
        <v>21222</v>
      </c>
      <c r="F35">
        <v>323</v>
      </c>
      <c r="G35">
        <v>121</v>
      </c>
      <c r="H35">
        <v>19798</v>
      </c>
      <c r="I35">
        <f t="shared" ref="I35:I44" si="2">(H35+G35+F35)/(D35+C35)</f>
        <v>0.95382150598435589</v>
      </c>
    </row>
    <row r="36" spans="1:9" x14ac:dyDescent="0.2">
      <c r="A36" s="1">
        <v>44660</v>
      </c>
      <c r="B36">
        <v>35</v>
      </c>
      <c r="C36">
        <v>1015</v>
      </c>
      <c r="D36">
        <v>22609</v>
      </c>
      <c r="E36">
        <f t="shared" si="0"/>
        <v>23624</v>
      </c>
      <c r="F36">
        <v>420</v>
      </c>
      <c r="G36">
        <v>301</v>
      </c>
      <c r="H36">
        <v>21853</v>
      </c>
      <c r="I36">
        <f t="shared" si="2"/>
        <v>0.95555367422959703</v>
      </c>
    </row>
    <row r="37" spans="1:9" x14ac:dyDescent="0.2">
      <c r="A37" s="1">
        <v>44661</v>
      </c>
      <c r="B37">
        <v>36</v>
      </c>
      <c r="C37">
        <v>1006</v>
      </c>
      <c r="D37">
        <v>23937</v>
      </c>
      <c r="E37">
        <f t="shared" si="0"/>
        <v>24943</v>
      </c>
      <c r="F37">
        <v>191</v>
      </c>
      <c r="G37">
        <v>228</v>
      </c>
      <c r="H37">
        <v>23412</v>
      </c>
      <c r="I37">
        <f t="shared" si="2"/>
        <v>0.95541835384677065</v>
      </c>
    </row>
    <row r="38" spans="1:9" x14ac:dyDescent="0.2">
      <c r="A38" s="1">
        <v>44662</v>
      </c>
      <c r="B38">
        <v>37</v>
      </c>
      <c r="C38">
        <v>914</v>
      </c>
      <c r="D38">
        <v>25173</v>
      </c>
      <c r="E38">
        <f t="shared" si="0"/>
        <v>26087</v>
      </c>
      <c r="F38">
        <v>47</v>
      </c>
      <c r="G38">
        <v>564</v>
      </c>
      <c r="H38">
        <v>24230</v>
      </c>
      <c r="I38">
        <f t="shared" si="2"/>
        <v>0.95223674627208954</v>
      </c>
    </row>
    <row r="39" spans="1:9" x14ac:dyDescent="0.2">
      <c r="A39" s="1">
        <v>44663</v>
      </c>
      <c r="B39">
        <v>38</v>
      </c>
      <c r="C39">
        <v>994</v>
      </c>
      <c r="D39">
        <v>22348</v>
      </c>
      <c r="E39">
        <f t="shared" si="0"/>
        <v>23342</v>
      </c>
      <c r="F39">
        <v>273</v>
      </c>
      <c r="G39">
        <v>439</v>
      </c>
      <c r="H39">
        <v>21844</v>
      </c>
      <c r="I39">
        <f t="shared" si="2"/>
        <v>0.96632679290549228</v>
      </c>
    </row>
    <row r="40" spans="1:9" x14ac:dyDescent="0.2">
      <c r="A40" s="1">
        <v>44664</v>
      </c>
      <c r="B40">
        <v>39</v>
      </c>
      <c r="C40">
        <v>1189</v>
      </c>
      <c r="D40">
        <v>25141</v>
      </c>
      <c r="E40">
        <f t="shared" si="0"/>
        <v>26330</v>
      </c>
      <c r="F40">
        <v>23</v>
      </c>
      <c r="G40">
        <v>867</v>
      </c>
      <c r="H40">
        <v>24500</v>
      </c>
      <c r="I40">
        <f t="shared" si="2"/>
        <v>0.96429927838966956</v>
      </c>
    </row>
    <row r="41" spans="1:9" x14ac:dyDescent="0.2">
      <c r="A41" s="1">
        <v>44665</v>
      </c>
      <c r="B41">
        <v>40</v>
      </c>
      <c r="C41">
        <v>2573</v>
      </c>
      <c r="D41">
        <v>25146</v>
      </c>
      <c r="E41">
        <f t="shared" si="0"/>
        <v>27719</v>
      </c>
      <c r="F41">
        <v>114</v>
      </c>
      <c r="G41">
        <v>2200</v>
      </c>
      <c r="H41">
        <v>24548</v>
      </c>
      <c r="I41">
        <f t="shared" si="2"/>
        <v>0.96908257873660664</v>
      </c>
    </row>
    <row r="42" spans="1:9" x14ac:dyDescent="0.2">
      <c r="A42" s="1">
        <v>44666</v>
      </c>
      <c r="B42">
        <v>41</v>
      </c>
      <c r="C42">
        <v>3200</v>
      </c>
      <c r="D42">
        <v>19872</v>
      </c>
      <c r="E42">
        <f t="shared" si="0"/>
        <v>23072</v>
      </c>
      <c r="F42">
        <v>307</v>
      </c>
      <c r="G42">
        <v>2547</v>
      </c>
      <c r="H42">
        <v>19494</v>
      </c>
      <c r="I42">
        <f t="shared" si="2"/>
        <v>0.96861997226074892</v>
      </c>
    </row>
    <row r="43" spans="1:9" x14ac:dyDescent="0.2">
      <c r="A43" s="1">
        <v>44667</v>
      </c>
      <c r="B43">
        <v>42</v>
      </c>
      <c r="C43">
        <v>3590</v>
      </c>
      <c r="D43">
        <v>19923</v>
      </c>
      <c r="E43">
        <f t="shared" si="0"/>
        <v>23513</v>
      </c>
      <c r="F43">
        <v>922</v>
      </c>
      <c r="G43">
        <v>2311</v>
      </c>
      <c r="H43">
        <v>19428</v>
      </c>
      <c r="I43">
        <f t="shared" si="2"/>
        <v>0.96376472589631268</v>
      </c>
    </row>
    <row r="44" spans="1:9" x14ac:dyDescent="0.2">
      <c r="A44" s="1">
        <v>44668</v>
      </c>
      <c r="B44">
        <v>43</v>
      </c>
      <c r="C44">
        <v>3238</v>
      </c>
      <c r="D44">
        <v>21582</v>
      </c>
      <c r="E44">
        <f t="shared" si="0"/>
        <v>24820</v>
      </c>
      <c r="F44">
        <v>1177</v>
      </c>
      <c r="G44">
        <v>1754</v>
      </c>
      <c r="H44">
        <v>21167</v>
      </c>
      <c r="I44">
        <f t="shared" si="2"/>
        <v>0.97091055600322318</v>
      </c>
    </row>
  </sheetData>
  <sortState xmlns:xlrd2="http://schemas.microsoft.com/office/spreadsheetml/2017/richdata2" ref="A2:D39">
    <sortCondition ref="A1:A39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19A8-16DE-4D6C-8957-D110938204EE}">
  <dimension ref="A1:F36"/>
  <sheetViews>
    <sheetView workbookViewId="0">
      <selection activeCell="E28" sqref="E28"/>
    </sheetView>
  </sheetViews>
  <sheetFormatPr defaultRowHeight="14.25" x14ac:dyDescent="0.2"/>
  <cols>
    <col min="1" max="1" width="11.125" bestFit="1" customWidth="1"/>
    <col min="4" max="4" width="11" bestFit="1" customWidth="1"/>
    <col min="5" max="5" width="20.125" bestFit="1" customWidth="1"/>
    <col min="6" max="6" width="11" bestFit="1" customWidth="1"/>
  </cols>
  <sheetData>
    <row r="1" spans="1:6" x14ac:dyDescent="0.2">
      <c r="A1" t="s">
        <v>0</v>
      </c>
      <c r="B1" t="s">
        <v>3</v>
      </c>
      <c r="C1" t="s">
        <v>1</v>
      </c>
      <c r="D1" t="s">
        <v>2</v>
      </c>
      <c r="E1" t="s">
        <v>8</v>
      </c>
      <c r="F1" t="s">
        <v>9</v>
      </c>
    </row>
    <row r="2" spans="1:6" x14ac:dyDescent="0.2">
      <c r="A2" s="1">
        <v>44645</v>
      </c>
      <c r="B2">
        <v>1</v>
      </c>
      <c r="C2">
        <v>0</v>
      </c>
      <c r="D2">
        <v>102</v>
      </c>
      <c r="E2">
        <f>ROUND((D2+C2)*march!I21,0)</f>
        <v>93</v>
      </c>
      <c r="F2">
        <f t="shared" ref="F2:F16" si="0">(D2+C2)-E2</f>
        <v>9</v>
      </c>
    </row>
    <row r="3" spans="1:6" x14ac:dyDescent="0.2">
      <c r="A3" s="1">
        <v>44646</v>
      </c>
      <c r="B3">
        <v>2</v>
      </c>
      <c r="C3">
        <v>0</v>
      </c>
      <c r="D3">
        <v>23</v>
      </c>
      <c r="E3">
        <f>ROUND((D3+C3)*march!I22,0)</f>
        <v>18</v>
      </c>
      <c r="F3">
        <f t="shared" si="0"/>
        <v>5</v>
      </c>
    </row>
    <row r="4" spans="1:6" x14ac:dyDescent="0.2">
      <c r="A4" s="1">
        <v>44647</v>
      </c>
      <c r="B4">
        <v>3</v>
      </c>
      <c r="C4">
        <v>0</v>
      </c>
      <c r="D4">
        <v>160</v>
      </c>
      <c r="E4">
        <f>ROUND((D4+C4)*march!I23,0)</f>
        <v>143</v>
      </c>
      <c r="F4">
        <f t="shared" si="0"/>
        <v>17</v>
      </c>
    </row>
    <row r="5" spans="1:6" x14ac:dyDescent="0.2">
      <c r="A5" s="1">
        <v>44648</v>
      </c>
      <c r="B5">
        <v>4</v>
      </c>
      <c r="C5">
        <v>1</v>
      </c>
      <c r="D5">
        <v>55</v>
      </c>
      <c r="E5">
        <f>ROUND((D5+C5)*march!I24,0)</f>
        <v>46</v>
      </c>
      <c r="F5">
        <f t="shared" si="0"/>
        <v>10</v>
      </c>
    </row>
    <row r="6" spans="1:6" x14ac:dyDescent="0.2">
      <c r="A6" s="1">
        <v>44649</v>
      </c>
      <c r="B6">
        <v>5</v>
      </c>
      <c r="C6">
        <v>1</v>
      </c>
      <c r="D6">
        <v>282</v>
      </c>
      <c r="E6">
        <f>ROUND((D6+C6)*march!I25,0)</f>
        <v>242</v>
      </c>
      <c r="F6">
        <f t="shared" si="0"/>
        <v>41</v>
      </c>
    </row>
    <row r="7" spans="1:6" x14ac:dyDescent="0.2">
      <c r="A7" s="1">
        <v>44650</v>
      </c>
      <c r="B7">
        <v>6</v>
      </c>
      <c r="C7">
        <v>6</v>
      </c>
      <c r="D7">
        <v>104</v>
      </c>
      <c r="E7">
        <f>ROUND((D7+C7)*march!I26,0)</f>
        <v>95</v>
      </c>
      <c r="F7">
        <f t="shared" si="0"/>
        <v>15</v>
      </c>
    </row>
    <row r="8" spans="1:6" x14ac:dyDescent="0.2">
      <c r="A8" s="1">
        <v>44651</v>
      </c>
      <c r="B8">
        <v>7</v>
      </c>
      <c r="C8">
        <v>16</v>
      </c>
      <c r="D8">
        <v>345</v>
      </c>
      <c r="E8">
        <f>ROUND((D8+C8)*march!I27,0)</f>
        <v>287</v>
      </c>
      <c r="F8">
        <f t="shared" si="0"/>
        <v>74</v>
      </c>
    </row>
    <row r="9" spans="1:6" x14ac:dyDescent="0.2">
      <c r="A9" s="1">
        <v>44652</v>
      </c>
      <c r="B9">
        <v>8</v>
      </c>
      <c r="C9">
        <v>7</v>
      </c>
      <c r="D9">
        <v>114</v>
      </c>
      <c r="E9">
        <f>ROUND((D9+C9)*march!I28,0)</f>
        <v>100</v>
      </c>
      <c r="F9">
        <f t="shared" si="0"/>
        <v>21</v>
      </c>
    </row>
    <row r="10" spans="1:6" x14ac:dyDescent="0.2">
      <c r="A10" s="1">
        <v>44653</v>
      </c>
      <c r="B10">
        <v>9</v>
      </c>
      <c r="C10">
        <v>5</v>
      </c>
      <c r="D10">
        <v>255</v>
      </c>
      <c r="E10">
        <f>ROUND((D10+C10)*march!I29,0)</f>
        <v>223</v>
      </c>
      <c r="F10">
        <f t="shared" si="0"/>
        <v>37</v>
      </c>
    </row>
    <row r="11" spans="1:6" x14ac:dyDescent="0.2">
      <c r="A11" s="1">
        <v>44654</v>
      </c>
      <c r="B11">
        <v>10</v>
      </c>
      <c r="C11">
        <v>27</v>
      </c>
      <c r="D11">
        <v>632</v>
      </c>
      <c r="E11">
        <f>ROUND((D11+C11)*march!I30,0)</f>
        <v>544</v>
      </c>
      <c r="F11">
        <f t="shared" si="0"/>
        <v>115</v>
      </c>
    </row>
    <row r="12" spans="1:6" x14ac:dyDescent="0.2">
      <c r="A12" s="1">
        <v>44655</v>
      </c>
      <c r="B12">
        <v>11</v>
      </c>
      <c r="C12">
        <v>14</v>
      </c>
      <c r="D12">
        <v>810</v>
      </c>
      <c r="E12">
        <f>ROUND((D12+C12)*march!I31,0)</f>
        <v>725</v>
      </c>
      <c r="F12">
        <f t="shared" si="0"/>
        <v>99</v>
      </c>
    </row>
    <row r="13" spans="1:6" x14ac:dyDescent="0.2">
      <c r="A13" s="1">
        <v>44656</v>
      </c>
      <c r="B13">
        <v>12</v>
      </c>
      <c r="C13">
        <v>8</v>
      </c>
      <c r="D13">
        <v>962</v>
      </c>
      <c r="E13">
        <f>ROUND((D13+C13)*march!I32,0)</f>
        <v>916</v>
      </c>
      <c r="F13">
        <f t="shared" si="0"/>
        <v>54</v>
      </c>
    </row>
    <row r="14" spans="1:6" x14ac:dyDescent="0.2">
      <c r="A14" s="1">
        <v>44657</v>
      </c>
      <c r="B14">
        <v>13</v>
      </c>
      <c r="C14">
        <v>16</v>
      </c>
      <c r="D14">
        <v>642</v>
      </c>
      <c r="E14">
        <f>ROUND((D14+C14)*march!I33,0)</f>
        <v>628</v>
      </c>
      <c r="F14">
        <f t="shared" si="0"/>
        <v>30</v>
      </c>
    </row>
    <row r="15" spans="1:6" x14ac:dyDescent="0.2">
      <c r="A15" s="1">
        <v>44658</v>
      </c>
      <c r="B15">
        <v>14</v>
      </c>
      <c r="C15">
        <v>9</v>
      </c>
      <c r="D15">
        <v>1035</v>
      </c>
      <c r="E15">
        <f>ROUND((D15+C15)*march!I34,0)</f>
        <v>996</v>
      </c>
      <c r="F15">
        <f t="shared" si="0"/>
        <v>48</v>
      </c>
    </row>
    <row r="16" spans="1:6" x14ac:dyDescent="0.2">
      <c r="A16" s="1">
        <v>44659</v>
      </c>
      <c r="B16">
        <v>15</v>
      </c>
      <c r="C16">
        <v>14</v>
      </c>
      <c r="D16">
        <v>1366</v>
      </c>
      <c r="E16">
        <f>ROUND((D16+C16)*march!I35,0)</f>
        <v>1316</v>
      </c>
      <c r="F16">
        <f t="shared" si="0"/>
        <v>64</v>
      </c>
    </row>
    <row r="17" spans="1:6" x14ac:dyDescent="0.2">
      <c r="A17" s="1">
        <v>44660</v>
      </c>
      <c r="B17">
        <v>16</v>
      </c>
      <c r="C17">
        <v>41</v>
      </c>
      <c r="D17">
        <v>2566</v>
      </c>
      <c r="E17">
        <f>ROUND((D17+C17)*march!I36,0)</f>
        <v>2491</v>
      </c>
      <c r="F17">
        <f t="shared" ref="F17:F22" si="1">(D17+C17)-E17</f>
        <v>116</v>
      </c>
    </row>
    <row r="18" spans="1:6" x14ac:dyDescent="0.2">
      <c r="A18" s="1">
        <v>44661</v>
      </c>
      <c r="B18">
        <v>17</v>
      </c>
      <c r="C18">
        <v>101</v>
      </c>
      <c r="D18">
        <v>447</v>
      </c>
      <c r="E18">
        <f>ROUND((D18+C18)*march!I37,0)</f>
        <v>524</v>
      </c>
      <c r="F18">
        <f t="shared" si="1"/>
        <v>24</v>
      </c>
    </row>
    <row r="19" spans="1:6" x14ac:dyDescent="0.2">
      <c r="A19" s="1">
        <v>44662</v>
      </c>
      <c r="B19">
        <v>18</v>
      </c>
      <c r="C19">
        <v>36</v>
      </c>
      <c r="D19">
        <v>1725</v>
      </c>
      <c r="E19">
        <f>ROUND((D19+C19)*march!I38,0)</f>
        <v>1677</v>
      </c>
      <c r="F19">
        <f t="shared" si="1"/>
        <v>84</v>
      </c>
    </row>
    <row r="20" spans="1:6" x14ac:dyDescent="0.2">
      <c r="A20" s="1">
        <v>44663</v>
      </c>
      <c r="B20">
        <v>19</v>
      </c>
      <c r="C20">
        <v>117</v>
      </c>
      <c r="D20">
        <v>2106</v>
      </c>
      <c r="E20">
        <f>ROUND((D20+C20)*march!I39,0)</f>
        <v>2148</v>
      </c>
      <c r="F20">
        <f t="shared" si="1"/>
        <v>75</v>
      </c>
    </row>
    <row r="21" spans="1:6" x14ac:dyDescent="0.2">
      <c r="A21" s="1">
        <v>44664</v>
      </c>
      <c r="B21">
        <v>20</v>
      </c>
      <c r="C21">
        <v>74</v>
      </c>
      <c r="D21">
        <v>1730</v>
      </c>
      <c r="E21">
        <f>ROUND((D21+C21)*march!I40,0)</f>
        <v>1740</v>
      </c>
      <c r="F21">
        <f t="shared" si="1"/>
        <v>64</v>
      </c>
    </row>
    <row r="22" spans="1:6" x14ac:dyDescent="0.2">
      <c r="A22" s="1">
        <v>44665</v>
      </c>
      <c r="B22">
        <v>21</v>
      </c>
      <c r="C22">
        <v>227</v>
      </c>
      <c r="D22">
        <v>1181</v>
      </c>
      <c r="E22">
        <f>ROUND((D22+C22)*march!I41,0)</f>
        <v>1364</v>
      </c>
      <c r="F22">
        <f t="shared" si="1"/>
        <v>44</v>
      </c>
    </row>
    <row r="23" spans="1:6" x14ac:dyDescent="0.2">
      <c r="A23" s="1">
        <v>44666</v>
      </c>
      <c r="B23">
        <v>22</v>
      </c>
      <c r="C23">
        <v>268</v>
      </c>
      <c r="D23">
        <v>1745</v>
      </c>
      <c r="E23">
        <f>ROUND((D23+C23)*march!I42,0)</f>
        <v>1950</v>
      </c>
      <c r="F23">
        <f t="shared" ref="F23:F24" si="2">(D23+C23)-E23</f>
        <v>63</v>
      </c>
    </row>
    <row r="24" spans="1:6" x14ac:dyDescent="0.2">
      <c r="A24" s="1">
        <v>44667</v>
      </c>
      <c r="B24">
        <v>23</v>
      </c>
      <c r="C24">
        <v>246</v>
      </c>
      <c r="D24">
        <v>1138</v>
      </c>
      <c r="E24">
        <f>ROUND((D24+C24)*march!I43,0)</f>
        <v>1334</v>
      </c>
      <c r="F24">
        <f t="shared" si="2"/>
        <v>50</v>
      </c>
    </row>
    <row r="25" spans="1:6" x14ac:dyDescent="0.2">
      <c r="A25" s="1">
        <v>44668</v>
      </c>
      <c r="B25">
        <v>24</v>
      </c>
      <c r="C25">
        <v>188</v>
      </c>
      <c r="D25">
        <v>1377</v>
      </c>
    </row>
    <row r="32" spans="1:6" x14ac:dyDescent="0.2">
      <c r="A32">
        <f>COUNTA(A2:A31)</f>
        <v>24</v>
      </c>
      <c r="C32">
        <f>SUM(C2:C31)</f>
        <v>1422</v>
      </c>
      <c r="D32">
        <f>SUM(D2:D31)</f>
        <v>20902</v>
      </c>
    </row>
    <row r="36" spans="1:1" x14ac:dyDescent="0.2">
      <c r="A3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march</vt:lpstr>
      <vt:lpstr>huangpu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2022-04-17T13:48:32Z</dcterms:modified>
</cp:coreProperties>
</file>