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10"/>
  </bookViews>
  <sheets>
    <sheet name="SEPTEMBER" sheetId="1" r:id="rId1"/>
    <sheet name="Material" sheetId="2" r:id="rId2"/>
    <sheet name="Sheet3" sheetId="3" r:id="rId3"/>
  </sheets>
  <definedNames>
    <definedName name="_xlnm._FilterDatabase" localSheetId="0" hidden="1">SEPTEMBER!$A$1:$Z$63</definedName>
  </definedNames>
  <calcPr calcId="145621"/>
</workbook>
</file>

<file path=xl/calcChain.xml><?xml version="1.0" encoding="utf-8"?>
<calcChain xmlns="http://schemas.openxmlformats.org/spreadsheetml/2006/main">
  <c r="U102" i="1" l="1"/>
  <c r="S102" i="1"/>
  <c r="U101" i="1"/>
  <c r="V101" i="1" s="1"/>
  <c r="S101" i="1"/>
  <c r="U96" i="1" l="1"/>
  <c r="U97" i="1"/>
  <c r="U98" i="1"/>
  <c r="V2" i="1"/>
  <c r="U3" i="1"/>
  <c r="U4" i="1"/>
  <c r="U5" i="1"/>
  <c r="U6" i="1"/>
  <c r="U7" i="1"/>
  <c r="U8" i="1"/>
  <c r="S3" i="1"/>
  <c r="S4" i="1"/>
  <c r="S5" i="1"/>
  <c r="S6" i="1"/>
  <c r="S7" i="1"/>
  <c r="S8" i="1"/>
  <c r="S85" i="1"/>
  <c r="S86" i="1"/>
  <c r="S87" i="1"/>
  <c r="S88" i="1"/>
  <c r="S89" i="1"/>
  <c r="S90" i="1"/>
  <c r="S91" i="1"/>
  <c r="S92" i="1"/>
  <c r="S93" i="1"/>
  <c r="S94" i="1"/>
  <c r="U84" i="1"/>
  <c r="V84" i="1" s="1"/>
  <c r="U85" i="1"/>
  <c r="V85" i="1" s="1"/>
  <c r="U86" i="1"/>
  <c r="V86" i="1" s="1"/>
  <c r="U87" i="1"/>
  <c r="V87" i="1" s="1"/>
  <c r="U88" i="1"/>
  <c r="V88" i="1" s="1"/>
  <c r="U89" i="1"/>
  <c r="U90" i="1"/>
  <c r="U91" i="1"/>
  <c r="U92" i="1"/>
  <c r="V92" i="1" s="1"/>
  <c r="U93" i="1"/>
  <c r="V93" i="1" s="1"/>
  <c r="U94" i="1"/>
  <c r="V94" i="1" s="1"/>
  <c r="U95" i="1"/>
  <c r="V95" i="1" s="1"/>
  <c r="S84" i="1"/>
  <c r="V4" i="1" l="1"/>
  <c r="V7" i="1"/>
  <c r="V89" i="1"/>
  <c r="U71" i="1" l="1"/>
  <c r="V71" i="1" s="1"/>
  <c r="U72" i="1"/>
  <c r="V72" i="1" s="1"/>
  <c r="U73" i="1"/>
  <c r="U74" i="1"/>
  <c r="U75" i="1"/>
  <c r="U76" i="1"/>
  <c r="U77" i="1"/>
  <c r="U78" i="1"/>
  <c r="U79" i="1"/>
  <c r="U80" i="1"/>
  <c r="U81" i="1"/>
  <c r="U82" i="1"/>
  <c r="U83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5" i="1"/>
  <c r="S66" i="1"/>
  <c r="S67" i="1"/>
  <c r="S68" i="1"/>
  <c r="S69" i="1"/>
  <c r="S70" i="1"/>
  <c r="U19" i="1"/>
  <c r="V19" i="1" s="1"/>
  <c r="U20" i="1"/>
  <c r="V20" i="1" s="1"/>
  <c r="U21" i="1"/>
  <c r="V21" i="1" s="1"/>
  <c r="U68" i="1"/>
  <c r="U69" i="1"/>
  <c r="U70" i="1"/>
  <c r="V70" i="1" s="1"/>
  <c r="U58" i="1"/>
  <c r="U59" i="1"/>
  <c r="V59" i="1" s="1"/>
  <c r="U60" i="1"/>
  <c r="V60" i="1" s="1"/>
  <c r="U61" i="1"/>
  <c r="V61" i="1" s="1"/>
  <c r="U62" i="1"/>
  <c r="V62" i="1" s="1"/>
  <c r="U63" i="1"/>
  <c r="V63" i="1" s="1"/>
  <c r="U64" i="1"/>
  <c r="U65" i="1"/>
  <c r="U66" i="1"/>
  <c r="U67" i="1"/>
  <c r="S58" i="1"/>
  <c r="S59" i="1"/>
  <c r="S60" i="1"/>
  <c r="S61" i="1"/>
  <c r="S62" i="1"/>
  <c r="S63" i="1"/>
  <c r="S64" i="1"/>
  <c r="S54" i="1"/>
  <c r="S55" i="1"/>
  <c r="S56" i="1"/>
  <c r="S57" i="1"/>
  <c r="S9" i="1"/>
  <c r="S10" i="1"/>
  <c r="U15" i="1"/>
  <c r="S11" i="1"/>
  <c r="S15" i="1"/>
  <c r="U14" i="1"/>
  <c r="V67" i="1" l="1"/>
  <c r="V73" i="1"/>
  <c r="V14" i="1"/>
  <c r="V64" i="1"/>
  <c r="V79" i="1"/>
  <c r="S49" i="1"/>
  <c r="S50" i="1"/>
  <c r="S51" i="1"/>
  <c r="S52" i="1"/>
  <c r="S53" i="1"/>
  <c r="U57" i="1"/>
  <c r="U51" i="1"/>
  <c r="V51" i="1" s="1"/>
  <c r="U52" i="1"/>
  <c r="U53" i="1"/>
  <c r="U54" i="1"/>
  <c r="V54" i="1" s="1"/>
  <c r="U55" i="1"/>
  <c r="U56" i="1"/>
  <c r="V52" i="1" l="1"/>
  <c r="V55" i="1"/>
  <c r="U37" i="1"/>
  <c r="U38" i="1"/>
  <c r="U39" i="1"/>
  <c r="S16" i="1"/>
  <c r="S17" i="1"/>
  <c r="S18" i="1"/>
  <c r="S19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47" i="1"/>
  <c r="S48" i="1"/>
  <c r="U10" i="1" l="1"/>
  <c r="V10" i="1" s="1"/>
  <c r="U47" i="1"/>
  <c r="V47" i="1" s="1"/>
  <c r="U48" i="1"/>
  <c r="U49" i="1"/>
  <c r="U46" i="1"/>
  <c r="V46" i="1" s="1"/>
  <c r="U50" i="1"/>
  <c r="U45" i="1"/>
  <c r="V45" i="1" s="1"/>
  <c r="V48" i="1" l="1"/>
  <c r="U30" i="1"/>
  <c r="U31" i="1"/>
  <c r="U32" i="1"/>
  <c r="U33" i="1"/>
  <c r="U34" i="1"/>
  <c r="U35" i="1"/>
  <c r="U42" i="1"/>
  <c r="U43" i="1"/>
  <c r="V43" i="1" s="1"/>
  <c r="U40" i="1"/>
  <c r="U41" i="1"/>
  <c r="U22" i="1"/>
  <c r="U23" i="1"/>
  <c r="U24" i="1"/>
  <c r="U25" i="1"/>
  <c r="U26" i="1"/>
  <c r="U27" i="1"/>
  <c r="U28" i="1"/>
  <c r="U29" i="1"/>
  <c r="U36" i="1"/>
  <c r="V36" i="1" s="1"/>
  <c r="V22" i="1" l="1"/>
  <c r="V29" i="1"/>
  <c r="V37" i="1"/>
  <c r="U18" i="1"/>
  <c r="V18" i="1" s="1"/>
  <c r="U17" i="1"/>
  <c r="U16" i="1"/>
  <c r="U13" i="1"/>
  <c r="U12" i="1"/>
  <c r="U11" i="1"/>
  <c r="U9" i="1"/>
  <c r="V9" i="1" s="1"/>
  <c r="V11" i="1" l="1"/>
  <c r="V16" i="1"/>
  <c r="U2" i="1"/>
  <c r="S2" i="1"/>
</calcChain>
</file>

<file path=xl/sharedStrings.xml><?xml version="1.0" encoding="utf-8"?>
<sst xmlns="http://schemas.openxmlformats.org/spreadsheetml/2006/main" count="1192" uniqueCount="446">
  <si>
    <t>DRIVER</t>
  </si>
  <si>
    <t>NMK</t>
  </si>
  <si>
    <t>PENERIMA BARANG</t>
  </si>
  <si>
    <t>LOAD ID</t>
  </si>
  <si>
    <t>TANGGAL SJ BALIK</t>
  </si>
  <si>
    <t>TANGGAL POD</t>
  </si>
  <si>
    <t>No. DO</t>
  </si>
  <si>
    <t>KODE SKU</t>
  </si>
  <si>
    <t>DESCRIPTION</t>
  </si>
  <si>
    <t>QTY</t>
  </si>
  <si>
    <t>Material</t>
  </si>
  <si>
    <t>Material Description</t>
  </si>
  <si>
    <t>Weight(Kg)</t>
  </si>
  <si>
    <t>Principal</t>
  </si>
  <si>
    <t>Bissoil Cooking Oil 6x2L Pch</t>
  </si>
  <si>
    <t>SMART</t>
  </si>
  <si>
    <t>Delicio SF Coating Fat 1x15Kg Ctn</t>
  </si>
  <si>
    <t>Delicio SF Toffee Fat 1x15Kg Ctn</t>
  </si>
  <si>
    <t>Delicio Sht White BKF 1x15 kg</t>
  </si>
  <si>
    <t>Delicio Sht White BKF Toco 1x15 kg</t>
  </si>
  <si>
    <t>FILMA BCF SHT 1116 1x15 Kg Ctn</t>
  </si>
  <si>
    <t>FILMA CO (1016) 1x18 Lt BIB</t>
  </si>
  <si>
    <t>Filma CO 48x200mL PCH</t>
  </si>
  <si>
    <t>FILMA CO SNI 1x18 Lt BIB</t>
  </si>
  <si>
    <t>Filma Cooking Oil ( 0716 ) 12x1 L Pch</t>
  </si>
  <si>
    <t>Filma Cooking Oil (0716) 6x2L Pch</t>
  </si>
  <si>
    <t>Filma Cooking Oil (0816) 12x1L Btl</t>
  </si>
  <si>
    <t>Filma Cooking Oil (0816) 6x2L Btl</t>
  </si>
  <si>
    <t>Filma Cooking Oil (0916) 4x5L Jrc</t>
  </si>
  <si>
    <t>Filma Cooking Oil (1016) 1x18L Jrc</t>
  </si>
  <si>
    <t>Filma Cooking Oil 12x1L Btl</t>
  </si>
  <si>
    <t>Filma Cooking Oil 12x1L Pch</t>
  </si>
  <si>
    <t>Filma Cooking Oil 1x18L Bib</t>
  </si>
  <si>
    <t>Filma Cooking Oil 1x18L Jrc</t>
  </si>
  <si>
    <t>Filma Cooking Oil 24x500Ml Btl</t>
  </si>
  <si>
    <t>Filma Cooking Oil 24x500Ml Pch</t>
  </si>
  <si>
    <t>Filma Cooking Oil 4x5L Jrc</t>
  </si>
  <si>
    <t>Filma Cooking Oil 6x2L Btl</t>
  </si>
  <si>
    <t>Filma Cooking Oil 6x2L Pch</t>
  </si>
  <si>
    <t>Filma Cooking Oil VIT 1x18L Jrc</t>
  </si>
  <si>
    <t>Filma Goodfry Sht DFF 1x15 Kg Ctn</t>
  </si>
  <si>
    <t>Filma Goodfry Sht SLFO 1x18kg Tin</t>
  </si>
  <si>
    <t>Filma Margarin TG 60x200 g Sac(NOT USED)</t>
  </si>
  <si>
    <t>Filma Margarine 1x15Kg Ctn</t>
  </si>
  <si>
    <t>Filma Margarine Danish Pastry 6X2 Kg</t>
  </si>
  <si>
    <t>FILMA MGRN (0915) 1x15 Kg Ctn</t>
  </si>
  <si>
    <t>Filma MGRN 1116 1x15 Kg Ctn</t>
  </si>
  <si>
    <t>Filma MGRN Danish Pastry (0915) 6X2Kg Ctn</t>
  </si>
  <si>
    <t>FILMA MGRN Prestige 0117 1 x 10 Kg PAL</t>
  </si>
  <si>
    <t>Filma MGRN Prestige 1x10 Kg Pail</t>
  </si>
  <si>
    <t>Filma MGRN TF 0815 1x15Kg CTN</t>
  </si>
  <si>
    <t>Filma MGRN TF Salted 24X250G TUB</t>
  </si>
  <si>
    <t>Filma MGRN TF Salted 60X200G SCH</t>
  </si>
  <si>
    <t>FILMA PROFESIONAL CO SNI 1x18 Lt BIB</t>
  </si>
  <si>
    <t>Filma Professional CO 1X18L BIB</t>
  </si>
  <si>
    <t>Filma Professional CO 1X18L Jrc</t>
  </si>
  <si>
    <t>Filma Pusaka SHT Wht BKF 1x15 Kg Ctn</t>
  </si>
  <si>
    <t>Filma Sht Baker's Cf 1x15Kg Ctn</t>
  </si>
  <si>
    <t>FILMA Sht BISCUIT FAT 1 x 15 Kg Ctn</t>
  </si>
  <si>
    <t>FILMA Sht Biscuit Fat TOCO 1x15 Kg Ctn</t>
  </si>
  <si>
    <t>Filma Sht BOS (0715) 1x18 Kg Pail</t>
  </si>
  <si>
    <t>FILMA Sht BOS 1x18 Kg Pail</t>
  </si>
  <si>
    <t>Filma Sht Puff Pastry 6x2Kg Ctn</t>
  </si>
  <si>
    <t>Filma Signature Cooking Oil 12x1 L Btl</t>
  </si>
  <si>
    <t>Filma Signature Cooking Oil 12x1 L Pch</t>
  </si>
  <si>
    <t>Filma Signature Cooking Oil 6x2 L Btl</t>
  </si>
  <si>
    <t>Filma Signature Cooking Oil 6x2 L Pch</t>
  </si>
  <si>
    <t>Goodfry Sht DFF 1x15Kg Ctn</t>
  </si>
  <si>
    <t>Goodfry Sht SLFO 1x18Kg Tin</t>
  </si>
  <si>
    <t>Goodfry Sht Spc DFF 1x15Kg Ctn</t>
  </si>
  <si>
    <t>i-soc CBS 35 20 kg</t>
  </si>
  <si>
    <t>Kunci Mas 12x900 ml Pch</t>
  </si>
  <si>
    <t>Kunci Mas CO 1x20 L Jrc</t>
  </si>
  <si>
    <t>KUNCI MAS CO 24x450 ml PCH</t>
  </si>
  <si>
    <t>Kunci Mas CO 48x200 ml Pch</t>
  </si>
  <si>
    <t>Kunci Mas CO 6 x 1.8 L PCH</t>
  </si>
  <si>
    <t>Kunci Mas Cooking Oil 12x1L Pch</t>
  </si>
  <si>
    <t>Kunci Mas Cooking Oil 12x950Ml Btl</t>
  </si>
  <si>
    <t>KUNCI MAS Cooking Oil 18 L Jrc</t>
  </si>
  <si>
    <t>Kunci Mas Cooking Oil 1x18L Bib</t>
  </si>
  <si>
    <t>Kunci Mas Cooking Oil 24x485Ml Btl</t>
  </si>
  <si>
    <t>Kunci Mas Cooking Oil 48x225Ml Pch</t>
  </si>
  <si>
    <t>Kunci Mas Cooking Oil 4x5L Jrc</t>
  </si>
  <si>
    <t>Kunci Mas Cooking Oil 6x1.9L Btl</t>
  </si>
  <si>
    <t>Kunci Mas Cooking Oil 6x2L Pch</t>
  </si>
  <si>
    <t>Liquid Coating Fat (LFC) 3 1MT Steel IBC</t>
  </si>
  <si>
    <t>Masku CO 12x900 Ml Btl</t>
  </si>
  <si>
    <t>Masku Cooking Oil 12x1L Pch</t>
  </si>
  <si>
    <t>Masku Cooking Oil 1x18L Bib</t>
  </si>
  <si>
    <t>Masku Cooking Oil 24x485Ml Btl</t>
  </si>
  <si>
    <t>Masku Cooking Oil 4x5L Jrc</t>
  </si>
  <si>
    <t>Masku Cooking Oil 6x2L Pch</t>
  </si>
  <si>
    <t>Masku Cooking Oil SNI 6x2L Pch</t>
  </si>
  <si>
    <t>Masku MGRN Krim 1x15 Kg</t>
  </si>
  <si>
    <t>Mc Donald's Sht Palm Oil DFF 1x20 Kg</t>
  </si>
  <si>
    <t>Menara Eifel Margarine 1x15Kg Ctn</t>
  </si>
  <si>
    <t>Menara Eifel Margarine 1x5Kg Ctn</t>
  </si>
  <si>
    <t>Menara Eifel Margarine Krim 1x15Kg Ctn</t>
  </si>
  <si>
    <t>Menara Eifel Margarine Krim 1x5Kg Ctn</t>
  </si>
  <si>
    <t>Menara Eifel MGRN (1115) 1x15kg Ctn</t>
  </si>
  <si>
    <t>Menara Eifel MGRN Krim 1x15Kg Ctn</t>
  </si>
  <si>
    <t>Menara Eifel Sht BKF 1x15Kg Ctn</t>
  </si>
  <si>
    <t>Menara Eifel Sht BKF Plain 1x15Kg Ctn</t>
  </si>
  <si>
    <t>Menara MGRN (1116) 1x15 Kg Ctn</t>
  </si>
  <si>
    <t>Menara MGRN Krim (1116) 1X15 Kg Ctn</t>
  </si>
  <si>
    <t>Menara SHT BKF Classic 1 x15 Kg CTN</t>
  </si>
  <si>
    <t>Menara SHT BKF Spesial SBY 1x15 CTN GBJ</t>
  </si>
  <si>
    <t>Minyak Olein SM 56 CO 1x18L BIB</t>
  </si>
  <si>
    <t>Mitra Classic CO ( E ) 1x18 L Jrc</t>
  </si>
  <si>
    <t>Mitra CO 6X2 L Pch</t>
  </si>
  <si>
    <t>Mitra Cooking Oil 12x1L Pch</t>
  </si>
  <si>
    <t>Mitra Cooking Oil 12x950 Ml Btl</t>
  </si>
  <si>
    <t>Mitra Cooking Oil 4x5L Jrc</t>
  </si>
  <si>
    <t>Mitra Margarine Krim 1x15Kg Ctn</t>
  </si>
  <si>
    <t>Mitra Margarine Krim 1x5Kg Ctn</t>
  </si>
  <si>
    <t>Mitra MGRN Krim (1115) 1x15 kg Ctn</t>
  </si>
  <si>
    <t>Mitra MGRN Krim 1x15 Kg</t>
  </si>
  <si>
    <t>Mitra MGRN SPC (1115) 1x15 kg</t>
  </si>
  <si>
    <t>Mitra Sht BKF Plain 1x15Kg Ctn</t>
  </si>
  <si>
    <t>P 297000 SHT 1x15KG CTN</t>
  </si>
  <si>
    <t>Palmboom Cake MGRN 1X15KG CTN</t>
  </si>
  <si>
    <t>Palmboom Cake MGRN 1X5KG CTN</t>
  </si>
  <si>
    <t>Palmboom Margarine 1x15Kg Ctn</t>
  </si>
  <si>
    <t>Palmboom Margarine 1x5Kg Ctn</t>
  </si>
  <si>
    <t>Palmboom Margarine TF 24x250G Tub</t>
  </si>
  <si>
    <t>Palmboom Margarine TF 24x500G Tub</t>
  </si>
  <si>
    <t>Palmvita Gold SHT BOS (0915) 1x18Kg PAL</t>
  </si>
  <si>
    <t>Palmvita Gold Sht BOS 1x18kg Pail</t>
  </si>
  <si>
    <t>Palmvita Margarine 1x15kg Ctn</t>
  </si>
  <si>
    <t>Palmvita MGRN ( 1116 ) 1X15 kg</t>
  </si>
  <si>
    <t>Palmvita MGRN 1X15 kg</t>
  </si>
  <si>
    <t>Palmvita SHT BKF (1116) Sby 1x15 Kg Ctn</t>
  </si>
  <si>
    <t>Palmvita Sht BKF Plain 1x15Kg Ctn</t>
  </si>
  <si>
    <t>Palmvita SHT BKF TCAP (1215) 1x15 Kg Ctn GBJ</t>
  </si>
  <si>
    <t>Palmvita SHT BOS (1116) 1x18Kg PAL</t>
  </si>
  <si>
    <t>Palmvita Sht BOS Plain 1x15Kg Ctn</t>
  </si>
  <si>
    <t>Palmvita SHT Deep Frying Fat 1x15Kg CTN</t>
  </si>
  <si>
    <t>Palmvita SHT DFF (1116) 1x15Kg CTN</t>
  </si>
  <si>
    <t>Palmvita SHT WF (1116) Sby 1x15 Kg Ctn</t>
  </si>
  <si>
    <t>Palmvita Sht White Fat Plain 1x15Kg Ctn</t>
  </si>
  <si>
    <t>Paloma MGRN (1215) 1x15kg Ctn</t>
  </si>
  <si>
    <t>Paloma Sht Baker's Fat 1x15 Kg Ctn</t>
  </si>
  <si>
    <t>Paloma Sht White Fat 1x15 Kg Ctn</t>
  </si>
  <si>
    <t>Pusaka Sht White BKF 1x15Kg Ctn</t>
  </si>
  <si>
    <t>Kunci Mas Co 48X200Ml Pch</t>
  </si>
  <si>
    <t>WEIGHT</t>
  </si>
  <si>
    <t>B9749PEU</t>
  </si>
  <si>
    <t>Note Retur</t>
  </si>
  <si>
    <t>Pengembalian Retur</t>
  </si>
  <si>
    <t>TIPE</t>
  </si>
  <si>
    <t>SMART CONSUMER</t>
  </si>
  <si>
    <t>SMART INDUSTRIAL</t>
  </si>
  <si>
    <t>SMART MT</t>
  </si>
  <si>
    <t>NO</t>
  </si>
  <si>
    <t>CUSTOMER</t>
  </si>
  <si>
    <t>QUOTATION</t>
  </si>
  <si>
    <t>TYPE</t>
  </si>
  <si>
    <t>ORIGIN</t>
  </si>
  <si>
    <t>DESTINASI</t>
  </si>
  <si>
    <t>ORDER ID</t>
  </si>
  <si>
    <t>SO</t>
  </si>
  <si>
    <t>DO</t>
  </si>
  <si>
    <t>MEAS</t>
  </si>
  <si>
    <t>DO DATE</t>
  </si>
  <si>
    <t>No Mobil</t>
  </si>
  <si>
    <t>Type</t>
  </si>
  <si>
    <t>Driver</t>
  </si>
  <si>
    <t xml:space="preserve">PT SINARMAS AGRO RESOURCES AND </t>
  </si>
  <si>
    <t>SMR</t>
  </si>
  <si>
    <t>FUSO</t>
  </si>
  <si>
    <t>SMR RUNGKUT PP</t>
  </si>
  <si>
    <t>SMR POLANHARJO (MT)</t>
  </si>
  <si>
    <t>SMR2309-11</t>
  </si>
  <si>
    <t>IDM KLATEN</t>
  </si>
  <si>
    <t>CARTON</t>
  </si>
  <si>
    <t>B9614UXR</t>
  </si>
  <si>
    <t>RIVAN</t>
  </si>
  <si>
    <t>SMR NGALIYAN (MT)</t>
  </si>
  <si>
    <t>SMR2309-12</t>
  </si>
  <si>
    <t xml:space="preserve">IDG SEMARANG </t>
  </si>
  <si>
    <t>B9698BCV</t>
  </si>
  <si>
    <t>SURATMAN</t>
  </si>
  <si>
    <t>SNMK83279</t>
  </si>
  <si>
    <t>DODY KURNIA ZAMASARY</t>
  </si>
  <si>
    <t>SMR_SBY(TRIP)</t>
  </si>
  <si>
    <t>B9670PEU</t>
  </si>
  <si>
    <t>HARIYADI</t>
  </si>
  <si>
    <t>SNMK83387</t>
  </si>
  <si>
    <t>SMR2309-2</t>
  </si>
  <si>
    <t>BAHANA PRESTASI</t>
  </si>
  <si>
    <t>IDM SEMARANG</t>
  </si>
  <si>
    <t>SMR2309-1</t>
  </si>
  <si>
    <t>SMR SUKOHARJO</t>
  </si>
  <si>
    <t>SDN SOLO</t>
  </si>
  <si>
    <t>B9624PEU</t>
  </si>
  <si>
    <t>EKO DAVIT FEBRIYONO</t>
  </si>
  <si>
    <t>SNMK83150</t>
  </si>
  <si>
    <t>SMR BANGUNTAPAN (MT)</t>
  </si>
  <si>
    <t>IDM YOGYA</t>
  </si>
  <si>
    <t>SMR2309-3</t>
  </si>
  <si>
    <t>B9664PEU</t>
  </si>
  <si>
    <t>BUDI</t>
  </si>
  <si>
    <t>SNMK83175</t>
  </si>
  <si>
    <t>SMR2309-4</t>
  </si>
  <si>
    <t>B9102BEV</t>
  </si>
  <si>
    <t>MISKI</t>
  </si>
  <si>
    <t>SNMK82929</t>
  </si>
  <si>
    <t>SMR BANGUNTAPAN</t>
  </si>
  <si>
    <t>SDN YOGYAKARTA</t>
  </si>
  <si>
    <t>SMR2309-5</t>
  </si>
  <si>
    <t>RIVAN ANDI SUMARNO</t>
  </si>
  <si>
    <t>SNMK83182</t>
  </si>
  <si>
    <t>SNMK83355</t>
  </si>
  <si>
    <t>B9804PEU</t>
  </si>
  <si>
    <t>MUCHOYATNO</t>
  </si>
  <si>
    <t>SNMK83128</t>
  </si>
  <si>
    <t>SMR RUNGKUT</t>
  </si>
  <si>
    <t>SMR GEDANGAN</t>
  </si>
  <si>
    <t>SDN SIDOARJO</t>
  </si>
  <si>
    <t>SMR2309-6</t>
  </si>
  <si>
    <t>B9536PEU</t>
  </si>
  <si>
    <t>YUDI SBY</t>
  </si>
  <si>
    <t>SNMK83369</t>
  </si>
  <si>
    <t>SMR NGALIYAN</t>
  </si>
  <si>
    <t>NISSIN SEMARANG</t>
  </si>
  <si>
    <t>SMR2309-7</t>
  </si>
  <si>
    <t>B9700PEU</t>
  </si>
  <si>
    <t>YOYOK HARIYANTO</t>
  </si>
  <si>
    <t>SNMK83119</t>
  </si>
  <si>
    <t>SMR TROWULAN</t>
  </si>
  <si>
    <t>SDN MOJOKERTO</t>
  </si>
  <si>
    <t>SMR2309-8</t>
  </si>
  <si>
    <t>B9409UEU</t>
  </si>
  <si>
    <t>SUNARJI</t>
  </si>
  <si>
    <t>SNMK83110</t>
  </si>
  <si>
    <t>TANIHUB SOLO</t>
  </si>
  <si>
    <t>SMR2309-9</t>
  </si>
  <si>
    <t>B9810PEU</t>
  </si>
  <si>
    <t>MA'RUF TEGAR WICAKSONO</t>
  </si>
  <si>
    <t>SNMK83222</t>
  </si>
  <si>
    <t>SMR2309-10</t>
  </si>
  <si>
    <t>WINGBOX</t>
  </si>
  <si>
    <t>ENGKEL FUSO BOX</t>
  </si>
  <si>
    <t>JOKO PURWANTO</t>
  </si>
  <si>
    <t>BOGOR JAYA MANDIRI</t>
  </si>
  <si>
    <t xml:space="preserve">BUANA MAS SINGARAJA </t>
  </si>
  <si>
    <t>TRIJAYA SEMARANG</t>
  </si>
  <si>
    <t xml:space="preserve">SMR NGALIYAN </t>
  </si>
  <si>
    <t>SMR2409-1</t>
  </si>
  <si>
    <t>SMR2409-2</t>
  </si>
  <si>
    <t>SMR2409-3</t>
  </si>
  <si>
    <t>B9564PEU</t>
  </si>
  <si>
    <t>B9088BEV</t>
  </si>
  <si>
    <t>SUYONO</t>
  </si>
  <si>
    <t>NANA SURYANA</t>
  </si>
  <si>
    <t>BORWITA</t>
  </si>
  <si>
    <t>B9568KXR</t>
  </si>
  <si>
    <t xml:space="preserve">SMR RUNGKUT </t>
  </si>
  <si>
    <t xml:space="preserve">SMR KUTA UTARA </t>
  </si>
  <si>
    <t>SMR CIAWI</t>
  </si>
  <si>
    <t>SNMK83280</t>
  </si>
  <si>
    <t>SNMK82900</t>
  </si>
  <si>
    <t>VENDOR</t>
  </si>
  <si>
    <t>SMR2409-4</t>
  </si>
  <si>
    <t>NOPOL</t>
  </si>
  <si>
    <t>CARRIER</t>
  </si>
  <si>
    <t>NO ORDER ID</t>
  </si>
  <si>
    <t>EQUIPMENT REQUIRED</t>
  </si>
  <si>
    <t>DESTINATION</t>
  </si>
  <si>
    <t>PRODYCT ID</t>
  </si>
  <si>
    <t>CUSTOMER TYPE</t>
  </si>
  <si>
    <t>BILLABLE METHOD</t>
  </si>
  <si>
    <t>TANGGAL</t>
  </si>
  <si>
    <t>Filma CO 6x2L Pch</t>
  </si>
  <si>
    <t>Branded</t>
  </si>
  <si>
    <t>Filma CO 6x5L Jrc</t>
  </si>
  <si>
    <t>Filma CO SNI 12x1L BTL</t>
  </si>
  <si>
    <t>Filma CO SNI 6x2L Btl</t>
  </si>
  <si>
    <t>Filma Cooking Oil ( 0716 ) 12X1L Pch</t>
  </si>
  <si>
    <t>Filma Cooking Oil ( 0716 ) 6X2L Pch</t>
  </si>
  <si>
    <t>Filma Cooking Oil (0816) 12X1L Btl</t>
  </si>
  <si>
    <t>Filma Cooking Oil (0816) 6X2L Btl</t>
  </si>
  <si>
    <t>Filma Cooking Oil (0916) 4X5L Jrc</t>
  </si>
  <si>
    <t>Filma Cooking Oil SNI 6x2L Pch</t>
  </si>
  <si>
    <t>Filma Cooking Oil Vit 12x1L BTL</t>
  </si>
  <si>
    <t>Filma Cooking Oil Vit 12x1L Pch</t>
  </si>
  <si>
    <t>Filma Cooking Oil Vit 6x2L BTL</t>
  </si>
  <si>
    <t>Filma Cooking Oil Vit 6x2L Pch</t>
  </si>
  <si>
    <t>Filma Margarine Tf 60X200G Sch</t>
  </si>
  <si>
    <t>Filma MGRN TF Salted (0420) 60X200G SCH</t>
  </si>
  <si>
    <t>Filma MGRN TF Salted (0520)24X250G TUB</t>
  </si>
  <si>
    <t>Filma MGRN TF Salted (0819) 60X200G SCH</t>
  </si>
  <si>
    <t>Filma MGRN TF Salted (0819)24X250G TUB</t>
  </si>
  <si>
    <t>Filma Mgrn Tf Salted 24X250G Tub</t>
  </si>
  <si>
    <t>Filma Signature Cooking Oil 12X1L Btl</t>
  </si>
  <si>
    <t>Filma Signature Cooking Oil 12X1L Pch</t>
  </si>
  <si>
    <t>Filma Signature Cooking Oil 6X2L Btl</t>
  </si>
  <si>
    <t>Filma Signature Cooking Oil 6X2L Pch</t>
  </si>
  <si>
    <t>Kunci Mas Co 12X900Ml Pch</t>
  </si>
  <si>
    <t>Kunci Mas Co 6X1.8Ml Pch</t>
  </si>
  <si>
    <t>Kunci Mas CO SNI (0520) 24x450 ml PCH</t>
  </si>
  <si>
    <t>Kunci Mas CO SNI (0520) 48x200mL PCH</t>
  </si>
  <si>
    <t>Kunci Mas CO SNI (0520) 6x1.9L BTL</t>
  </si>
  <si>
    <t>Kunci Mas CO SNI (0520)12x900Ml Pch</t>
  </si>
  <si>
    <t>Kunci Mas CO SNI 24x200 ml PCH</t>
  </si>
  <si>
    <t>Kunci Mas CO SNI 24x450 ml PCH</t>
  </si>
  <si>
    <t>Kunci Mas CO SNI 6 x 1.8 L PCH</t>
  </si>
  <si>
    <t>Kunci Mas Cooking Oil 12X950Ml Btl</t>
  </si>
  <si>
    <t>Kunci Mas Cooking Oil 24X450 Mlp</t>
  </si>
  <si>
    <t>Kunci Mas Cooking Oil 24X485Ml Btl</t>
  </si>
  <si>
    <t>Kunci Mas Cooking Oil 4X5L Jrc</t>
  </si>
  <si>
    <t>Kunci Mas Cooking Oil SNI (0520) 24x485Ml Btl</t>
  </si>
  <si>
    <t>Kunci Mas Cooking Oil SNI (0520)6x2L PCH</t>
  </si>
  <si>
    <t>Kunci Mas Cooking Oil SNI 12x950Ml Btl</t>
  </si>
  <si>
    <t>Kunci Mas Cooking Oil SNI 4x5L Jrc</t>
  </si>
  <si>
    <t>Kunci Mas Cooking Oil SNI 6x2L PCH</t>
  </si>
  <si>
    <t>Masku CO SNI (0520) 12x900ML BTL</t>
  </si>
  <si>
    <t>Masku Cooking Oil 12X1L Pch</t>
  </si>
  <si>
    <t>Masku Cooking Oil 12X900Ml Btl</t>
  </si>
  <si>
    <t>Masku Cooking Oil 24X485Ml Btl</t>
  </si>
  <si>
    <t>Masku Cooking Oil 4X5L Jrc</t>
  </si>
  <si>
    <t>Masku Cooking Oil 6X2L Jrc</t>
  </si>
  <si>
    <t>Masku Cooking Oil 6X2L Pch</t>
  </si>
  <si>
    <t>Masku Cooking Oil SNI (0520) 4x5L Jrc</t>
  </si>
  <si>
    <t>Masku Cooking Oil SNI (0520) 6x2L Pch</t>
  </si>
  <si>
    <t>Masku Cooking Oil SNI 12x1L Pch</t>
  </si>
  <si>
    <t>Masku Cooking Oil SNI 24x485Ml Btl</t>
  </si>
  <si>
    <t>Mitra CO (0520) 6X2 L Pch</t>
  </si>
  <si>
    <t>Mitra Co 6X2 L Pch</t>
  </si>
  <si>
    <t>Mitra Cooking Oil 12X1L Pch</t>
  </si>
  <si>
    <t>Mitra Cooking Oil 4X5L Jrc</t>
  </si>
  <si>
    <t>Mitra Cooking Oil SNI (0520) 12x1L Pch</t>
  </si>
  <si>
    <t>Mitra Cooking Oil SNI (0520) 4x5L Jrc</t>
  </si>
  <si>
    <t>Palmboom Margarine Tf 24X250G Tub</t>
  </si>
  <si>
    <t>Palmboom Margarine Tf 24X500G Tub</t>
  </si>
  <si>
    <t>INDOGROSIR YOGYAKARTA</t>
  </si>
  <si>
    <t>SMR2409-5</t>
  </si>
  <si>
    <t>B9469SEU</t>
  </si>
  <si>
    <t>NURDIN FAUZI</t>
  </si>
  <si>
    <t>SNMK82263</t>
  </si>
  <si>
    <t>SMR WARU</t>
  </si>
  <si>
    <t xml:space="preserve">SDN DENPASAR </t>
  </si>
  <si>
    <t>BUANA MAS DENPASAR</t>
  </si>
  <si>
    <t>PANDOWO SEMARANG</t>
  </si>
  <si>
    <t>SIANTAR TOP SIDOARJO</t>
  </si>
  <si>
    <t>SMR2509-1</t>
  </si>
  <si>
    <t>SMR2509-2</t>
  </si>
  <si>
    <t>SMR2509-3</t>
  </si>
  <si>
    <t>SMR2509-4</t>
  </si>
  <si>
    <t>SMR2509-5</t>
  </si>
  <si>
    <t>SMR2509-6</t>
  </si>
  <si>
    <t>B9558PEU</t>
  </si>
  <si>
    <t>B9559PEU</t>
  </si>
  <si>
    <t>B9498SEU</t>
  </si>
  <si>
    <t>FERY SETIAWAN</t>
  </si>
  <si>
    <t>DODY KURNIA</t>
  </si>
  <si>
    <t>SUPRIYATNA</t>
  </si>
  <si>
    <t>TEKUN JAYA YOGYA</t>
  </si>
  <si>
    <t>SMR2709-1</t>
  </si>
  <si>
    <t>SMR2709-2</t>
  </si>
  <si>
    <t>SNMK83263</t>
  </si>
  <si>
    <t>SNMK83163</t>
  </si>
  <si>
    <t>BERKAH ANUGERAH MAGELANG</t>
  </si>
  <si>
    <t>SALFA MAURA MAGELANG</t>
  </si>
  <si>
    <t>MAKMUR BERSAMA MAGELANG</t>
  </si>
  <si>
    <t>ABADI YOGYAKARTA</t>
  </si>
  <si>
    <t>SMR2709-3</t>
  </si>
  <si>
    <t>SMR2709-4</t>
  </si>
  <si>
    <t>SMR2709-5</t>
  </si>
  <si>
    <t>SMR2709-6</t>
  </si>
  <si>
    <t>SMR2709-7</t>
  </si>
  <si>
    <t>B9754PEU</t>
  </si>
  <si>
    <t>SNMK83281</t>
  </si>
  <si>
    <t>ENGGARTIASTO LUKITA</t>
  </si>
  <si>
    <t>SMR MUNGKID</t>
  </si>
  <si>
    <t>ANDI GROSIR YOGYA</t>
  </si>
  <si>
    <t>SMR2809-1</t>
  </si>
  <si>
    <t>MSD LAMONGAN</t>
  </si>
  <si>
    <t>SMR BABAT</t>
  </si>
  <si>
    <t>SMR2809-2</t>
  </si>
  <si>
    <t>SDN JAKARTA</t>
  </si>
  <si>
    <t>ADIPUTRA JAKARTA</t>
  </si>
  <si>
    <t>SMR2809-3</t>
  </si>
  <si>
    <t>SMR2809-4</t>
  </si>
  <si>
    <t>B9425SEU</t>
  </si>
  <si>
    <t>B9496SEU</t>
  </si>
  <si>
    <t>MENDRA</t>
  </si>
  <si>
    <t>NURHASAN</t>
  </si>
  <si>
    <t>SMR CAKUNG</t>
  </si>
  <si>
    <t>SDN PURWOKERTO</t>
  </si>
  <si>
    <t>BUDIMAN SUKABUMI</t>
  </si>
  <si>
    <t>SMR2809-5</t>
  </si>
  <si>
    <t>SMR2809-6</t>
  </si>
  <si>
    <t>B9463SEU</t>
  </si>
  <si>
    <t xml:space="preserve">SMR KEMBARAN </t>
  </si>
  <si>
    <t>SMR CIBADAK SUKABUMI</t>
  </si>
  <si>
    <t xml:space="preserve">SDN TEGAL </t>
  </si>
  <si>
    <t xml:space="preserve">TIGA PILAR SRAGEN </t>
  </si>
  <si>
    <t>SMR2809-7</t>
  </si>
  <si>
    <t>SMR2809-8</t>
  </si>
  <si>
    <t>MUHAMMAD AMIN</t>
  </si>
  <si>
    <t>SNMK83031</t>
  </si>
  <si>
    <t>SMR KRAMAT TEGAL</t>
  </si>
  <si>
    <t>SNMK 83002</t>
  </si>
  <si>
    <t>SANITAS CIREBON</t>
  </si>
  <si>
    <t>SMR PEKALIPAN</t>
  </si>
  <si>
    <t>SMR2809-9</t>
  </si>
  <si>
    <t>B9563PEU</t>
  </si>
  <si>
    <t>SMR2809-10</t>
  </si>
  <si>
    <t>SMR2809-11</t>
  </si>
  <si>
    <t>GUNAWAN WB</t>
  </si>
  <si>
    <t>HAPID WAHYUDI</t>
  </si>
  <si>
    <t>SNMK82783</t>
  </si>
  <si>
    <t>SNMK83309</t>
  </si>
  <si>
    <t>SMR2809-12</t>
  </si>
  <si>
    <t>B9794PEU</t>
  </si>
  <si>
    <t>SNMK83127</t>
  </si>
  <si>
    <t>MUCHLISIN</t>
  </si>
  <si>
    <t xml:space="preserve">JAYA MANDIRI BOGOR </t>
  </si>
  <si>
    <t>PADMA BERKAH DENPASAR</t>
  </si>
  <si>
    <t>PALLET</t>
  </si>
  <si>
    <t>SMR2909-1</t>
  </si>
  <si>
    <t>SMR2909-2</t>
  </si>
  <si>
    <t>SMR2909-3</t>
  </si>
  <si>
    <t>SMR2909-4</t>
  </si>
  <si>
    <t>SMR2909-5</t>
  </si>
  <si>
    <t>SMR2909-6</t>
  </si>
  <si>
    <t>SMR2909-7</t>
  </si>
  <si>
    <t>SMR SIDOARJO (PALLET)</t>
  </si>
  <si>
    <t>B9405UEU</t>
  </si>
  <si>
    <t>D9199AF</t>
  </si>
  <si>
    <t>DUDI</t>
  </si>
  <si>
    <t>B9437SEU</t>
  </si>
  <si>
    <t>JAMET</t>
  </si>
  <si>
    <t>L8293UA</t>
  </si>
  <si>
    <t>DWI ARDIANTO</t>
  </si>
  <si>
    <t>FEBRIANTO DAVID PRATAMA PUTRA</t>
  </si>
  <si>
    <t>SNMK83350</t>
  </si>
  <si>
    <t>VENDOR BORWITA</t>
  </si>
  <si>
    <t xml:space="preserve">TOTAL WEIGHT </t>
  </si>
  <si>
    <t>PUJI SURYA INDAH DENPASAR</t>
  </si>
  <si>
    <t>SMR SERANG</t>
  </si>
  <si>
    <t>SERANG</t>
  </si>
  <si>
    <t>SMR2909-8</t>
  </si>
  <si>
    <t>T9832DF</t>
  </si>
  <si>
    <t>FAUZAN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</si>
</sst>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d\-mmm\-yy;@"/>
    <numFmt numFmtId="165" formatCode="* #,##0.00\ ;* \(#,##0.00\);* \-#\ ;@\ "/>
    <numFmt numFmtId="166" formatCode="_-* #,##0.00_-;\-* #,##0.00_-;_-* &quot;-&quot;_-;_-@_-"/>
    <numFmt numFmtId="167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charset val="1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4" fillId="0" borderId="0"/>
    <xf numFmtId="0" fontId="1" fillId="0" borderId="0"/>
    <xf numFmtId="0" fontId="1" fillId="0" borderId="0"/>
    <xf numFmtId="0" fontId="5" fillId="0" borderId="0"/>
  </cellStyleXfs>
  <cellXfs count="93">
    <xf numFmtId="0" fontId="0" fillId="0" borderId="0" xfId="0"/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 wrapText="1"/>
    </xf>
    <xf numFmtId="1" fontId="8" fillId="2" borderId="1" xfId="1" applyNumberFormat="1" applyFont="1" applyFill="1" applyBorder="1" applyAlignment="1">
      <alignment horizontal="center" vertical="center" wrapText="1"/>
    </xf>
    <xf numFmtId="1" fontId="8" fillId="6" borderId="1" xfId="1" applyNumberFormat="1" applyFont="1" applyFill="1" applyBorder="1" applyAlignment="1">
      <alignment horizontal="center" vertical="center" wrapText="1"/>
    </xf>
    <xf numFmtId="3" fontId="8" fillId="2" borderId="1" xfId="1" applyNumberFormat="1" applyFont="1" applyFill="1" applyBorder="1" applyAlignment="1">
      <alignment horizontal="center" vertical="center" wrapText="1"/>
    </xf>
    <xf numFmtId="2" fontId="8" fillId="6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3" fontId="10" fillId="3" borderId="1" xfId="2" applyNumberFormat="1" applyFont="1" applyFill="1" applyBorder="1" applyAlignment="1">
      <alignment horizontal="center" vertical="center"/>
    </xf>
    <xf numFmtId="2" fontId="9" fillId="3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6" fillId="4" borderId="3" xfId="3" applyFont="1" applyFill="1" applyBorder="1" applyAlignment="1">
      <alignment horizontal="center" vertical="center"/>
    </xf>
    <xf numFmtId="0" fontId="16" fillId="4" borderId="4" xfId="3" applyNumberFormat="1" applyFont="1" applyFill="1" applyBorder="1" applyAlignment="1">
      <alignment horizontal="center"/>
    </xf>
    <xf numFmtId="166" fontId="16" fillId="4" borderId="4" xfId="3" applyNumberFormat="1" applyFont="1" applyFill="1" applyBorder="1" applyAlignment="1">
      <alignment horizontal="center"/>
    </xf>
    <xf numFmtId="0" fontId="16" fillId="4" borderId="5" xfId="3" applyFont="1" applyFill="1" applyBorder="1" applyAlignment="1">
      <alignment horizontal="center"/>
    </xf>
    <xf numFmtId="2" fontId="17" fillId="0" borderId="1" xfId="4" applyNumberFormat="1" applyFont="1" applyBorder="1" applyAlignment="1">
      <alignment horizontal="center"/>
    </xf>
    <xf numFmtId="41" fontId="17" fillId="0" borderId="1" xfId="4" applyNumberFormat="1" applyFont="1" applyBorder="1" applyAlignment="1">
      <alignment horizontal="center"/>
    </xf>
    <xf numFmtId="0" fontId="12" fillId="0" borderId="1" xfId="3" applyFont="1" applyBorder="1" applyAlignment="1">
      <alignment horizontal="center" vertical="center"/>
    </xf>
    <xf numFmtId="0" fontId="12" fillId="0" borderId="1" xfId="3" applyNumberFormat="1" applyFont="1" applyBorder="1" applyAlignment="1">
      <alignment horizontal="center"/>
    </xf>
    <xf numFmtId="0" fontId="12" fillId="0" borderId="1" xfId="3" applyFont="1" applyBorder="1" applyAlignment="1">
      <alignment horizontal="center"/>
    </xf>
    <xf numFmtId="2" fontId="12" fillId="0" borderId="1" xfId="3" applyNumberFormat="1" applyFont="1" applyBorder="1" applyAlignment="1">
      <alignment horizontal="center"/>
    </xf>
    <xf numFmtId="2" fontId="17" fillId="0" borderId="1" xfId="4" applyNumberFormat="1" applyFont="1" applyFill="1" applyBorder="1" applyAlignment="1">
      <alignment horizontal="center"/>
    </xf>
    <xf numFmtId="41" fontId="17" fillId="0" borderId="1" xfId="4" applyNumberFormat="1" applyFont="1" applyFill="1" applyBorder="1" applyAlignment="1">
      <alignment horizontal="center"/>
    </xf>
    <xf numFmtId="2" fontId="17" fillId="0" borderId="1" xfId="4" applyNumberFormat="1" applyFont="1" applyBorder="1" applyAlignment="1">
      <alignment horizontal="center" vertical="center"/>
    </xf>
    <xf numFmtId="41" fontId="17" fillId="0" borderId="1" xfId="4" applyNumberFormat="1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1" xfId="5" applyNumberFormat="1" applyFont="1" applyBorder="1" applyAlignment="1">
      <alignment horizontal="center"/>
    </xf>
    <xf numFmtId="1" fontId="13" fillId="0" borderId="6" xfId="6" applyNumberFormat="1" applyFont="1" applyFill="1" applyBorder="1" applyAlignment="1">
      <alignment horizontal="center" vertical="top" shrinkToFit="1"/>
    </xf>
    <xf numFmtId="0" fontId="15" fillId="0" borderId="6" xfId="6" applyFont="1" applyFill="1" applyBorder="1" applyAlignment="1">
      <alignment horizontal="center" vertical="top"/>
    </xf>
    <xf numFmtId="2" fontId="13" fillId="0" borderId="6" xfId="6" applyNumberFormat="1" applyFont="1" applyFill="1" applyBorder="1" applyAlignment="1">
      <alignment horizontal="center" vertical="top" shrinkToFit="1"/>
    </xf>
    <xf numFmtId="0" fontId="15" fillId="0" borderId="6" xfId="6" applyFont="1" applyFill="1" applyBorder="1" applyAlignment="1">
      <alignment horizontal="left" vertical="top"/>
    </xf>
    <xf numFmtId="1" fontId="13" fillId="0" borderId="2" xfId="6" applyNumberFormat="1" applyFont="1" applyFill="1" applyBorder="1" applyAlignment="1">
      <alignment horizontal="center" vertical="top" shrinkToFit="1"/>
    </xf>
    <xf numFmtId="0" fontId="15" fillId="0" borderId="2" xfId="6" applyFont="1" applyFill="1" applyBorder="1" applyAlignment="1">
      <alignment horizontal="center" vertical="top"/>
    </xf>
    <xf numFmtId="2" fontId="13" fillId="0" borderId="2" xfId="6" applyNumberFormat="1" applyFont="1" applyFill="1" applyBorder="1" applyAlignment="1">
      <alignment horizontal="center" vertical="top" shrinkToFit="1"/>
    </xf>
    <xf numFmtId="0" fontId="15" fillId="0" borderId="2" xfId="6" applyFont="1" applyFill="1" applyBorder="1" applyAlignment="1">
      <alignment horizontal="left" vertical="top"/>
    </xf>
    <xf numFmtId="167" fontId="13" fillId="0" borderId="2" xfId="6" applyNumberFormat="1" applyFont="1" applyFill="1" applyBorder="1" applyAlignment="1">
      <alignment horizontal="center" vertical="top" shrinkToFi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14" fontId="8" fillId="2" borderId="1" xfId="1" applyNumberFormat="1" applyFont="1" applyFill="1" applyBorder="1" applyAlignment="1">
      <alignment horizontal="center" vertical="center" wrapText="1"/>
    </xf>
    <xf numFmtId="14" fontId="9" fillId="3" borderId="1" xfId="1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15" fontId="11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9" fillId="3" borderId="11" xfId="1" applyNumberFormat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13" fillId="0" borderId="16" xfId="6" applyNumberFormat="1" applyFont="1" applyFill="1" applyBorder="1" applyAlignment="1">
      <alignment horizontal="center" vertical="top" shrinkToFit="1"/>
    </xf>
    <xf numFmtId="2" fontId="19" fillId="6" borderId="1" xfId="1" applyNumberFormat="1" applyFont="1" applyFill="1" applyBorder="1" applyAlignment="1">
      <alignment horizontal="center" vertical="center" wrapText="1"/>
    </xf>
    <xf numFmtId="2" fontId="19" fillId="3" borderId="1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</cellXfs>
  <cellStyles count="7">
    <cellStyle name="Comma 2" xfId="2"/>
    <cellStyle name="Explanatory Text" xfId="1" builtinId="53"/>
    <cellStyle name="Normal" xfId="0" builtinId="0"/>
    <cellStyle name="Normal 2" xfId="5"/>
    <cellStyle name="Normal 2 2" xfId="3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"/>
  <sheetViews>
    <sheetView tabSelected="1" topLeftCell="A76" zoomScaleNormal="100" workbookViewId="0">
      <selection activeCell="I89" sqref="I89:P101"/>
    </sheetView>
  </sheetViews>
  <sheetFormatPr defaultRowHeight="12.75" x14ac:dyDescent="0.25"/>
  <cols>
    <col min="1" max="1" width="3.7109375" style="31" bestFit="1" customWidth="1"/>
    <col min="2" max="2" width="11.28515625" style="31" bestFit="1" customWidth="1"/>
    <col min="3" max="3" width="30.28515625" style="31" bestFit="1" customWidth="1"/>
    <col min="4" max="4" width="12.5703125" style="31" bestFit="1" customWidth="1"/>
    <col min="5" max="5" width="17.42578125" style="31" bestFit="1" customWidth="1"/>
    <col min="6" max="6" width="15.140625" style="31" bestFit="1" customWidth="1"/>
    <col min="7" max="7" width="19.5703125" style="31" bestFit="1" customWidth="1"/>
    <col min="8" max="8" width="20.7109375" style="31" bestFit="1" customWidth="1"/>
    <col min="9" max="9" width="26.28515625" style="31" bestFit="1" customWidth="1"/>
    <col min="10" max="10" width="15.140625" style="31" bestFit="1" customWidth="1"/>
    <col min="11" max="11" width="13" style="31" bestFit="1" customWidth="1"/>
    <col min="12" max="12" width="24.28515625" style="31" bestFit="1" customWidth="1"/>
    <col min="13" max="13" width="10.28515625" style="31" bestFit="1" customWidth="1"/>
    <col min="14" max="14" width="28.7109375" style="31" bestFit="1" customWidth="1"/>
    <col min="15" max="15" width="15.42578125" style="31" bestFit="1" customWidth="1"/>
    <col min="16" max="16" width="15.5703125" style="31" bestFit="1" customWidth="1"/>
    <col min="17" max="17" width="11.140625" style="31" bestFit="1" customWidth="1"/>
    <col min="18" max="18" width="9" style="31" bestFit="1" customWidth="1"/>
    <col min="19" max="19" width="38.140625" style="31" bestFit="1" customWidth="1"/>
    <col min="20" max="20" width="8.7109375" style="31" bestFit="1" customWidth="1"/>
    <col min="21" max="21" width="11.7109375" style="35" bestFit="1" customWidth="1"/>
    <col min="22" max="22" width="11.7109375" style="92" customWidth="1"/>
    <col min="23" max="23" width="16.140625" style="75" bestFit="1" customWidth="1"/>
    <col min="24" max="24" width="10.28515625" style="35" customWidth="1"/>
    <col min="25" max="25" width="14.42578125" style="31" bestFit="1" customWidth="1"/>
    <col min="26" max="26" width="16.5703125" style="31" bestFit="1" customWidth="1"/>
    <col min="27" max="16384" width="9.140625" style="31"/>
  </cols>
  <sheetData>
    <row r="1" spans="1:26" ht="25.5" x14ac:dyDescent="0.25">
      <c r="A1" s="8" t="s">
        <v>153</v>
      </c>
      <c r="B1" s="9" t="s">
        <v>272</v>
      </c>
      <c r="C1" s="9" t="s">
        <v>154</v>
      </c>
      <c r="D1" s="9" t="s">
        <v>271</v>
      </c>
      <c r="E1" s="9" t="s">
        <v>270</v>
      </c>
      <c r="F1" s="8" t="s">
        <v>269</v>
      </c>
      <c r="G1" s="8" t="s">
        <v>157</v>
      </c>
      <c r="H1" s="8" t="s">
        <v>268</v>
      </c>
      <c r="I1" s="8" t="s">
        <v>2</v>
      </c>
      <c r="J1" s="8" t="s">
        <v>267</v>
      </c>
      <c r="K1" s="8" t="s">
        <v>266</v>
      </c>
      <c r="L1" s="8" t="s">
        <v>265</v>
      </c>
      <c r="M1" s="8" t="s">
        <v>264</v>
      </c>
      <c r="N1" s="8" t="s">
        <v>0</v>
      </c>
      <c r="O1" s="8" t="s">
        <v>1</v>
      </c>
      <c r="P1" s="10" t="s">
        <v>3</v>
      </c>
      <c r="Q1" s="11" t="s">
        <v>6</v>
      </c>
      <c r="R1" s="11" t="s">
        <v>7</v>
      </c>
      <c r="S1" s="12" t="s">
        <v>8</v>
      </c>
      <c r="T1" s="13" t="s">
        <v>9</v>
      </c>
      <c r="U1" s="14" t="s">
        <v>145</v>
      </c>
      <c r="V1" s="89" t="s">
        <v>439</v>
      </c>
      <c r="W1" s="72" t="s">
        <v>4</v>
      </c>
      <c r="X1" s="9" t="s">
        <v>5</v>
      </c>
      <c r="Y1" s="11" t="s">
        <v>147</v>
      </c>
      <c r="Z1" s="11" t="s">
        <v>148</v>
      </c>
    </row>
    <row r="2" spans="1:26" x14ac:dyDescent="0.25">
      <c r="A2" s="15">
        <v>1</v>
      </c>
      <c r="B2" s="16">
        <v>44462</v>
      </c>
      <c r="C2" s="16" t="s">
        <v>167</v>
      </c>
      <c r="D2" s="16" t="s">
        <v>184</v>
      </c>
      <c r="E2" s="16" t="s">
        <v>150</v>
      </c>
      <c r="F2" s="17" t="s">
        <v>241</v>
      </c>
      <c r="G2" s="24" t="s">
        <v>170</v>
      </c>
      <c r="H2" s="26" t="s">
        <v>177</v>
      </c>
      <c r="I2" s="24" t="s">
        <v>190</v>
      </c>
      <c r="J2" s="17" t="s">
        <v>241</v>
      </c>
      <c r="K2" s="17" t="s">
        <v>191</v>
      </c>
      <c r="L2" s="24" t="s">
        <v>189</v>
      </c>
      <c r="M2" s="17" t="s">
        <v>146</v>
      </c>
      <c r="N2" s="17" t="s">
        <v>183</v>
      </c>
      <c r="O2" s="17" t="s">
        <v>182</v>
      </c>
      <c r="P2" s="18">
        <v>57951057</v>
      </c>
      <c r="Q2" s="19">
        <v>40505606</v>
      </c>
      <c r="R2" s="19">
        <v>810917</v>
      </c>
      <c r="S2" s="19" t="str">
        <f>VLOOKUP(R2,Material!$A$1:$D$228,2,0)</f>
        <v>Filma MGRN TF Salted (0420) 60X200G SCH</v>
      </c>
      <c r="T2" s="20">
        <v>20</v>
      </c>
      <c r="U2" s="21">
        <f>VLOOKUP(R2,Material!$A$1:$D$228,3,0)*T2</f>
        <v>262.2</v>
      </c>
      <c r="V2" s="90">
        <f>SUM(T2:T3)</f>
        <v>1550</v>
      </c>
      <c r="W2" s="74">
        <v>44466</v>
      </c>
      <c r="X2" s="74">
        <v>44466</v>
      </c>
      <c r="Y2" s="19"/>
      <c r="Z2" s="19"/>
    </row>
    <row r="3" spans="1:26" x14ac:dyDescent="0.25">
      <c r="A3" s="15"/>
      <c r="B3" s="16"/>
      <c r="C3" s="16"/>
      <c r="D3" s="16"/>
      <c r="E3" s="16"/>
      <c r="F3" s="17"/>
      <c r="G3" s="24"/>
      <c r="H3" s="26"/>
      <c r="I3" s="24"/>
      <c r="J3" s="17"/>
      <c r="K3" s="17"/>
      <c r="L3" s="17"/>
      <c r="M3" s="17"/>
      <c r="N3" s="17"/>
      <c r="O3" s="17"/>
      <c r="P3" s="18"/>
      <c r="Q3" s="19">
        <v>40505607</v>
      </c>
      <c r="R3" s="19">
        <v>801524</v>
      </c>
      <c r="S3" s="19" t="str">
        <f>VLOOKUP(R3,Material!$A$1:$D$228,2,0)</f>
        <v>Filma CO 6x2L Pch</v>
      </c>
      <c r="T3" s="20">
        <v>1530</v>
      </c>
      <c r="U3" s="21">
        <f>VLOOKUP(R3,Material!$A$1:$D$228,3,0)*T3</f>
        <v>17656.199999999997</v>
      </c>
      <c r="V3" s="90"/>
      <c r="W3" s="73"/>
      <c r="X3" s="21"/>
      <c r="Y3" s="19"/>
      <c r="Z3" s="19"/>
    </row>
    <row r="4" spans="1:26" x14ac:dyDescent="0.25">
      <c r="A4" s="15">
        <v>2</v>
      </c>
      <c r="B4" s="16">
        <v>44462</v>
      </c>
      <c r="C4" s="16" t="s">
        <v>167</v>
      </c>
      <c r="D4" s="16" t="s">
        <v>184</v>
      </c>
      <c r="E4" s="16" t="s">
        <v>150</v>
      </c>
      <c r="F4" s="17" t="s">
        <v>241</v>
      </c>
      <c r="G4" s="25" t="s">
        <v>170</v>
      </c>
      <c r="H4" s="25" t="s">
        <v>192</v>
      </c>
      <c r="I4" s="24" t="s">
        <v>193</v>
      </c>
      <c r="J4" s="17" t="s">
        <v>241</v>
      </c>
      <c r="K4" s="17" t="s">
        <v>188</v>
      </c>
      <c r="L4" s="24" t="s">
        <v>189</v>
      </c>
      <c r="M4" s="17" t="s">
        <v>185</v>
      </c>
      <c r="N4" s="17" t="s">
        <v>186</v>
      </c>
      <c r="O4" s="17" t="s">
        <v>187</v>
      </c>
      <c r="P4" s="18">
        <v>57951058</v>
      </c>
      <c r="Q4" s="19">
        <v>40505770</v>
      </c>
      <c r="R4" s="57">
        <v>801505</v>
      </c>
      <c r="S4" s="19" t="str">
        <f>VLOOKUP(R4,Material!$A$1:$D$228,2,0)</f>
        <v>Kunci Mas Cooking Oil SNI (0520)6x2L PCH</v>
      </c>
      <c r="T4" s="20">
        <v>500</v>
      </c>
      <c r="U4" s="21">
        <f>VLOOKUP(R4,Material!$A$1:$D$228,3,0)*T4</f>
        <v>5780</v>
      </c>
      <c r="V4" s="90">
        <f>SUM(U4:U6)</f>
        <v>18474</v>
      </c>
      <c r="W4" s="73">
        <v>44467</v>
      </c>
      <c r="X4" s="73">
        <v>44467</v>
      </c>
      <c r="Y4" s="19"/>
      <c r="Z4" s="19"/>
    </row>
    <row r="5" spans="1:26" x14ac:dyDescent="0.25">
      <c r="A5" s="15"/>
      <c r="B5" s="16"/>
      <c r="C5" s="16"/>
      <c r="D5" s="16"/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19"/>
      <c r="R5" s="57">
        <v>801381</v>
      </c>
      <c r="S5" s="19" t="str">
        <f>VLOOKUP(R5,Material!$A$1:$D$228,2,0)</f>
        <v>Filma Cooking Oil SNI 6x2L Pch</v>
      </c>
      <c r="T5" s="20">
        <v>800</v>
      </c>
      <c r="U5" s="21">
        <f>VLOOKUP(R5,Material!$A$1:$D$228,3,0)*T5</f>
        <v>9232</v>
      </c>
      <c r="V5" s="90"/>
      <c r="W5" s="73"/>
      <c r="X5" s="21"/>
      <c r="Y5" s="19"/>
      <c r="Z5" s="19"/>
    </row>
    <row r="6" spans="1:26" x14ac:dyDescent="0.25">
      <c r="A6" s="15"/>
      <c r="B6" s="16"/>
      <c r="C6" s="16"/>
      <c r="D6" s="16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19"/>
      <c r="R6" s="57">
        <v>801175</v>
      </c>
      <c r="S6" s="19" t="str">
        <f>VLOOKUP(R6,Material!$A$1:$D$228,2,0)</f>
        <v>Filma Cooking Oil ( 0716 ) 12x1 L Pch</v>
      </c>
      <c r="T6" s="20">
        <v>300</v>
      </c>
      <c r="U6" s="21">
        <f>VLOOKUP(R6,Material!$A$1:$D$228,3,0)*T6</f>
        <v>3461.9999999999995</v>
      </c>
      <c r="V6" s="90"/>
      <c r="W6" s="73"/>
      <c r="X6" s="21"/>
      <c r="Y6" s="19"/>
      <c r="Z6" s="19"/>
    </row>
    <row r="7" spans="1:26" x14ac:dyDescent="0.25">
      <c r="A7" s="15">
        <v>3</v>
      </c>
      <c r="B7" s="23">
        <v>44462</v>
      </c>
      <c r="C7" s="33" t="s">
        <v>167</v>
      </c>
      <c r="D7" s="16" t="s">
        <v>184</v>
      </c>
      <c r="E7" s="16" t="s">
        <v>152</v>
      </c>
      <c r="F7" s="17" t="s">
        <v>241</v>
      </c>
      <c r="G7" s="26" t="s">
        <v>170</v>
      </c>
      <c r="H7" s="26" t="s">
        <v>197</v>
      </c>
      <c r="I7" s="24" t="s">
        <v>198</v>
      </c>
      <c r="J7" s="17" t="s">
        <v>241</v>
      </c>
      <c r="K7" s="24" t="s">
        <v>199</v>
      </c>
      <c r="L7" s="24" t="s">
        <v>189</v>
      </c>
      <c r="M7" s="24" t="s">
        <v>194</v>
      </c>
      <c r="N7" s="24" t="s">
        <v>195</v>
      </c>
      <c r="O7" s="24" t="s">
        <v>196</v>
      </c>
      <c r="P7" s="30">
        <v>57951059</v>
      </c>
      <c r="Q7" s="19">
        <v>40505656</v>
      </c>
      <c r="R7" s="57">
        <v>801381</v>
      </c>
      <c r="S7" s="19" t="str">
        <f>VLOOKUP(R7,Material!$A$1:$D$228,2,0)</f>
        <v>Filma Cooking Oil SNI 6x2L Pch</v>
      </c>
      <c r="T7" s="20">
        <v>638</v>
      </c>
      <c r="U7" s="21">
        <f>VLOOKUP(R7,Material!$A$1:$D$228,3,0)*T7</f>
        <v>7362.5199999999995</v>
      </c>
      <c r="V7" s="90">
        <f>SUM(U7:U8)</f>
        <v>10443.699999999999</v>
      </c>
      <c r="W7" s="74">
        <v>44468</v>
      </c>
      <c r="X7" s="74">
        <v>44468</v>
      </c>
      <c r="Y7" s="19"/>
      <c r="Z7" s="19"/>
    </row>
    <row r="8" spans="1:26" x14ac:dyDescent="0.25">
      <c r="A8" s="15"/>
      <c r="B8" s="23"/>
      <c r="C8" s="33"/>
      <c r="D8" s="16"/>
      <c r="E8" s="16"/>
      <c r="F8" s="17"/>
      <c r="G8" s="26"/>
      <c r="H8" s="26"/>
      <c r="I8" s="24"/>
      <c r="J8" s="17"/>
      <c r="K8" s="24"/>
      <c r="L8" s="24"/>
      <c r="M8" s="24"/>
      <c r="N8" s="24"/>
      <c r="O8" s="24"/>
      <c r="P8" s="30"/>
      <c r="Q8" s="19">
        <v>40505655</v>
      </c>
      <c r="R8" s="57">
        <v>801381</v>
      </c>
      <c r="S8" s="19" t="str">
        <f>VLOOKUP(R8,Material!$A$1:$D$228,2,0)</f>
        <v>Filma Cooking Oil SNI 6x2L Pch</v>
      </c>
      <c r="T8" s="20">
        <v>267</v>
      </c>
      <c r="U8" s="21">
        <f>VLOOKUP(R8,Material!$A$1:$D$228,3,0)*T8</f>
        <v>3081.18</v>
      </c>
      <c r="V8" s="90"/>
      <c r="W8" s="73"/>
      <c r="X8" s="21"/>
      <c r="Y8" s="19"/>
      <c r="Z8" s="19"/>
    </row>
    <row r="9" spans="1:26" x14ac:dyDescent="0.25">
      <c r="A9" s="15">
        <v>4</v>
      </c>
      <c r="B9" s="23">
        <v>44462</v>
      </c>
      <c r="C9" s="33" t="s">
        <v>167</v>
      </c>
      <c r="D9" s="16" t="s">
        <v>184</v>
      </c>
      <c r="E9" s="16" t="s">
        <v>152</v>
      </c>
      <c r="F9" s="17" t="s">
        <v>242</v>
      </c>
      <c r="G9" s="26" t="s">
        <v>170</v>
      </c>
      <c r="H9" s="26" t="s">
        <v>197</v>
      </c>
      <c r="I9" s="24" t="s">
        <v>198</v>
      </c>
      <c r="J9" s="17" t="s">
        <v>242</v>
      </c>
      <c r="K9" s="24" t="s">
        <v>203</v>
      </c>
      <c r="L9" s="24" t="s">
        <v>189</v>
      </c>
      <c r="M9" s="24" t="s">
        <v>200</v>
      </c>
      <c r="N9" s="24" t="s">
        <v>201</v>
      </c>
      <c r="O9" s="24" t="s">
        <v>202</v>
      </c>
      <c r="P9" s="30">
        <v>57951060</v>
      </c>
      <c r="Q9" s="19">
        <v>40505657</v>
      </c>
      <c r="R9" s="28">
        <v>801174</v>
      </c>
      <c r="S9" s="19" t="str">
        <f>VLOOKUP(R9,Material!$A$1:$D$228,2,0)</f>
        <v>Filma Cooking Oil (0716) 6x2L Pch</v>
      </c>
      <c r="T9" s="20">
        <v>1000</v>
      </c>
      <c r="U9" s="21">
        <f>VLOOKUP(R9,Material!$A$1:$D$228,3,0)*T9</f>
        <v>11540</v>
      </c>
      <c r="V9" s="90">
        <f>SUM(U9)</f>
        <v>11540</v>
      </c>
      <c r="W9" s="74">
        <v>44466</v>
      </c>
      <c r="X9" s="74">
        <v>44466</v>
      </c>
      <c r="Y9" s="19"/>
      <c r="Z9" s="19"/>
    </row>
    <row r="10" spans="1:26" x14ac:dyDescent="0.25">
      <c r="A10" s="24">
        <v>5</v>
      </c>
      <c r="B10" s="23">
        <v>44462</v>
      </c>
      <c r="C10" s="33" t="s">
        <v>167</v>
      </c>
      <c r="D10" s="16" t="s">
        <v>184</v>
      </c>
      <c r="E10" s="16" t="s">
        <v>150</v>
      </c>
      <c r="F10" s="17" t="s">
        <v>241</v>
      </c>
      <c r="G10" s="25" t="s">
        <v>170</v>
      </c>
      <c r="H10" s="25" t="s">
        <v>207</v>
      </c>
      <c r="I10" s="24" t="s">
        <v>208</v>
      </c>
      <c r="J10" s="17" t="s">
        <v>241</v>
      </c>
      <c r="K10" s="24" t="s">
        <v>209</v>
      </c>
      <c r="L10" s="24" t="s">
        <v>189</v>
      </c>
      <c r="M10" s="24" t="s">
        <v>204</v>
      </c>
      <c r="N10" s="24" t="s">
        <v>205</v>
      </c>
      <c r="O10" s="24" t="s">
        <v>206</v>
      </c>
      <c r="P10" s="30">
        <v>57951069</v>
      </c>
      <c r="Q10" s="24">
        <v>40505486</v>
      </c>
      <c r="R10" s="19">
        <v>800744</v>
      </c>
      <c r="S10" s="19" t="str">
        <f>VLOOKUP(R10,Material!$A$1:$D$228,2,0)</f>
        <v>Filma Cooking Oil 12x1L Pch</v>
      </c>
      <c r="T10" s="24">
        <v>1050</v>
      </c>
      <c r="U10" s="21">
        <f>VLOOKUP(R10,Material!$A$1:$D$228,3,0)*T10</f>
        <v>11384.1</v>
      </c>
      <c r="V10" s="90">
        <f>SUM(U10)</f>
        <v>11384.1</v>
      </c>
      <c r="W10" s="74">
        <v>44466</v>
      </c>
      <c r="X10" s="74">
        <v>44466</v>
      </c>
      <c r="Y10" s="24"/>
      <c r="Z10" s="24"/>
    </row>
    <row r="11" spans="1:26" x14ac:dyDescent="0.25">
      <c r="A11" s="24">
        <v>6</v>
      </c>
      <c r="B11" s="23">
        <v>44462</v>
      </c>
      <c r="C11" s="33" t="s">
        <v>167</v>
      </c>
      <c r="D11" s="16" t="s">
        <v>184</v>
      </c>
      <c r="E11" s="16" t="s">
        <v>152</v>
      </c>
      <c r="F11" s="17" t="s">
        <v>242</v>
      </c>
      <c r="G11" s="24" t="s">
        <v>170</v>
      </c>
      <c r="H11" s="24" t="s">
        <v>171</v>
      </c>
      <c r="I11" s="26" t="s">
        <v>173</v>
      </c>
      <c r="J11" s="17" t="s">
        <v>242</v>
      </c>
      <c r="K11" s="24" t="s">
        <v>172</v>
      </c>
      <c r="L11" s="24" t="s">
        <v>189</v>
      </c>
      <c r="M11" s="24" t="s">
        <v>175</v>
      </c>
      <c r="N11" s="24" t="s">
        <v>210</v>
      </c>
      <c r="O11" s="24" t="s">
        <v>211</v>
      </c>
      <c r="P11" s="30">
        <v>57953984</v>
      </c>
      <c r="Q11" s="19">
        <v>40505813</v>
      </c>
      <c r="R11" s="27">
        <v>810694</v>
      </c>
      <c r="S11" s="19" t="str">
        <f>VLOOKUP(R11,Material!$A$1:$D$228,2,0)</f>
        <v>Filma MGRN TF Salted 60X200G SCH</v>
      </c>
      <c r="T11" s="24">
        <v>42</v>
      </c>
      <c r="U11" s="21">
        <f>VLOOKUP(R11,Material!$A$1:$D$228,3,0)*T11</f>
        <v>550.62</v>
      </c>
      <c r="V11" s="90">
        <f>SUM(U11:U13)</f>
        <v>12090.619999999999</v>
      </c>
      <c r="W11" s="74">
        <v>44467</v>
      </c>
      <c r="X11" s="74">
        <v>44467</v>
      </c>
      <c r="Y11" s="24"/>
      <c r="Z11" s="24"/>
    </row>
    <row r="12" spans="1:26" x14ac:dyDescent="0.25">
      <c r="A12" s="24"/>
      <c r="B12" s="24"/>
      <c r="C12" s="24"/>
      <c r="D12" s="24"/>
      <c r="E12" s="1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19">
        <v>40505651</v>
      </c>
      <c r="R12" s="57">
        <v>801381</v>
      </c>
      <c r="S12" s="58" t="s">
        <v>283</v>
      </c>
      <c r="T12" s="24">
        <v>500</v>
      </c>
      <c r="U12" s="21">
        <f>VLOOKUP(R12,Material!$A$1:$D$228,3,0)*T12</f>
        <v>5770</v>
      </c>
      <c r="V12" s="90"/>
      <c r="W12" s="74"/>
      <c r="X12" s="34"/>
      <c r="Y12" s="24"/>
      <c r="Z12" s="24"/>
    </row>
    <row r="13" spans="1:26" x14ac:dyDescent="0.25">
      <c r="A13" s="24"/>
      <c r="B13" s="24"/>
      <c r="C13" s="24"/>
      <c r="D13" s="24"/>
      <c r="E13" s="1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40505652</v>
      </c>
      <c r="R13" s="57">
        <v>801381</v>
      </c>
      <c r="S13" s="58" t="s">
        <v>283</v>
      </c>
      <c r="T13" s="24">
        <v>500</v>
      </c>
      <c r="U13" s="21">
        <f>VLOOKUP(R13,Material!$A$1:$D$228,3,0)*T13</f>
        <v>5770</v>
      </c>
      <c r="V13" s="90"/>
      <c r="W13" s="74"/>
      <c r="X13" s="34"/>
      <c r="Y13" s="24"/>
      <c r="Z13" s="24"/>
    </row>
    <row r="14" spans="1:26" x14ac:dyDescent="0.25">
      <c r="A14" s="24">
        <v>7</v>
      </c>
      <c r="B14" s="23">
        <v>44462</v>
      </c>
      <c r="C14" s="33" t="s">
        <v>167</v>
      </c>
      <c r="D14" s="16" t="s">
        <v>184</v>
      </c>
      <c r="E14" s="16" t="s">
        <v>152</v>
      </c>
      <c r="F14" s="17" t="s">
        <v>242</v>
      </c>
      <c r="G14" s="24" t="s">
        <v>170</v>
      </c>
      <c r="H14" s="26" t="s">
        <v>177</v>
      </c>
      <c r="I14" s="26" t="s">
        <v>179</v>
      </c>
      <c r="J14" s="17" t="s">
        <v>242</v>
      </c>
      <c r="K14" s="24" t="s">
        <v>178</v>
      </c>
      <c r="L14" s="24" t="s">
        <v>189</v>
      </c>
      <c r="M14" s="24" t="s">
        <v>180</v>
      </c>
      <c r="N14" s="24" t="s">
        <v>181</v>
      </c>
      <c r="O14" s="24" t="s">
        <v>212</v>
      </c>
      <c r="P14" s="30">
        <v>57953999</v>
      </c>
      <c r="Q14" s="24">
        <v>40505812</v>
      </c>
      <c r="R14" s="57">
        <v>801381</v>
      </c>
      <c r="S14" s="58" t="s">
        <v>283</v>
      </c>
      <c r="T14" s="24">
        <v>900</v>
      </c>
      <c r="U14" s="21">
        <f>VLOOKUP(R14,Material!$A$1:$D$228,3,0)*T14</f>
        <v>10386</v>
      </c>
      <c r="V14" s="90">
        <f>SUM(U14:U15)</f>
        <v>11697</v>
      </c>
      <c r="W14" s="74">
        <v>44467</v>
      </c>
      <c r="X14" s="74">
        <v>44467</v>
      </c>
      <c r="Y14" s="24"/>
      <c r="Z14" s="24"/>
    </row>
    <row r="15" spans="1:26" x14ac:dyDescent="0.25">
      <c r="A15" s="24"/>
      <c r="B15" s="23"/>
      <c r="C15" s="33"/>
      <c r="D15" s="16"/>
      <c r="E15" s="16"/>
      <c r="F15" s="17"/>
      <c r="G15" s="24"/>
      <c r="H15" s="26"/>
      <c r="I15" s="26"/>
      <c r="J15" s="17"/>
      <c r="K15" s="24"/>
      <c r="L15" s="24"/>
      <c r="M15" s="24"/>
      <c r="N15" s="24"/>
      <c r="O15" s="24"/>
      <c r="P15" s="30"/>
      <c r="Q15" s="24"/>
      <c r="R15" s="57">
        <v>810917</v>
      </c>
      <c r="S15" s="19" t="str">
        <f>VLOOKUP(R15,Material!$A$1:$D$228,2,0)</f>
        <v>Filma MGRN TF Salted (0420) 60X200G SCH</v>
      </c>
      <c r="T15" s="24">
        <v>100</v>
      </c>
      <c r="U15" s="21">
        <f>VLOOKUP(R15,Material!$A$1:$D$228,3,0)*T15</f>
        <v>1311</v>
      </c>
      <c r="V15" s="90"/>
      <c r="W15" s="74"/>
      <c r="X15" s="74"/>
      <c r="Y15" s="24"/>
      <c r="Z15" s="24"/>
    </row>
    <row r="16" spans="1:26" x14ac:dyDescent="0.25">
      <c r="A16" s="24">
        <v>8</v>
      </c>
      <c r="B16" s="23">
        <v>44462</v>
      </c>
      <c r="C16" s="33" t="s">
        <v>167</v>
      </c>
      <c r="D16" s="16" t="s">
        <v>184</v>
      </c>
      <c r="E16" s="16" t="s">
        <v>151</v>
      </c>
      <c r="F16" s="17" t="s">
        <v>241</v>
      </c>
      <c r="G16" s="26" t="s">
        <v>216</v>
      </c>
      <c r="H16" s="26" t="s">
        <v>217</v>
      </c>
      <c r="I16" s="26" t="s">
        <v>218</v>
      </c>
      <c r="J16" s="17" t="s">
        <v>241</v>
      </c>
      <c r="K16" s="24" t="s">
        <v>219</v>
      </c>
      <c r="L16" s="24" t="s">
        <v>189</v>
      </c>
      <c r="M16" s="24" t="s">
        <v>213</v>
      </c>
      <c r="N16" s="24" t="s">
        <v>214</v>
      </c>
      <c r="O16" s="24" t="s">
        <v>215</v>
      </c>
      <c r="P16" s="30">
        <v>57951209</v>
      </c>
      <c r="Q16" s="24">
        <v>40505812</v>
      </c>
      <c r="R16" s="27">
        <v>800745</v>
      </c>
      <c r="S16" s="19" t="str">
        <f>VLOOKUP(R16,Material!$A$1:$D$228,2,0)</f>
        <v>Filma Cooking Oil 6x2L Pch</v>
      </c>
      <c r="T16" s="20">
        <v>900</v>
      </c>
      <c r="U16" s="21">
        <f>VLOOKUP(R16,Material!$A$1:$D$228,3,0)*T16</f>
        <v>9757.8000000000011</v>
      </c>
      <c r="V16" s="90">
        <f>SUM(U16:U17)</f>
        <v>11068.800000000001</v>
      </c>
      <c r="W16" s="74"/>
      <c r="X16" s="34"/>
      <c r="Y16" s="24"/>
      <c r="Z16" s="24"/>
    </row>
    <row r="17" spans="1:26" x14ac:dyDescent="0.25">
      <c r="A17" s="24"/>
      <c r="B17" s="24"/>
      <c r="C17" s="24"/>
      <c r="D17" s="24"/>
      <c r="E17" s="1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19">
        <v>810917</v>
      </c>
      <c r="S17" s="19" t="str">
        <f>VLOOKUP(R17,Material!$A$1:$D$228,2,0)</f>
        <v>Filma MGRN TF Salted (0420) 60X200G SCH</v>
      </c>
      <c r="T17" s="24">
        <v>100</v>
      </c>
      <c r="U17" s="21">
        <f>VLOOKUP(R17,Material!$A$1:$D$228,3,0)*T17</f>
        <v>1311</v>
      </c>
      <c r="V17" s="90"/>
      <c r="W17" s="74"/>
      <c r="X17" s="34"/>
      <c r="Y17" s="24"/>
      <c r="Z17" s="24"/>
    </row>
    <row r="18" spans="1:26" x14ac:dyDescent="0.25">
      <c r="A18" s="24">
        <v>9</v>
      </c>
      <c r="B18" s="23">
        <v>44462</v>
      </c>
      <c r="C18" s="33" t="s">
        <v>167</v>
      </c>
      <c r="D18" s="16" t="s">
        <v>184</v>
      </c>
      <c r="E18" s="16" t="s">
        <v>151</v>
      </c>
      <c r="F18" s="17" t="s">
        <v>241</v>
      </c>
      <c r="G18" s="26" t="s">
        <v>170</v>
      </c>
      <c r="H18" s="26" t="s">
        <v>223</v>
      </c>
      <c r="I18" s="26" t="s">
        <v>224</v>
      </c>
      <c r="J18" s="17" t="s">
        <v>241</v>
      </c>
      <c r="K18" s="24" t="s">
        <v>225</v>
      </c>
      <c r="L18" s="24" t="s">
        <v>189</v>
      </c>
      <c r="M18" s="24" t="s">
        <v>220</v>
      </c>
      <c r="N18" s="24" t="s">
        <v>221</v>
      </c>
      <c r="O18" s="24" t="s">
        <v>222</v>
      </c>
      <c r="P18" s="30">
        <v>57951210</v>
      </c>
      <c r="Q18" s="24">
        <v>40501873</v>
      </c>
      <c r="R18" s="27">
        <v>821134</v>
      </c>
      <c r="S18" s="19" t="str">
        <f>VLOOKUP(R18,Material!$A$1:$D$228,2,0)</f>
        <v>FILMA Sht BISCUIT FAT 1 x 15 Kg Ctn</v>
      </c>
      <c r="T18" s="20">
        <v>1200</v>
      </c>
      <c r="U18" s="21">
        <f>VLOOKUP(R18,Material!$A$1:$D$228,3,0)*T18</f>
        <v>18720</v>
      </c>
      <c r="V18" s="90">
        <f>SUM(U18)</f>
        <v>18720</v>
      </c>
      <c r="W18" s="74">
        <v>44467</v>
      </c>
      <c r="X18" s="74">
        <v>44467</v>
      </c>
      <c r="Y18" s="24"/>
      <c r="Z18" s="24"/>
    </row>
    <row r="19" spans="1:26" x14ac:dyDescent="0.25">
      <c r="A19" s="24">
        <v>10</v>
      </c>
      <c r="B19" s="23">
        <v>44462</v>
      </c>
      <c r="C19" s="33" t="s">
        <v>167</v>
      </c>
      <c r="D19" s="16" t="s">
        <v>184</v>
      </c>
      <c r="E19" s="16" t="s">
        <v>151</v>
      </c>
      <c r="F19" s="17" t="s">
        <v>241</v>
      </c>
      <c r="G19" s="24" t="s">
        <v>216</v>
      </c>
      <c r="H19" s="24" t="s">
        <v>229</v>
      </c>
      <c r="I19" s="26" t="s">
        <v>230</v>
      </c>
      <c r="J19" s="17" t="s">
        <v>241</v>
      </c>
      <c r="K19" s="24" t="s">
        <v>231</v>
      </c>
      <c r="L19" s="24" t="s">
        <v>189</v>
      </c>
      <c r="M19" s="24" t="s">
        <v>226</v>
      </c>
      <c r="N19" s="24" t="s">
        <v>227</v>
      </c>
      <c r="O19" s="24" t="s">
        <v>228</v>
      </c>
      <c r="P19" s="30">
        <v>57951211</v>
      </c>
      <c r="Q19" s="24">
        <v>40505740</v>
      </c>
      <c r="R19" s="27">
        <v>810020</v>
      </c>
      <c r="S19" s="19" t="str">
        <f>VLOOKUP(R19,Material!$A$1:$D$228,2,0)</f>
        <v>Palmboom Margarine 1x15Kg Ctn</v>
      </c>
      <c r="T19" s="20">
        <v>1150</v>
      </c>
      <c r="U19" s="21">
        <f>VLOOKUP(R19,Material!$A$1:$D$228,3,0)*T19</f>
        <v>17928.5</v>
      </c>
      <c r="V19" s="90">
        <f t="shared" ref="V19:V21" si="0">SUM(U19)</f>
        <v>17928.5</v>
      </c>
      <c r="W19" s="74"/>
      <c r="X19" s="34"/>
      <c r="Y19" s="24"/>
      <c r="Z19" s="24"/>
    </row>
    <row r="20" spans="1:26" x14ac:dyDescent="0.25">
      <c r="A20" s="24">
        <v>11</v>
      </c>
      <c r="B20" s="23">
        <v>44462</v>
      </c>
      <c r="C20" s="33" t="s">
        <v>167</v>
      </c>
      <c r="D20" s="16" t="s">
        <v>184</v>
      </c>
      <c r="E20" s="16" t="s">
        <v>151</v>
      </c>
      <c r="F20" s="17" t="s">
        <v>241</v>
      </c>
      <c r="G20" s="24" t="s">
        <v>170</v>
      </c>
      <c r="H20" s="24" t="s">
        <v>192</v>
      </c>
      <c r="I20" s="26" t="s">
        <v>235</v>
      </c>
      <c r="J20" s="17" t="s">
        <v>241</v>
      </c>
      <c r="K20" s="24" t="s">
        <v>236</v>
      </c>
      <c r="L20" s="24" t="s">
        <v>189</v>
      </c>
      <c r="M20" s="26" t="s">
        <v>232</v>
      </c>
      <c r="N20" s="26" t="s">
        <v>233</v>
      </c>
      <c r="O20" s="24" t="s">
        <v>234</v>
      </c>
      <c r="P20" s="30">
        <v>57953413</v>
      </c>
      <c r="Q20" s="24">
        <v>40505861</v>
      </c>
      <c r="R20" s="57">
        <v>801381</v>
      </c>
      <c r="S20" s="58" t="s">
        <v>283</v>
      </c>
      <c r="T20" s="20">
        <v>1600</v>
      </c>
      <c r="U20" s="21">
        <f>VLOOKUP(R20,Material!$A$1:$D$228,3,0)*T20</f>
        <v>18464</v>
      </c>
      <c r="V20" s="90">
        <f t="shared" si="0"/>
        <v>18464</v>
      </c>
      <c r="W20" s="74">
        <v>44468</v>
      </c>
      <c r="X20" s="74">
        <v>44468</v>
      </c>
      <c r="Y20" s="24"/>
      <c r="Z20" s="24"/>
    </row>
    <row r="21" spans="1:26" x14ac:dyDescent="0.25">
      <c r="A21" s="24">
        <v>12</v>
      </c>
      <c r="B21" s="23">
        <v>44462</v>
      </c>
      <c r="C21" s="33" t="s">
        <v>167</v>
      </c>
      <c r="D21" s="16" t="s">
        <v>184</v>
      </c>
      <c r="E21" s="16" t="s">
        <v>151</v>
      </c>
      <c r="F21" s="17" t="s">
        <v>241</v>
      </c>
      <c r="G21" s="24" t="s">
        <v>170</v>
      </c>
      <c r="H21" s="24" t="s">
        <v>192</v>
      </c>
      <c r="I21" s="26" t="s">
        <v>235</v>
      </c>
      <c r="J21" s="17" t="s">
        <v>241</v>
      </c>
      <c r="K21" s="24" t="s">
        <v>240</v>
      </c>
      <c r="L21" s="24" t="s">
        <v>189</v>
      </c>
      <c r="M21" s="26" t="s">
        <v>237</v>
      </c>
      <c r="N21" s="24" t="s">
        <v>238</v>
      </c>
      <c r="O21" s="24" t="s">
        <v>239</v>
      </c>
      <c r="P21" s="30">
        <v>57953414</v>
      </c>
      <c r="Q21" s="24">
        <v>40505862</v>
      </c>
      <c r="R21" s="57">
        <v>801381</v>
      </c>
      <c r="S21" s="58" t="s">
        <v>283</v>
      </c>
      <c r="T21" s="20">
        <v>1600</v>
      </c>
      <c r="U21" s="21">
        <f>VLOOKUP(R21,Material!$A$1:$D$228,3,0)*T21</f>
        <v>18464</v>
      </c>
      <c r="V21" s="90">
        <f t="shared" si="0"/>
        <v>18464</v>
      </c>
      <c r="W21" s="74">
        <v>44467</v>
      </c>
      <c r="X21" s="74">
        <v>44467</v>
      </c>
      <c r="Y21" s="24"/>
      <c r="Z21" s="24"/>
    </row>
    <row r="22" spans="1:26" x14ac:dyDescent="0.25">
      <c r="A22" s="24">
        <v>13</v>
      </c>
      <c r="B22" s="32">
        <v>44463</v>
      </c>
      <c r="C22" s="33" t="s">
        <v>167</v>
      </c>
      <c r="D22" s="16" t="s">
        <v>184</v>
      </c>
      <c r="E22" s="16" t="s">
        <v>151</v>
      </c>
      <c r="F22" s="17" t="s">
        <v>241</v>
      </c>
      <c r="G22" s="24" t="s">
        <v>170</v>
      </c>
      <c r="H22" s="26" t="s">
        <v>247</v>
      </c>
      <c r="I22" s="24" t="s">
        <v>246</v>
      </c>
      <c r="J22" s="17" t="s">
        <v>241</v>
      </c>
      <c r="K22" s="24" t="s">
        <v>248</v>
      </c>
      <c r="L22" s="24" t="s">
        <v>189</v>
      </c>
      <c r="M22" s="24" t="s">
        <v>251</v>
      </c>
      <c r="N22" s="24" t="s">
        <v>243</v>
      </c>
      <c r="O22" s="22" t="s">
        <v>260</v>
      </c>
      <c r="P22" s="24">
        <v>57963411</v>
      </c>
      <c r="Q22" s="24">
        <v>40501405</v>
      </c>
      <c r="R22" s="27">
        <v>810822</v>
      </c>
      <c r="S22" s="19" t="str">
        <f>VLOOKUP(R22,Material!$A$1:$D$228,2,0)</f>
        <v>Menara MGRN Krim (1116) 1X15 Kg Ctn</v>
      </c>
      <c r="T22" s="20">
        <v>100</v>
      </c>
      <c r="U22" s="21">
        <f>VLOOKUP(R22,Material!$A$1:$D$228,3,0)*T22</f>
        <v>1550</v>
      </c>
      <c r="V22" s="90">
        <f>SUM(U22:U28)</f>
        <v>17906.5</v>
      </c>
      <c r="W22" s="74">
        <v>44468</v>
      </c>
      <c r="X22" s="74">
        <v>44468</v>
      </c>
      <c r="Y22" s="24"/>
      <c r="Z22" s="24"/>
    </row>
    <row r="23" spans="1:26" x14ac:dyDescent="0.25">
      <c r="A23" s="24"/>
      <c r="B23" s="32"/>
      <c r="C23" s="33"/>
      <c r="D23" s="16"/>
      <c r="E23" s="16"/>
      <c r="F23" s="17"/>
      <c r="G23" s="24"/>
      <c r="H23" s="26"/>
      <c r="I23" s="24"/>
      <c r="J23" s="17"/>
      <c r="K23" s="24"/>
      <c r="L23" s="24"/>
      <c r="M23" s="24"/>
      <c r="N23" s="24"/>
      <c r="O23" s="22"/>
      <c r="P23" s="24"/>
      <c r="Q23" s="24">
        <v>40503418</v>
      </c>
      <c r="R23" s="36">
        <v>801408</v>
      </c>
      <c r="S23" s="19" t="str">
        <f>VLOOKUP(R23,Material!$A$1:$D$228,2,0)</f>
        <v>FILMA PROFESIONAL CO SNI 1x18 Lt BIB</v>
      </c>
      <c r="T23" s="20">
        <v>300</v>
      </c>
      <c r="U23" s="21">
        <f>VLOOKUP(R23,Material!$A$1:$D$228,3,0)*T23</f>
        <v>4878.0000000000009</v>
      </c>
      <c r="V23" s="90"/>
      <c r="W23" s="74"/>
      <c r="X23" s="34"/>
      <c r="Y23" s="24"/>
      <c r="Z23" s="24"/>
    </row>
    <row r="24" spans="1:26" x14ac:dyDescent="0.25">
      <c r="A24" s="24"/>
      <c r="B24" s="32"/>
      <c r="C24" s="33"/>
      <c r="D24" s="16"/>
      <c r="E24" s="16"/>
      <c r="F24" s="17"/>
      <c r="G24" s="24"/>
      <c r="H24" s="26"/>
      <c r="I24" s="24"/>
      <c r="J24" s="17"/>
      <c r="K24" s="24"/>
      <c r="L24" s="24"/>
      <c r="M24" s="24"/>
      <c r="N24" s="24"/>
      <c r="O24" s="22"/>
      <c r="P24" s="24"/>
      <c r="Q24" s="24">
        <v>40503267</v>
      </c>
      <c r="R24" s="36">
        <v>821169</v>
      </c>
      <c r="S24" s="19" t="str">
        <f>VLOOKUP(R24,Material!$A$1:$D$228,2,0)</f>
        <v>Palmvita SHT DFF (1116) 1x15Kg CTN</v>
      </c>
      <c r="T24" s="20">
        <v>125</v>
      </c>
      <c r="U24" s="21">
        <f>VLOOKUP(R24,Material!$A$1:$D$228,3,0)*T24</f>
        <v>1940</v>
      </c>
      <c r="V24" s="90"/>
      <c r="W24" s="74"/>
      <c r="X24" s="34"/>
      <c r="Y24" s="24"/>
      <c r="Z24" s="24"/>
    </row>
    <row r="25" spans="1:26" x14ac:dyDescent="0.25">
      <c r="A25" s="24"/>
      <c r="B25" s="32"/>
      <c r="C25" s="33"/>
      <c r="D25" s="16"/>
      <c r="E25" s="16"/>
      <c r="F25" s="17"/>
      <c r="G25" s="24"/>
      <c r="H25" s="26"/>
      <c r="I25" s="24"/>
      <c r="J25" s="17"/>
      <c r="K25" s="24"/>
      <c r="L25" s="24"/>
      <c r="M25" s="24"/>
      <c r="N25" s="24"/>
      <c r="O25" s="22"/>
      <c r="P25" s="24"/>
      <c r="Q25" s="24">
        <v>40503421</v>
      </c>
      <c r="R25" s="36">
        <v>821163</v>
      </c>
      <c r="S25" s="19" t="str">
        <f>VLOOKUP(R25,Material!$A$1:$D$228,2,0)</f>
        <v>Filma Goodfry Sht SLFO 1x18kg Tin</v>
      </c>
      <c r="T25" s="20">
        <v>150</v>
      </c>
      <c r="U25" s="21">
        <f>VLOOKUP(R25,Material!$A$1:$D$228,3,0)*T25</f>
        <v>2920.5</v>
      </c>
      <c r="V25" s="90"/>
      <c r="W25" s="74"/>
      <c r="X25" s="34"/>
      <c r="Y25" s="24"/>
      <c r="Z25" s="24"/>
    </row>
    <row r="26" spans="1:26" x14ac:dyDescent="0.25">
      <c r="A26" s="24"/>
      <c r="B26" s="32"/>
      <c r="C26" s="33"/>
      <c r="D26" s="16"/>
      <c r="E26" s="16"/>
      <c r="F26" s="17"/>
      <c r="G26" s="24"/>
      <c r="H26" s="26"/>
      <c r="I26" s="24"/>
      <c r="J26" s="17"/>
      <c r="K26" s="24"/>
      <c r="L26" s="24"/>
      <c r="M26" s="24"/>
      <c r="N26" s="24"/>
      <c r="O26" s="22"/>
      <c r="P26" s="24"/>
      <c r="Q26" s="24">
        <v>40503422</v>
      </c>
      <c r="R26" s="43">
        <v>800755</v>
      </c>
      <c r="S26" s="19" t="str">
        <f>VLOOKUP(R26,Material!$A$1:$D$228,2,0)</f>
        <v>KUNCI MAS Cooking Oil 18 L Jrc</v>
      </c>
      <c r="T26" s="20">
        <v>200</v>
      </c>
      <c r="U26" s="21">
        <f>VLOOKUP(R26,Material!$A$1:$D$228,3,0)*T26</f>
        <v>3442</v>
      </c>
      <c r="V26" s="90"/>
      <c r="W26" s="74"/>
      <c r="X26" s="34"/>
      <c r="Y26" s="24"/>
      <c r="Z26" s="24"/>
    </row>
    <row r="27" spans="1:26" x14ac:dyDescent="0.25">
      <c r="A27" s="24"/>
      <c r="B27" s="32"/>
      <c r="C27" s="33"/>
      <c r="D27" s="16"/>
      <c r="E27" s="16"/>
      <c r="F27" s="17"/>
      <c r="G27" s="24"/>
      <c r="H27" s="26"/>
      <c r="I27" s="24"/>
      <c r="J27" s="17"/>
      <c r="K27" s="24"/>
      <c r="L27" s="24"/>
      <c r="M27" s="24"/>
      <c r="N27" s="24"/>
      <c r="O27" s="22"/>
      <c r="P27" s="24"/>
      <c r="Q27" s="24">
        <v>40503951</v>
      </c>
      <c r="R27" s="43">
        <v>810823</v>
      </c>
      <c r="S27" s="19" t="str">
        <f>VLOOKUP(R27,Material!$A$1:$D$228,2,0)</f>
        <v>Menara MGRN (1116) 1x15 Kg Ctn</v>
      </c>
      <c r="T27" s="20">
        <v>100</v>
      </c>
      <c r="U27" s="21">
        <f>VLOOKUP(R27,Material!$A$1:$D$228,3,0)*T27</f>
        <v>1550</v>
      </c>
      <c r="V27" s="90"/>
      <c r="W27" s="74"/>
      <c r="X27" s="34"/>
      <c r="Y27" s="24"/>
      <c r="Z27" s="24"/>
    </row>
    <row r="28" spans="1:26" x14ac:dyDescent="0.25">
      <c r="A28" s="24"/>
      <c r="B28" s="32"/>
      <c r="C28" s="33"/>
      <c r="D28" s="16"/>
      <c r="E28" s="16"/>
      <c r="F28" s="17"/>
      <c r="G28" s="24"/>
      <c r="H28" s="26"/>
      <c r="I28" s="24"/>
      <c r="J28" s="17"/>
      <c r="K28" s="24"/>
      <c r="L28" s="24"/>
      <c r="M28" s="24"/>
      <c r="N28" s="24"/>
      <c r="O28" s="22"/>
      <c r="P28" s="24"/>
      <c r="Q28" s="24">
        <v>40505405</v>
      </c>
      <c r="R28" s="43">
        <v>801407</v>
      </c>
      <c r="S28" s="19" t="str">
        <f>VLOOKUP(R28,Material!$A$1:$D$228,2,0)</f>
        <v>FILMA CO SNI 1x18 Lt BIB</v>
      </c>
      <c r="T28" s="20">
        <v>100</v>
      </c>
      <c r="U28" s="21">
        <f>VLOOKUP(R28,Material!$A$1:$D$228,3,0)*T28</f>
        <v>1626.0000000000002</v>
      </c>
      <c r="V28" s="90"/>
      <c r="W28" s="74"/>
      <c r="X28" s="34"/>
      <c r="Y28" s="24"/>
      <c r="Z28" s="24"/>
    </row>
    <row r="29" spans="1:26" x14ac:dyDescent="0.25">
      <c r="A29" s="24">
        <v>14</v>
      </c>
      <c r="B29" s="32">
        <v>44463</v>
      </c>
      <c r="C29" s="33" t="s">
        <v>167</v>
      </c>
      <c r="D29" s="16" t="s">
        <v>184</v>
      </c>
      <c r="E29" s="16" t="s">
        <v>150</v>
      </c>
      <c r="F29" s="17" t="s">
        <v>241</v>
      </c>
      <c r="G29" s="24" t="s">
        <v>257</v>
      </c>
      <c r="H29" s="24" t="s">
        <v>258</v>
      </c>
      <c r="I29" s="24" t="s">
        <v>245</v>
      </c>
      <c r="J29" s="17" t="s">
        <v>241</v>
      </c>
      <c r="K29" s="24" t="s">
        <v>249</v>
      </c>
      <c r="L29" s="24" t="s">
        <v>189</v>
      </c>
      <c r="M29" s="24" t="s">
        <v>252</v>
      </c>
      <c r="N29" s="24" t="s">
        <v>253</v>
      </c>
      <c r="O29" s="22" t="s">
        <v>261</v>
      </c>
      <c r="P29" s="24">
        <v>57963412</v>
      </c>
      <c r="Q29" s="24">
        <v>40506015</v>
      </c>
      <c r="R29" s="57">
        <v>800754</v>
      </c>
      <c r="S29" s="19" t="str">
        <f>VLOOKUP(R29,Material!$A$1:$D$228,2,0)</f>
        <v>Kunci Mas Cooking Oil 4x5L Jrc</v>
      </c>
      <c r="T29" s="20">
        <v>25</v>
      </c>
      <c r="U29" s="21">
        <f>VLOOKUP(R29,Material!$A$1:$D$228,3,0)*T29</f>
        <v>485.25</v>
      </c>
      <c r="V29" s="90">
        <f>SUM(U29:U35)</f>
        <v>18049.05</v>
      </c>
      <c r="W29" s="74"/>
      <c r="X29" s="34"/>
      <c r="Y29" s="24"/>
      <c r="Z29" s="24"/>
    </row>
    <row r="30" spans="1:26" x14ac:dyDescent="0.25">
      <c r="A30" s="24"/>
      <c r="B30" s="32"/>
      <c r="C30" s="33"/>
      <c r="D30" s="16"/>
      <c r="E30" s="16"/>
      <c r="F30" s="17"/>
      <c r="G30" s="24"/>
      <c r="H30" s="24"/>
      <c r="I30" s="24"/>
      <c r="J30" s="17"/>
      <c r="K30" s="24"/>
      <c r="L30" s="24"/>
      <c r="M30" s="24"/>
      <c r="N30" s="24"/>
      <c r="O30" s="22"/>
      <c r="P30" s="24"/>
      <c r="Q30" s="24"/>
      <c r="R30" s="57">
        <v>801498</v>
      </c>
      <c r="S30" s="19" t="str">
        <f>VLOOKUP(R30,Material!$A$1:$D$228,2,0)</f>
        <v>Mitra CO (0520) 6X2 L Pch</v>
      </c>
      <c r="T30" s="20">
        <v>250</v>
      </c>
      <c r="U30" s="21">
        <f>VLOOKUP(R30,Material!$A$1:$D$228,3,0)*T30</f>
        <v>2885</v>
      </c>
      <c r="V30" s="90"/>
      <c r="W30" s="74"/>
      <c r="X30" s="34"/>
      <c r="Y30" s="24"/>
      <c r="Z30" s="24"/>
    </row>
    <row r="31" spans="1:26" x14ac:dyDescent="0.25">
      <c r="A31" s="24"/>
      <c r="B31" s="32"/>
      <c r="C31" s="33"/>
      <c r="D31" s="16"/>
      <c r="E31" s="16"/>
      <c r="F31" s="17"/>
      <c r="G31" s="24"/>
      <c r="H31" s="24"/>
      <c r="I31" s="24"/>
      <c r="J31" s="17"/>
      <c r="K31" s="24"/>
      <c r="L31" s="24"/>
      <c r="M31" s="24"/>
      <c r="N31" s="24"/>
      <c r="O31" s="22"/>
      <c r="P31" s="24"/>
      <c r="Q31" s="24"/>
      <c r="R31" s="57">
        <v>801135</v>
      </c>
      <c r="S31" s="19" t="str">
        <f>VLOOKUP(R31,Material!$A$1:$D$228,2,0)</f>
        <v>Kunci Mas 12x900 ml Pch</v>
      </c>
      <c r="T31" s="20">
        <v>660</v>
      </c>
      <c r="U31" s="21">
        <f>VLOOKUP(R31,Material!$A$1:$D$228,3,0)*T31</f>
        <v>6877.2</v>
      </c>
      <c r="V31" s="90"/>
      <c r="W31" s="74"/>
      <c r="X31" s="34"/>
      <c r="Y31" s="24"/>
      <c r="Z31" s="24"/>
    </row>
    <row r="32" spans="1:26" x14ac:dyDescent="0.25">
      <c r="A32" s="24"/>
      <c r="B32" s="32"/>
      <c r="C32" s="33"/>
      <c r="D32" s="16"/>
      <c r="E32" s="16"/>
      <c r="F32" s="17"/>
      <c r="G32" s="24"/>
      <c r="H32" s="24"/>
      <c r="I32" s="24"/>
      <c r="J32" s="17"/>
      <c r="K32" s="24"/>
      <c r="L32" s="24"/>
      <c r="M32" s="24"/>
      <c r="N32" s="24"/>
      <c r="O32" s="22"/>
      <c r="P32" s="24"/>
      <c r="Q32" s="24"/>
      <c r="R32" s="57">
        <v>801137</v>
      </c>
      <c r="S32" s="19" t="str">
        <f>VLOOKUP(R32,Material!$A$1:$D$228,2,0)</f>
        <v>Kunci Mas CO 48x200 ml Pch</v>
      </c>
      <c r="T32" s="20">
        <v>30</v>
      </c>
      <c r="U32" s="21">
        <f>VLOOKUP(R32,Material!$A$1:$D$228,3,0)*T32</f>
        <v>291.60000000000002</v>
      </c>
      <c r="V32" s="90"/>
      <c r="W32" s="74"/>
      <c r="X32" s="34"/>
      <c r="Y32" s="24"/>
      <c r="Z32" s="24"/>
    </row>
    <row r="33" spans="1:26" x14ac:dyDescent="0.25">
      <c r="A33" s="24"/>
      <c r="B33" s="32"/>
      <c r="C33" s="33"/>
      <c r="D33" s="16"/>
      <c r="E33" s="16"/>
      <c r="F33" s="17"/>
      <c r="G33" s="24"/>
      <c r="H33" s="24"/>
      <c r="I33" s="24"/>
      <c r="J33" s="17"/>
      <c r="K33" s="24"/>
      <c r="L33" s="24"/>
      <c r="M33" s="24"/>
      <c r="N33" s="24"/>
      <c r="O33" s="22"/>
      <c r="P33" s="24"/>
      <c r="Q33" s="24"/>
      <c r="R33" s="57">
        <v>800839</v>
      </c>
      <c r="S33" s="19" t="str">
        <f>VLOOKUP(R33,Material!$A$1:$D$228,2,0)</f>
        <v>Masku Cooking Oil 12x1L Pch</v>
      </c>
      <c r="T33" s="20">
        <v>100</v>
      </c>
      <c r="U33" s="21">
        <f>VLOOKUP(R33,Material!$A$1:$D$228,3,0)*T33</f>
        <v>1158</v>
      </c>
      <c r="V33" s="90"/>
      <c r="W33" s="74"/>
      <c r="X33" s="34"/>
      <c r="Y33" s="24"/>
      <c r="Z33" s="24"/>
    </row>
    <row r="34" spans="1:26" x14ac:dyDescent="0.25">
      <c r="A34" s="24"/>
      <c r="B34" s="32"/>
      <c r="C34" s="33"/>
      <c r="D34" s="16"/>
      <c r="E34" s="16"/>
      <c r="F34" s="17"/>
      <c r="G34" s="24"/>
      <c r="H34" s="24"/>
      <c r="I34" s="24"/>
      <c r="J34" s="17"/>
      <c r="K34" s="24"/>
      <c r="L34" s="24"/>
      <c r="M34" s="24"/>
      <c r="N34" s="24"/>
      <c r="O34" s="22"/>
      <c r="P34" s="24"/>
      <c r="Q34" s="24"/>
      <c r="R34" s="57">
        <v>801391</v>
      </c>
      <c r="S34" s="19" t="str">
        <f>VLOOKUP(R34,Material!$A$1:$D$228,2,0)</f>
        <v>Kunci Mas Cooking Oil 6x2L Pch</v>
      </c>
      <c r="T34" s="20">
        <v>250</v>
      </c>
      <c r="U34" s="21">
        <f>VLOOKUP(R34,Material!$A$1:$D$228,3,0)*T34</f>
        <v>2890</v>
      </c>
      <c r="V34" s="90"/>
      <c r="W34" s="74"/>
      <c r="X34" s="34"/>
      <c r="Y34" s="24"/>
      <c r="Z34" s="24"/>
    </row>
    <row r="35" spans="1:26" x14ac:dyDescent="0.25">
      <c r="A35" s="24"/>
      <c r="B35" s="32"/>
      <c r="C35" s="33"/>
      <c r="D35" s="16"/>
      <c r="E35" s="16"/>
      <c r="F35" s="17"/>
      <c r="G35" s="24"/>
      <c r="H35" s="24"/>
      <c r="I35" s="24"/>
      <c r="J35" s="17"/>
      <c r="K35" s="24"/>
      <c r="L35" s="24"/>
      <c r="M35" s="24"/>
      <c r="N35" s="24"/>
      <c r="O35" s="22"/>
      <c r="P35" s="24"/>
      <c r="Q35" s="24"/>
      <c r="R35" s="57">
        <v>801175</v>
      </c>
      <c r="S35" s="19" t="str">
        <f>VLOOKUP(R35,Material!$A$1:$D$228,2,0)</f>
        <v>Filma Cooking Oil ( 0716 ) 12x1 L Pch</v>
      </c>
      <c r="T35" s="20">
        <v>300</v>
      </c>
      <c r="U35" s="21">
        <f>VLOOKUP(R35,Material!$A$1:$D$228,3,0)*T35</f>
        <v>3461.9999999999995</v>
      </c>
      <c r="V35" s="90"/>
      <c r="W35" s="74"/>
      <c r="X35" s="34"/>
      <c r="Y35" s="24"/>
      <c r="Z35" s="24"/>
    </row>
    <row r="36" spans="1:26" x14ac:dyDescent="0.25">
      <c r="A36" s="24">
        <v>15</v>
      </c>
      <c r="B36" s="32">
        <v>44463</v>
      </c>
      <c r="C36" s="33" t="s">
        <v>167</v>
      </c>
      <c r="D36" s="16" t="s">
        <v>184</v>
      </c>
      <c r="E36" s="16" t="s">
        <v>150</v>
      </c>
      <c r="F36" s="17" t="s">
        <v>242</v>
      </c>
      <c r="G36" s="24" t="s">
        <v>257</v>
      </c>
      <c r="H36" s="24" t="s">
        <v>259</v>
      </c>
      <c r="I36" s="24" t="s">
        <v>244</v>
      </c>
      <c r="J36" s="17" t="s">
        <v>242</v>
      </c>
      <c r="K36" s="24" t="s">
        <v>250</v>
      </c>
      <c r="L36" s="24" t="s">
        <v>255</v>
      </c>
      <c r="M36" s="24" t="s">
        <v>256</v>
      </c>
      <c r="N36" s="24" t="s">
        <v>254</v>
      </c>
      <c r="O36" s="24" t="s">
        <v>262</v>
      </c>
      <c r="P36" s="24">
        <v>57963413</v>
      </c>
      <c r="Q36" s="24">
        <v>40505807</v>
      </c>
      <c r="R36" s="27">
        <v>810822</v>
      </c>
      <c r="S36" s="19" t="str">
        <f>VLOOKUP(R36,Material!$A$1:$D$228,2,0)</f>
        <v>Menara MGRN Krim (1116) 1X15 Kg Ctn</v>
      </c>
      <c r="T36" s="20">
        <v>700</v>
      </c>
      <c r="U36" s="21">
        <f>VLOOKUP(R36,Material!$A$1:$D$228,3,0)*T36</f>
        <v>10850</v>
      </c>
      <c r="V36" s="90">
        <f>SUM(U36)</f>
        <v>10850</v>
      </c>
      <c r="W36" s="74"/>
      <c r="X36" s="34"/>
      <c r="Y36" s="24"/>
      <c r="Z36" s="24"/>
    </row>
    <row r="37" spans="1:26" x14ac:dyDescent="0.2">
      <c r="A37" s="24">
        <v>16</v>
      </c>
      <c r="B37" s="32">
        <v>44463</v>
      </c>
      <c r="C37" s="33" t="s">
        <v>167</v>
      </c>
      <c r="D37" s="16" t="s">
        <v>184</v>
      </c>
      <c r="E37" s="16" t="s">
        <v>151</v>
      </c>
      <c r="F37" s="17" t="s">
        <v>241</v>
      </c>
      <c r="G37" s="24" t="s">
        <v>257</v>
      </c>
      <c r="H37" s="24" t="s">
        <v>258</v>
      </c>
      <c r="I37" s="24" t="s">
        <v>440</v>
      </c>
      <c r="J37" s="17" t="s">
        <v>241</v>
      </c>
      <c r="K37" s="24" t="s">
        <v>263</v>
      </c>
      <c r="L37" s="24" t="s">
        <v>189</v>
      </c>
      <c r="M37" s="24" t="s">
        <v>213</v>
      </c>
      <c r="N37" s="24" t="s">
        <v>214</v>
      </c>
      <c r="O37" s="24" t="s">
        <v>215</v>
      </c>
      <c r="P37" s="24">
        <v>57964086</v>
      </c>
      <c r="Q37" s="24">
        <v>40502465</v>
      </c>
      <c r="R37" s="43">
        <v>821162</v>
      </c>
      <c r="S37" s="44" t="s">
        <v>40</v>
      </c>
      <c r="T37" s="20">
        <v>50</v>
      </c>
      <c r="U37" s="21">
        <f>VLOOKUP(R37,Material!$A$1:$D$228,3,0)*T37</f>
        <v>781.5</v>
      </c>
      <c r="V37" s="90">
        <f>SUM(U37:U42)</f>
        <v>16941</v>
      </c>
      <c r="W37" s="74">
        <v>44468</v>
      </c>
      <c r="X37" s="74">
        <v>44468</v>
      </c>
      <c r="Y37" s="24"/>
      <c r="Z37" s="24"/>
    </row>
    <row r="38" spans="1:26" x14ac:dyDescent="0.2">
      <c r="A38" s="24"/>
      <c r="B38" s="32"/>
      <c r="C38" s="33"/>
      <c r="D38" s="16"/>
      <c r="E38" s="16"/>
      <c r="F38" s="17"/>
      <c r="G38" s="24"/>
      <c r="H38" s="24"/>
      <c r="I38" s="24"/>
      <c r="J38" s="17"/>
      <c r="K38" s="24"/>
      <c r="L38" s="24"/>
      <c r="M38" s="24"/>
      <c r="N38" s="24"/>
      <c r="O38" s="24"/>
      <c r="P38" s="24"/>
      <c r="Q38" s="24">
        <v>40502464</v>
      </c>
      <c r="R38" s="43">
        <v>801408</v>
      </c>
      <c r="S38" s="29" t="s">
        <v>53</v>
      </c>
      <c r="T38" s="20">
        <v>450</v>
      </c>
      <c r="U38" s="21">
        <f>VLOOKUP(R38,Material!$A$1:$D$228,3,0)*T38</f>
        <v>7317.0000000000009</v>
      </c>
      <c r="V38" s="90"/>
      <c r="W38" s="74"/>
      <c r="X38" s="34"/>
      <c r="Y38" s="24"/>
      <c r="Z38" s="24"/>
    </row>
    <row r="39" spans="1:26" x14ac:dyDescent="0.2">
      <c r="A39" s="24"/>
      <c r="B39" s="32"/>
      <c r="C39" s="33"/>
      <c r="D39" s="16"/>
      <c r="E39" s="16"/>
      <c r="F39" s="17"/>
      <c r="G39" s="24"/>
      <c r="H39" s="24"/>
      <c r="I39" s="24"/>
      <c r="J39" s="17"/>
      <c r="K39" s="24"/>
      <c r="L39" s="24"/>
      <c r="M39" s="24"/>
      <c r="N39" s="24"/>
      <c r="O39" s="24"/>
      <c r="P39" s="24"/>
      <c r="Q39" s="24"/>
      <c r="R39" s="43">
        <v>801448</v>
      </c>
      <c r="S39" s="29" t="s">
        <v>39</v>
      </c>
      <c r="T39" s="20">
        <v>50</v>
      </c>
      <c r="U39" s="21">
        <f>VLOOKUP(R39,Material!$A$1:$D$228,3,0)*T39</f>
        <v>860.5</v>
      </c>
      <c r="V39" s="90"/>
      <c r="W39" s="74"/>
      <c r="X39" s="34"/>
      <c r="Y39" s="24"/>
      <c r="Z39" s="24"/>
    </row>
    <row r="40" spans="1:26" x14ac:dyDescent="0.2">
      <c r="A40" s="24"/>
      <c r="B40" s="32"/>
      <c r="C40" s="33"/>
      <c r="D40" s="16"/>
      <c r="E40" s="16"/>
      <c r="F40" s="17"/>
      <c r="G40" s="24"/>
      <c r="H40" s="24"/>
      <c r="I40" s="24"/>
      <c r="J40" s="17"/>
      <c r="K40" s="24"/>
      <c r="L40" s="24"/>
      <c r="M40" s="24"/>
      <c r="N40" s="24"/>
      <c r="O40" s="24"/>
      <c r="P40" s="24"/>
      <c r="Q40" s="24">
        <v>40503278</v>
      </c>
      <c r="R40" s="43">
        <v>821169</v>
      </c>
      <c r="S40" s="44" t="s">
        <v>137</v>
      </c>
      <c r="T40" s="20">
        <v>200</v>
      </c>
      <c r="U40" s="21">
        <f>VLOOKUP(R40,Material!$A$1:$D$228,3,0)*T40</f>
        <v>3104</v>
      </c>
      <c r="V40" s="90"/>
      <c r="W40" s="74"/>
      <c r="X40" s="34"/>
      <c r="Y40" s="24"/>
      <c r="Z40" s="24"/>
    </row>
    <row r="41" spans="1:26" x14ac:dyDescent="0.2">
      <c r="A41" s="24"/>
      <c r="B41" s="32"/>
      <c r="C41" s="33"/>
      <c r="D41" s="16"/>
      <c r="E41" s="16"/>
      <c r="F41" s="17"/>
      <c r="G41" s="24"/>
      <c r="H41" s="24"/>
      <c r="I41" s="24"/>
      <c r="J41" s="17"/>
      <c r="K41" s="24"/>
      <c r="L41" s="24"/>
      <c r="M41" s="24"/>
      <c r="N41" s="24"/>
      <c r="O41" s="24"/>
      <c r="P41" s="24"/>
      <c r="Q41" s="24">
        <v>40505409</v>
      </c>
      <c r="R41" s="43">
        <v>801407</v>
      </c>
      <c r="S41" s="29" t="s">
        <v>23</v>
      </c>
      <c r="T41" s="20">
        <v>169</v>
      </c>
      <c r="U41" s="21">
        <f>VLOOKUP(R41,Material!$A$1:$D$228,3,0)*T41</f>
        <v>2747.94</v>
      </c>
      <c r="V41" s="90"/>
      <c r="W41" s="74"/>
      <c r="X41" s="34"/>
      <c r="Y41" s="24"/>
      <c r="Z41" s="24"/>
    </row>
    <row r="42" spans="1:26" x14ac:dyDescent="0.2">
      <c r="A42" s="24"/>
      <c r="B42" s="32"/>
      <c r="C42" s="33"/>
      <c r="D42" s="16"/>
      <c r="E42" s="16"/>
      <c r="F42" s="17"/>
      <c r="G42" s="24"/>
      <c r="H42" s="24"/>
      <c r="I42" s="24"/>
      <c r="J42" s="17"/>
      <c r="K42" s="24"/>
      <c r="L42" s="24"/>
      <c r="M42" s="24"/>
      <c r="N42" s="24"/>
      <c r="O42" s="24"/>
      <c r="P42" s="24"/>
      <c r="Q42" s="24">
        <v>40505530</v>
      </c>
      <c r="R42" s="43">
        <v>801407</v>
      </c>
      <c r="S42" s="29" t="s">
        <v>23</v>
      </c>
      <c r="T42" s="20">
        <v>131</v>
      </c>
      <c r="U42" s="21">
        <f>VLOOKUP(R42,Material!$A$1:$D$228,3,0)*T42</f>
        <v>2130.0600000000004</v>
      </c>
      <c r="V42" s="90"/>
      <c r="W42" s="74"/>
      <c r="X42" s="34"/>
      <c r="Y42" s="24"/>
      <c r="Z42" s="24"/>
    </row>
    <row r="43" spans="1:26" x14ac:dyDescent="0.25">
      <c r="A43" s="24">
        <v>17</v>
      </c>
      <c r="B43" s="32">
        <v>44463</v>
      </c>
      <c r="C43" s="33" t="s">
        <v>167</v>
      </c>
      <c r="D43" s="16" t="s">
        <v>184</v>
      </c>
      <c r="E43" s="16" t="s">
        <v>152</v>
      </c>
      <c r="F43" s="17" t="s">
        <v>242</v>
      </c>
      <c r="G43" s="24" t="s">
        <v>216</v>
      </c>
      <c r="H43" s="26" t="s">
        <v>197</v>
      </c>
      <c r="I43" s="24" t="s">
        <v>335</v>
      </c>
      <c r="J43" s="17" t="s">
        <v>242</v>
      </c>
      <c r="K43" s="24" t="s">
        <v>336</v>
      </c>
      <c r="L43" s="24" t="s">
        <v>189</v>
      </c>
      <c r="M43" s="62" t="s">
        <v>337</v>
      </c>
      <c r="N43" s="62" t="s">
        <v>338</v>
      </c>
      <c r="O43" s="24" t="s">
        <v>339</v>
      </c>
      <c r="P43" s="62">
        <v>57965007</v>
      </c>
      <c r="Q43" s="24">
        <v>40506048</v>
      </c>
      <c r="R43" s="57">
        <v>801381</v>
      </c>
      <c r="S43" s="58" t="s">
        <v>283</v>
      </c>
      <c r="T43" s="20">
        <v>1000</v>
      </c>
      <c r="U43" s="21">
        <f>VLOOKUP(R43,Material!$A$1:$D$228,3,0)*T43</f>
        <v>11540</v>
      </c>
      <c r="V43" s="90">
        <f>SUM(U43)</f>
        <v>11540</v>
      </c>
      <c r="W43" s="74">
        <v>44468</v>
      </c>
      <c r="X43" s="74">
        <v>44468</v>
      </c>
      <c r="Y43" s="24"/>
      <c r="Z43" s="24"/>
    </row>
    <row r="44" spans="1:26" x14ac:dyDescent="0.2">
      <c r="A44" s="24">
        <v>18</v>
      </c>
      <c r="B44" s="32">
        <v>44464</v>
      </c>
      <c r="C44" s="33" t="s">
        <v>167</v>
      </c>
      <c r="D44" s="16" t="s">
        <v>184</v>
      </c>
      <c r="E44" s="16" t="s">
        <v>150</v>
      </c>
      <c r="F44" s="17" t="s">
        <v>241</v>
      </c>
      <c r="G44" s="24" t="s">
        <v>216</v>
      </c>
      <c r="H44" s="24" t="s">
        <v>258</v>
      </c>
      <c r="I44" s="24" t="s">
        <v>341</v>
      </c>
      <c r="J44" s="17" t="s">
        <v>241</v>
      </c>
      <c r="K44" s="24" t="s">
        <v>345</v>
      </c>
      <c r="L44" s="64" t="s">
        <v>189</v>
      </c>
      <c r="M44" s="69" t="s">
        <v>351</v>
      </c>
      <c r="N44" s="68" t="s">
        <v>354</v>
      </c>
      <c r="O44" s="22" t="s">
        <v>360</v>
      </c>
      <c r="P44" s="71">
        <v>57971275</v>
      </c>
      <c r="Q44" s="24"/>
      <c r="R44" s="24"/>
      <c r="S44" s="19"/>
      <c r="T44" s="24"/>
      <c r="U44" s="21"/>
      <c r="V44" s="90"/>
      <c r="W44" s="74"/>
      <c r="X44" s="24"/>
      <c r="Y44" s="24"/>
      <c r="Z44" s="24"/>
    </row>
    <row r="45" spans="1:26" x14ac:dyDescent="0.2">
      <c r="A45" s="24">
        <v>19</v>
      </c>
      <c r="B45" s="32">
        <v>44464</v>
      </c>
      <c r="C45" s="33" t="s">
        <v>167</v>
      </c>
      <c r="D45" s="16" t="s">
        <v>184</v>
      </c>
      <c r="E45" s="16" t="s">
        <v>150</v>
      </c>
      <c r="F45" s="17" t="s">
        <v>241</v>
      </c>
      <c r="G45" s="24" t="s">
        <v>216</v>
      </c>
      <c r="H45" s="64" t="s">
        <v>258</v>
      </c>
      <c r="I45" s="65" t="s">
        <v>342</v>
      </c>
      <c r="J45" s="17" t="s">
        <v>241</v>
      </c>
      <c r="K45" s="24" t="s">
        <v>346</v>
      </c>
      <c r="L45" s="64" t="s">
        <v>189</v>
      </c>
      <c r="M45" s="69" t="s">
        <v>200</v>
      </c>
      <c r="N45" s="68" t="s">
        <v>201</v>
      </c>
      <c r="O45" s="22" t="s">
        <v>202</v>
      </c>
      <c r="P45" s="71">
        <v>57971276</v>
      </c>
      <c r="Q45" s="24">
        <v>40506567</v>
      </c>
      <c r="R45" s="57">
        <v>801381</v>
      </c>
      <c r="S45" s="58" t="s">
        <v>283</v>
      </c>
      <c r="T45" s="24">
        <v>1560</v>
      </c>
      <c r="U45" s="21">
        <f>VLOOKUP(R45,Material!$A$1:$D$228,3,0)*T45</f>
        <v>18002.399999999998</v>
      </c>
      <c r="V45" s="90">
        <f>SUM(U45)</f>
        <v>18002.399999999998</v>
      </c>
      <c r="W45" s="74">
        <v>44468</v>
      </c>
      <c r="X45" s="74">
        <v>44468</v>
      </c>
      <c r="Y45" s="24"/>
      <c r="Z45" s="24"/>
    </row>
    <row r="46" spans="1:26" x14ac:dyDescent="0.2">
      <c r="A46" s="24">
        <v>20</v>
      </c>
      <c r="B46" s="32">
        <v>44464</v>
      </c>
      <c r="C46" s="33" t="s">
        <v>167</v>
      </c>
      <c r="D46" s="16" t="s">
        <v>184</v>
      </c>
      <c r="E46" s="16" t="s">
        <v>150</v>
      </c>
      <c r="F46" s="17" t="s">
        <v>241</v>
      </c>
      <c r="G46" s="24" t="s">
        <v>216</v>
      </c>
      <c r="H46" s="64" t="s">
        <v>258</v>
      </c>
      <c r="I46" s="67" t="s">
        <v>342</v>
      </c>
      <c r="J46" s="17" t="s">
        <v>241</v>
      </c>
      <c r="K46" s="24" t="s">
        <v>347</v>
      </c>
      <c r="L46" s="64" t="s">
        <v>189</v>
      </c>
      <c r="M46" s="69" t="s">
        <v>352</v>
      </c>
      <c r="N46" s="24" t="s">
        <v>400</v>
      </c>
      <c r="O46" s="22" t="s">
        <v>361</v>
      </c>
      <c r="P46" s="71">
        <v>57971277</v>
      </c>
      <c r="Q46" s="24">
        <v>40506566</v>
      </c>
      <c r="R46" s="57">
        <v>801381</v>
      </c>
      <c r="S46" s="58" t="s">
        <v>283</v>
      </c>
      <c r="T46" s="24">
        <v>1560</v>
      </c>
      <c r="U46" s="21">
        <f>VLOOKUP(R46,Material!$A$1:$D$228,3,0)*T46</f>
        <v>18002.399999999998</v>
      </c>
      <c r="V46" s="90">
        <f t="shared" ref="V46:V47" si="1">SUM(U46)</f>
        <v>18002.399999999998</v>
      </c>
      <c r="W46" s="74">
        <v>44468</v>
      </c>
      <c r="X46" s="74">
        <v>44468</v>
      </c>
      <c r="Y46" s="24"/>
      <c r="Z46" s="24"/>
    </row>
    <row r="47" spans="1:26" x14ac:dyDescent="0.2">
      <c r="A47" s="24">
        <v>21</v>
      </c>
      <c r="B47" s="32">
        <v>44464</v>
      </c>
      <c r="C47" s="33" t="s">
        <v>167</v>
      </c>
      <c r="D47" s="16" t="s">
        <v>184</v>
      </c>
      <c r="E47" s="16" t="s">
        <v>151</v>
      </c>
      <c r="F47" s="17" t="s">
        <v>241</v>
      </c>
      <c r="G47" s="24" t="s">
        <v>170</v>
      </c>
      <c r="H47" s="66" t="s">
        <v>247</v>
      </c>
      <c r="I47" s="68" t="s">
        <v>343</v>
      </c>
      <c r="J47" s="17" t="s">
        <v>241</v>
      </c>
      <c r="K47" s="24" t="s">
        <v>348</v>
      </c>
      <c r="L47" s="64" t="s">
        <v>189</v>
      </c>
      <c r="M47" s="70" t="s">
        <v>204</v>
      </c>
      <c r="N47" s="68" t="s">
        <v>205</v>
      </c>
      <c r="O47" s="22" t="s">
        <v>206</v>
      </c>
      <c r="P47" s="71">
        <v>57971278</v>
      </c>
      <c r="Q47" s="31">
        <v>40503074</v>
      </c>
      <c r="R47" s="43">
        <v>801408</v>
      </c>
      <c r="S47" s="19" t="str">
        <f>VLOOKUP(R47,Material!$A$1:$D$228,2,0)</f>
        <v>FILMA PROFESIONAL CO SNI 1x18 Lt BIB</v>
      </c>
      <c r="T47" s="24">
        <v>1000</v>
      </c>
      <c r="U47" s="21">
        <f>VLOOKUP(R47,Material!$A$1:$D$228,3,0)*T47</f>
        <v>16260.000000000002</v>
      </c>
      <c r="V47" s="90">
        <f t="shared" si="1"/>
        <v>16260.000000000002</v>
      </c>
      <c r="W47" s="74">
        <v>44468</v>
      </c>
      <c r="X47" s="74">
        <v>44468</v>
      </c>
      <c r="Y47" s="24"/>
      <c r="Z47" s="24"/>
    </row>
    <row r="48" spans="1:26" x14ac:dyDescent="0.2">
      <c r="A48" s="24">
        <v>22</v>
      </c>
      <c r="B48" s="32">
        <v>44464</v>
      </c>
      <c r="C48" s="33" t="s">
        <v>167</v>
      </c>
      <c r="D48" s="16" t="s">
        <v>184</v>
      </c>
      <c r="E48" s="16" t="s">
        <v>151</v>
      </c>
      <c r="F48" s="17" t="s">
        <v>241</v>
      </c>
      <c r="G48" s="24" t="s">
        <v>216</v>
      </c>
      <c r="H48" s="64" t="s">
        <v>340</v>
      </c>
      <c r="I48" s="68" t="s">
        <v>344</v>
      </c>
      <c r="J48" s="17" t="s">
        <v>241</v>
      </c>
      <c r="K48" s="24" t="s">
        <v>349</v>
      </c>
      <c r="L48" s="64" t="s">
        <v>189</v>
      </c>
      <c r="M48" s="70" t="s">
        <v>146</v>
      </c>
      <c r="N48" s="68" t="s">
        <v>355</v>
      </c>
      <c r="O48" s="22" t="s">
        <v>182</v>
      </c>
      <c r="P48" s="71">
        <v>57971279</v>
      </c>
      <c r="Q48" s="24">
        <v>40504442</v>
      </c>
      <c r="R48" s="28">
        <v>821116</v>
      </c>
      <c r="S48" s="19" t="str">
        <f>VLOOKUP(R48,Material!$A$1:$D$228,2,0)</f>
        <v>Palmvita SHT BKF TCAP (1215) 1x15 Kg Ctn GBJ</v>
      </c>
      <c r="T48" s="24">
        <v>1200</v>
      </c>
      <c r="U48" s="21">
        <f>VLOOKUP(R48,Material!$A$1:$D$228,3,0)*T48</f>
        <v>18624</v>
      </c>
      <c r="V48" s="90">
        <f>SUM(U48:U50)</f>
        <v>37248</v>
      </c>
      <c r="W48" s="74">
        <v>44467</v>
      </c>
      <c r="X48" s="74">
        <v>44467</v>
      </c>
      <c r="Y48" s="24"/>
      <c r="Z48" s="24"/>
    </row>
    <row r="49" spans="1:26" x14ac:dyDescent="0.2">
      <c r="A49" s="24">
        <v>23</v>
      </c>
      <c r="B49" s="32">
        <v>44464</v>
      </c>
      <c r="C49" s="33" t="s">
        <v>167</v>
      </c>
      <c r="D49" s="16" t="s">
        <v>184</v>
      </c>
      <c r="E49" s="16" t="s">
        <v>151</v>
      </c>
      <c r="F49" s="17" t="s">
        <v>241</v>
      </c>
      <c r="G49" s="24" t="s">
        <v>216</v>
      </c>
      <c r="H49" s="64" t="s">
        <v>340</v>
      </c>
      <c r="I49" s="68" t="s">
        <v>344</v>
      </c>
      <c r="J49" s="17" t="s">
        <v>241</v>
      </c>
      <c r="K49" s="24" t="s">
        <v>350</v>
      </c>
      <c r="L49" s="64" t="s">
        <v>189</v>
      </c>
      <c r="M49" s="70" t="s">
        <v>353</v>
      </c>
      <c r="N49" s="68" t="s">
        <v>356</v>
      </c>
      <c r="O49" s="24"/>
      <c r="P49" s="68">
        <v>57971387</v>
      </c>
      <c r="Q49" s="24">
        <v>40504443</v>
      </c>
      <c r="R49" s="28">
        <v>821116</v>
      </c>
      <c r="S49" s="19" t="str">
        <f>VLOOKUP(R49,Material!$A$1:$D$228,2,0)</f>
        <v>Palmvita SHT BKF TCAP (1215) 1x15 Kg Ctn GBJ</v>
      </c>
      <c r="T49" s="24">
        <v>867</v>
      </c>
      <c r="U49" s="21">
        <f>VLOOKUP(R49,Material!$A$1:$D$228,3,0)*T49</f>
        <v>13455.84</v>
      </c>
      <c r="V49" s="90"/>
      <c r="W49" s="74"/>
      <c r="X49" s="24"/>
      <c r="Y49" s="24"/>
      <c r="Z49" s="24"/>
    </row>
    <row r="50" spans="1:2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62"/>
      <c r="Q50" s="24">
        <v>40506371</v>
      </c>
      <c r="R50" s="28">
        <v>821116</v>
      </c>
      <c r="S50" s="19" t="str">
        <f>VLOOKUP(R50,Material!$A$1:$D$228,2,0)</f>
        <v>Palmvita SHT BKF TCAP (1215) 1x15 Kg Ctn GBJ</v>
      </c>
      <c r="T50" s="24">
        <v>333</v>
      </c>
      <c r="U50" s="21">
        <f>VLOOKUP(R50,Material!$A$1:$D$228,3,0)*T50</f>
        <v>5168.16</v>
      </c>
      <c r="V50" s="90"/>
      <c r="W50" s="74"/>
      <c r="X50" s="24"/>
      <c r="Y50" s="24"/>
      <c r="Z50" s="24"/>
    </row>
    <row r="51" spans="1:26" x14ac:dyDescent="0.25">
      <c r="A51" s="24">
        <v>24</v>
      </c>
      <c r="B51" s="32">
        <v>44466</v>
      </c>
      <c r="C51" s="33" t="s">
        <v>167</v>
      </c>
      <c r="D51" s="16" t="s">
        <v>184</v>
      </c>
      <c r="E51" s="16" t="s">
        <v>151</v>
      </c>
      <c r="F51" s="17" t="s">
        <v>241</v>
      </c>
      <c r="G51" s="24" t="s">
        <v>216</v>
      </c>
      <c r="H51" s="64" t="s">
        <v>340</v>
      </c>
      <c r="I51" s="24" t="s">
        <v>344</v>
      </c>
      <c r="J51" s="17" t="s">
        <v>241</v>
      </c>
      <c r="K51" s="24" t="s">
        <v>358</v>
      </c>
      <c r="L51" s="64" t="s">
        <v>189</v>
      </c>
      <c r="M51" s="24" t="s">
        <v>185</v>
      </c>
      <c r="N51" s="24" t="s">
        <v>186</v>
      </c>
      <c r="O51" s="22" t="s">
        <v>187</v>
      </c>
      <c r="P51" s="77">
        <v>57974415</v>
      </c>
      <c r="Q51" s="76">
        <v>40506372</v>
      </c>
      <c r="R51" s="28">
        <v>821116</v>
      </c>
      <c r="S51" s="19" t="str">
        <f>VLOOKUP(R51,Material!$A$1:$D$228,2,0)</f>
        <v>Palmvita SHT BKF TCAP (1215) 1x15 Kg Ctn GBJ</v>
      </c>
      <c r="T51" s="24">
        <v>1100</v>
      </c>
      <c r="U51" s="21">
        <f>VLOOKUP(R51,Material!$A$1:$D$228,3,0)*T51</f>
        <v>17072</v>
      </c>
      <c r="V51" s="90">
        <f>SUM(U51)</f>
        <v>17072</v>
      </c>
      <c r="W51" s="74">
        <v>44468</v>
      </c>
      <c r="X51" s="74">
        <v>44468</v>
      </c>
      <c r="Y51" s="24"/>
      <c r="Z51" s="24"/>
    </row>
    <row r="52" spans="1:26" x14ac:dyDescent="0.25">
      <c r="A52" s="24">
        <v>25</v>
      </c>
      <c r="B52" s="32">
        <v>44466</v>
      </c>
      <c r="C52" s="33" t="s">
        <v>167</v>
      </c>
      <c r="D52" s="16" t="s">
        <v>184</v>
      </c>
      <c r="E52" s="16" t="s">
        <v>151</v>
      </c>
      <c r="F52" s="17" t="s">
        <v>242</v>
      </c>
      <c r="G52" s="25" t="s">
        <v>170</v>
      </c>
      <c r="H52" s="25" t="s">
        <v>207</v>
      </c>
      <c r="I52" s="24" t="s">
        <v>357</v>
      </c>
      <c r="J52" s="17" t="s">
        <v>242</v>
      </c>
      <c r="K52" s="24" t="s">
        <v>359</v>
      </c>
      <c r="L52" s="64" t="s">
        <v>189</v>
      </c>
      <c r="M52" s="24" t="s">
        <v>175</v>
      </c>
      <c r="N52" s="24" t="s">
        <v>176</v>
      </c>
      <c r="O52" s="22" t="s">
        <v>211</v>
      </c>
      <c r="P52" s="77">
        <v>57974416</v>
      </c>
      <c r="Q52" s="76">
        <v>40505187</v>
      </c>
      <c r="R52" s="28">
        <v>821165</v>
      </c>
      <c r="S52" s="19" t="str">
        <f>VLOOKUP(R52,Material!$A$1:$D$228,2,0)</f>
        <v>FILMA BCF SHT 1116 1x15 Kg Ctn</v>
      </c>
      <c r="T52" s="24">
        <v>50</v>
      </c>
      <c r="U52" s="21">
        <f>VLOOKUP(R52,Material!$A$1:$D$228,3,0)*T52</f>
        <v>781.5</v>
      </c>
      <c r="V52" s="90">
        <f>SUM(U52:U53)</f>
        <v>1741</v>
      </c>
      <c r="W52" s="74"/>
      <c r="X52" s="24"/>
      <c r="Y52" s="24"/>
      <c r="Z52" s="24"/>
    </row>
    <row r="53" spans="1:26" x14ac:dyDescent="0.25">
      <c r="A53" s="24"/>
      <c r="B53" s="34"/>
      <c r="C53" s="3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63"/>
      <c r="Q53" s="24"/>
      <c r="R53" s="28">
        <v>821170</v>
      </c>
      <c r="S53" s="19" t="str">
        <f>VLOOKUP(R53,Material!$A$1:$D$228,2,0)</f>
        <v>Palmvita SHT BOS (1116) 1x18Kg PAL</v>
      </c>
      <c r="T53" s="24">
        <v>50</v>
      </c>
      <c r="U53" s="21">
        <f>VLOOKUP(R53,Material!$A$1:$D$228,3,0)*T53</f>
        <v>959.50000000000011</v>
      </c>
      <c r="V53" s="90"/>
      <c r="W53" s="74"/>
      <c r="X53" s="24"/>
      <c r="Y53" s="24"/>
      <c r="Z53" s="24"/>
    </row>
    <row r="54" spans="1:26" x14ac:dyDescent="0.25">
      <c r="A54" s="24"/>
      <c r="B54" s="34"/>
      <c r="C54" s="3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>
        <v>40505188</v>
      </c>
      <c r="R54" s="43">
        <v>821163</v>
      </c>
      <c r="S54" s="19" t="str">
        <f>VLOOKUP(R54,Material!$A$1:$D$228,2,0)</f>
        <v>Filma Goodfry Sht SLFO 1x18kg Tin</v>
      </c>
      <c r="T54" s="24">
        <v>50</v>
      </c>
      <c r="U54" s="21">
        <f>VLOOKUP(R54,Material!$A$1:$D$228,3,0)*T54</f>
        <v>973.5</v>
      </c>
      <c r="V54" s="90">
        <f>SUM(U54)</f>
        <v>973.5</v>
      </c>
      <c r="W54" s="74"/>
      <c r="X54" s="24"/>
      <c r="Y54" s="24"/>
      <c r="Z54" s="24"/>
    </row>
    <row r="55" spans="1:26" x14ac:dyDescent="0.25">
      <c r="A55" s="24"/>
      <c r="B55" s="34"/>
      <c r="C55" s="3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>
        <v>40505189</v>
      </c>
      <c r="R55" s="43">
        <v>801218</v>
      </c>
      <c r="S55" s="19" t="str">
        <f>VLOOKUP(R55,Material!$A$1:$D$228,2,0)</f>
        <v>Filma Professional CO 1X18L Jrc</v>
      </c>
      <c r="T55" s="24">
        <v>50</v>
      </c>
      <c r="U55" s="21">
        <f>VLOOKUP(R55,Material!$A$1:$D$228,3,0)*T55</f>
        <v>860.5</v>
      </c>
      <c r="V55" s="90">
        <f>SUM(U55:U58)</f>
        <v>8077</v>
      </c>
      <c r="W55" s="74"/>
      <c r="X55" s="24"/>
      <c r="Y55" s="24"/>
      <c r="Z55" s="24"/>
    </row>
    <row r="56" spans="1:26" x14ac:dyDescent="0.25">
      <c r="A56" s="24"/>
      <c r="B56" s="34"/>
      <c r="C56" s="3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8">
        <v>801230</v>
      </c>
      <c r="S56" s="19" t="str">
        <f>VLOOKUP(R56,Material!$A$1:$D$228,2,0)</f>
        <v>Filma Cooking Oil (1016) 1x18L Jrc</v>
      </c>
      <c r="T56" s="24">
        <v>50</v>
      </c>
      <c r="U56" s="21">
        <f>VLOOKUP(R56,Material!$A$1:$D$228,3,0)*T56</f>
        <v>860.5</v>
      </c>
      <c r="V56" s="90"/>
      <c r="W56" s="74"/>
      <c r="X56" s="24"/>
      <c r="Y56" s="24"/>
      <c r="Z56" s="24"/>
    </row>
    <row r="57" spans="1:26" x14ac:dyDescent="0.25">
      <c r="A57" s="24"/>
      <c r="B57" s="34"/>
      <c r="C57" s="3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43">
        <v>801407</v>
      </c>
      <c r="S57" s="19" t="str">
        <f>VLOOKUP(R57,Material!$A$1:$D$228,2,0)</f>
        <v>FILMA CO SNI 1x18 Lt BIB</v>
      </c>
      <c r="T57" s="24">
        <v>200</v>
      </c>
      <c r="U57" s="21">
        <f>VLOOKUP(R57,Material!$A$1:$D$228,3,0)*T57</f>
        <v>3252.0000000000005</v>
      </c>
      <c r="V57" s="90"/>
      <c r="W57" s="74"/>
      <c r="X57" s="24"/>
      <c r="Y57" s="24"/>
      <c r="Z57" s="24"/>
    </row>
    <row r="58" spans="1:26" x14ac:dyDescent="0.25">
      <c r="A58" s="24"/>
      <c r="B58" s="34"/>
      <c r="C58" s="3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8">
        <v>821198</v>
      </c>
      <c r="S58" s="19" t="str">
        <f>VLOOKUP(R58,Material!$A$1:$D$228,2,0)</f>
        <v>Menara SHT BKF Classic 1 x15 Kg CTN</v>
      </c>
      <c r="T58" s="24">
        <v>200</v>
      </c>
      <c r="U58" s="21">
        <f>VLOOKUP(R58,Material!$A$1:$D$228,3,0)*T58</f>
        <v>3104</v>
      </c>
      <c r="V58" s="90"/>
      <c r="W58" s="74"/>
      <c r="X58" s="24"/>
      <c r="Y58" s="24"/>
      <c r="Z58" s="24"/>
    </row>
    <row r="59" spans="1:26" x14ac:dyDescent="0.2">
      <c r="A59" s="24">
        <v>26</v>
      </c>
      <c r="B59" s="32">
        <v>44466</v>
      </c>
      <c r="C59" s="33" t="s">
        <v>167</v>
      </c>
      <c r="D59" s="16" t="s">
        <v>184</v>
      </c>
      <c r="E59" s="16" t="s">
        <v>150</v>
      </c>
      <c r="F59" s="17" t="s">
        <v>242</v>
      </c>
      <c r="G59" s="78" t="s">
        <v>170</v>
      </c>
      <c r="H59" s="78" t="s">
        <v>374</v>
      </c>
      <c r="I59" s="24" t="s">
        <v>362</v>
      </c>
      <c r="J59" s="17" t="s">
        <v>242</v>
      </c>
      <c r="K59" s="24" t="s">
        <v>366</v>
      </c>
      <c r="L59" s="24" t="s">
        <v>189</v>
      </c>
      <c r="M59" s="24" t="s">
        <v>180</v>
      </c>
      <c r="N59" s="24" t="s">
        <v>181</v>
      </c>
      <c r="O59" s="24" t="s">
        <v>212</v>
      </c>
      <c r="P59" s="77">
        <v>57976229</v>
      </c>
      <c r="Q59" s="76">
        <v>40507027</v>
      </c>
      <c r="R59" s="57">
        <v>801504</v>
      </c>
      <c r="S59" s="19" t="str">
        <f>VLOOKUP(R59,Material!$A$1:$D$228,2,0)</f>
        <v>Masku Cooking Oil SNI (0520) 6x2L Pch</v>
      </c>
      <c r="T59" s="24">
        <v>1000</v>
      </c>
      <c r="U59" s="21">
        <f>VLOOKUP(R59,Material!$A$1:$D$228,3,0)*T59</f>
        <v>11560</v>
      </c>
      <c r="V59" s="90">
        <f>SUM(U59)</f>
        <v>11560</v>
      </c>
      <c r="W59" s="74"/>
      <c r="X59" s="24"/>
      <c r="Y59" s="24"/>
      <c r="Z59" s="24"/>
    </row>
    <row r="60" spans="1:26" x14ac:dyDescent="0.2">
      <c r="A60" s="24">
        <v>27</v>
      </c>
      <c r="B60" s="32">
        <v>44466</v>
      </c>
      <c r="C60" s="33" t="s">
        <v>167</v>
      </c>
      <c r="D60" s="16" t="s">
        <v>184</v>
      </c>
      <c r="E60" s="16" t="s">
        <v>150</v>
      </c>
      <c r="F60" s="17" t="s">
        <v>242</v>
      </c>
      <c r="G60" s="78" t="s">
        <v>170</v>
      </c>
      <c r="H60" s="25" t="s">
        <v>207</v>
      </c>
      <c r="I60" s="24" t="s">
        <v>375</v>
      </c>
      <c r="J60" s="17" t="s">
        <v>242</v>
      </c>
      <c r="K60" s="24" t="s">
        <v>367</v>
      </c>
      <c r="L60" s="24" t="s">
        <v>189</v>
      </c>
      <c r="M60" s="24" t="s">
        <v>237</v>
      </c>
      <c r="N60" s="24" t="s">
        <v>238</v>
      </c>
      <c r="O60" s="22" t="s">
        <v>239</v>
      </c>
      <c r="P60" s="77">
        <v>57976260</v>
      </c>
      <c r="Q60" s="76">
        <v>40507023</v>
      </c>
      <c r="R60" s="57">
        <v>801504</v>
      </c>
      <c r="S60" s="19" t="str">
        <f>VLOOKUP(R60,Material!$A$1:$D$228,2,0)</f>
        <v>Masku Cooking Oil SNI (0520) 6x2L Pch</v>
      </c>
      <c r="T60" s="24">
        <v>1000</v>
      </c>
      <c r="U60" s="21">
        <f>VLOOKUP(R60,Material!$A$1:$D$228,3,0)*T60</f>
        <v>11560</v>
      </c>
      <c r="V60" s="90">
        <f t="shared" ref="V60:V63" si="2">SUM(U60)</f>
        <v>11560</v>
      </c>
      <c r="W60" s="74"/>
      <c r="X60" s="34"/>
      <c r="Y60" s="24"/>
      <c r="Z60" s="24"/>
    </row>
    <row r="61" spans="1:26" x14ac:dyDescent="0.2">
      <c r="A61" s="24">
        <v>28</v>
      </c>
      <c r="B61" s="32">
        <v>44466</v>
      </c>
      <c r="C61" s="33" t="s">
        <v>167</v>
      </c>
      <c r="D61" s="16" t="s">
        <v>184</v>
      </c>
      <c r="E61" s="16" t="s">
        <v>150</v>
      </c>
      <c r="F61" s="17" t="s">
        <v>242</v>
      </c>
      <c r="G61" s="78" t="s">
        <v>170</v>
      </c>
      <c r="H61" s="78" t="s">
        <v>374</v>
      </c>
      <c r="I61" s="24" t="s">
        <v>363</v>
      </c>
      <c r="J61" s="17" t="s">
        <v>242</v>
      </c>
      <c r="K61" s="24" t="s">
        <v>368</v>
      </c>
      <c r="L61" s="24" t="s">
        <v>189</v>
      </c>
      <c r="M61" s="24" t="s">
        <v>220</v>
      </c>
      <c r="N61" s="24" t="s">
        <v>221</v>
      </c>
      <c r="O61" s="22" t="s">
        <v>222</v>
      </c>
      <c r="P61" s="77">
        <v>57976268</v>
      </c>
      <c r="Q61" s="76">
        <v>40507026</v>
      </c>
      <c r="R61" s="57">
        <v>801504</v>
      </c>
      <c r="S61" s="19" t="str">
        <f>VLOOKUP(R61,Material!$A$1:$D$228,2,0)</f>
        <v>Masku Cooking Oil SNI (0520) 6x2L Pch</v>
      </c>
      <c r="T61" s="24">
        <v>1000</v>
      </c>
      <c r="U61" s="21">
        <f>VLOOKUP(R61,Material!$A$1:$D$228,3,0)*T61</f>
        <v>11560</v>
      </c>
      <c r="V61" s="90">
        <f t="shared" si="2"/>
        <v>11560</v>
      </c>
      <c r="W61" s="74"/>
      <c r="X61" s="34"/>
      <c r="Y61" s="24"/>
      <c r="Z61" s="24"/>
    </row>
    <row r="62" spans="1:26" x14ac:dyDescent="0.2">
      <c r="A62" s="24">
        <v>29</v>
      </c>
      <c r="B62" s="32">
        <v>44466</v>
      </c>
      <c r="C62" s="33" t="s">
        <v>167</v>
      </c>
      <c r="D62" s="16" t="s">
        <v>184</v>
      </c>
      <c r="E62" s="16" t="s">
        <v>150</v>
      </c>
      <c r="F62" s="17" t="s">
        <v>242</v>
      </c>
      <c r="G62" s="78" t="s">
        <v>170</v>
      </c>
      <c r="H62" s="78" t="s">
        <v>374</v>
      </c>
      <c r="I62" s="34" t="s">
        <v>364</v>
      </c>
      <c r="J62" s="17" t="s">
        <v>242</v>
      </c>
      <c r="K62" s="24" t="s">
        <v>369</v>
      </c>
      <c r="L62" s="24" t="s">
        <v>189</v>
      </c>
      <c r="M62" s="24" t="s">
        <v>146</v>
      </c>
      <c r="N62" s="24" t="s">
        <v>183</v>
      </c>
      <c r="O62" s="17" t="s">
        <v>182</v>
      </c>
      <c r="P62" s="77">
        <v>57976272</v>
      </c>
      <c r="Q62" s="76">
        <v>40507025</v>
      </c>
      <c r="R62" s="57">
        <v>801504</v>
      </c>
      <c r="S62" s="19" t="str">
        <f>VLOOKUP(R62,Material!$A$1:$D$228,2,0)</f>
        <v>Masku Cooking Oil SNI (0520) 6x2L Pch</v>
      </c>
      <c r="T62" s="24">
        <v>1000</v>
      </c>
      <c r="U62" s="21">
        <f>VLOOKUP(R62,Material!$A$1:$D$228,3,0)*T62</f>
        <v>11560</v>
      </c>
      <c r="V62" s="90">
        <f t="shared" si="2"/>
        <v>11560</v>
      </c>
      <c r="W62" s="24"/>
      <c r="X62" s="24"/>
      <c r="Y62" s="24"/>
      <c r="Z62" s="24"/>
    </row>
    <row r="63" spans="1:26" x14ac:dyDescent="0.25">
      <c r="A63" s="62">
        <v>30</v>
      </c>
      <c r="B63" s="79">
        <v>44466</v>
      </c>
      <c r="C63" s="80" t="s">
        <v>167</v>
      </c>
      <c r="D63" s="81" t="s">
        <v>184</v>
      </c>
      <c r="E63" s="16" t="s">
        <v>150</v>
      </c>
      <c r="F63" s="82" t="s">
        <v>242</v>
      </c>
      <c r="G63" s="83" t="s">
        <v>170</v>
      </c>
      <c r="H63" s="83" t="s">
        <v>207</v>
      </c>
      <c r="I63" s="84" t="s">
        <v>365</v>
      </c>
      <c r="J63" s="82" t="s">
        <v>242</v>
      </c>
      <c r="K63" s="62" t="s">
        <v>370</v>
      </c>
      <c r="L63" s="62" t="s">
        <v>189</v>
      </c>
      <c r="M63" s="62" t="s">
        <v>371</v>
      </c>
      <c r="N63" s="62" t="s">
        <v>373</v>
      </c>
      <c r="O63" s="85" t="s">
        <v>372</v>
      </c>
      <c r="P63" s="86">
        <v>57976273</v>
      </c>
      <c r="Q63" s="87">
        <v>40507021</v>
      </c>
      <c r="R63" s="88">
        <v>801504</v>
      </c>
      <c r="S63" s="19" t="str">
        <f>VLOOKUP(R63,Material!$A$1:$D$228,2,0)</f>
        <v>Masku Cooking Oil SNI (0520) 6x2L Pch</v>
      </c>
      <c r="T63" s="62">
        <v>1000</v>
      </c>
      <c r="U63" s="21">
        <f>VLOOKUP(R63,Material!$A$1:$D$228,3,0)*T63</f>
        <v>11560</v>
      </c>
      <c r="V63" s="90">
        <f t="shared" si="2"/>
        <v>11560</v>
      </c>
      <c r="W63" s="62"/>
      <c r="X63" s="62"/>
      <c r="Y63" s="62"/>
      <c r="Z63" s="62"/>
    </row>
    <row r="64" spans="1:26" x14ac:dyDescent="0.25">
      <c r="A64" s="24">
        <v>31</v>
      </c>
      <c r="B64" s="32">
        <v>44467</v>
      </c>
      <c r="C64" s="33" t="s">
        <v>167</v>
      </c>
      <c r="D64" s="16" t="s">
        <v>184</v>
      </c>
      <c r="E64" s="16" t="s">
        <v>151</v>
      </c>
      <c r="F64" s="17" t="s">
        <v>241</v>
      </c>
      <c r="G64" s="24" t="s">
        <v>257</v>
      </c>
      <c r="H64" s="24" t="s">
        <v>258</v>
      </c>
      <c r="I64" s="24" t="s">
        <v>342</v>
      </c>
      <c r="J64" s="24" t="s">
        <v>241</v>
      </c>
      <c r="K64" s="24" t="s">
        <v>376</v>
      </c>
      <c r="L64" s="24" t="s">
        <v>189</v>
      </c>
      <c r="M64" s="24" t="s">
        <v>194</v>
      </c>
      <c r="N64" s="24" t="s">
        <v>195</v>
      </c>
      <c r="O64" s="24" t="s">
        <v>196</v>
      </c>
      <c r="P64" s="24">
        <v>57984504</v>
      </c>
      <c r="Q64" s="24">
        <v>40500225</v>
      </c>
      <c r="R64" s="43">
        <v>810820</v>
      </c>
      <c r="S64" s="19" t="str">
        <f>VLOOKUP(R64,Material!$A$1:$D$228,2,0)</f>
        <v>Palmvita MGRN ( 1116 ) 1X15 kg</v>
      </c>
      <c r="T64" s="24">
        <v>370</v>
      </c>
      <c r="U64" s="21">
        <f>VLOOKUP(R64,Material!$A$1:$D$228,3,0)*T64</f>
        <v>5760.9000000000005</v>
      </c>
      <c r="V64" s="90">
        <f>SUM(U64:U66)</f>
        <v>18945.900000000001</v>
      </c>
      <c r="W64" s="74"/>
      <c r="X64" s="34"/>
      <c r="Y64" s="24"/>
      <c r="Z64" s="24"/>
    </row>
    <row r="65" spans="1:26" x14ac:dyDescent="0.25">
      <c r="A65" s="24"/>
      <c r="B65" s="32"/>
      <c r="C65" s="33"/>
      <c r="D65" s="16"/>
      <c r="E65" s="81"/>
      <c r="F65" s="17"/>
      <c r="G65" s="24"/>
      <c r="H65" s="24"/>
      <c r="I65" s="24"/>
      <c r="J65" s="24"/>
      <c r="K65" s="24"/>
      <c r="L65" s="24"/>
      <c r="M65" s="24"/>
      <c r="N65" s="24"/>
      <c r="O65" s="24"/>
      <c r="P65" s="62"/>
      <c r="Q65" s="24">
        <v>40506237</v>
      </c>
      <c r="R65" s="28">
        <v>821198</v>
      </c>
      <c r="S65" s="19" t="str">
        <f>VLOOKUP(R65,Material!$A$1:$D$228,2,0)</f>
        <v>Menara SHT BKF Classic 1 x15 Kg CTN</v>
      </c>
      <c r="T65" s="24">
        <v>500</v>
      </c>
      <c r="U65" s="21">
        <f>VLOOKUP(R65,Material!$A$1:$D$228,3,0)*T65</f>
        <v>7760</v>
      </c>
      <c r="V65" s="90"/>
      <c r="W65" s="74"/>
      <c r="X65" s="34"/>
      <c r="Y65" s="24"/>
      <c r="Z65" s="24"/>
    </row>
    <row r="66" spans="1:26" x14ac:dyDescent="0.25">
      <c r="A66" s="24"/>
      <c r="B66" s="32"/>
      <c r="C66" s="33"/>
      <c r="D66" s="16"/>
      <c r="E66" s="81"/>
      <c r="F66" s="17"/>
      <c r="G66" s="24"/>
      <c r="H66" s="24"/>
      <c r="I66" s="24"/>
      <c r="J66" s="24"/>
      <c r="K66" s="24"/>
      <c r="L66" s="24"/>
      <c r="M66" s="24"/>
      <c r="N66" s="24"/>
      <c r="O66" s="24"/>
      <c r="P66" s="62"/>
      <c r="Q66" s="24">
        <v>40503844</v>
      </c>
      <c r="R66" s="43">
        <v>810823</v>
      </c>
      <c r="S66" s="19" t="str">
        <f>VLOOKUP(R66,Material!$A$1:$D$228,2,0)</f>
        <v>Menara MGRN (1116) 1x15 Kg Ctn</v>
      </c>
      <c r="T66" s="24">
        <v>350</v>
      </c>
      <c r="U66" s="21">
        <f>VLOOKUP(R66,Material!$A$1:$D$228,3,0)*T66</f>
        <v>5425</v>
      </c>
      <c r="V66" s="90"/>
      <c r="W66" s="74"/>
      <c r="X66" s="34"/>
      <c r="Y66" s="24"/>
      <c r="Z66" s="24"/>
    </row>
    <row r="67" spans="1:26" x14ac:dyDescent="0.25">
      <c r="A67" s="24">
        <v>32</v>
      </c>
      <c r="B67" s="32">
        <v>44467</v>
      </c>
      <c r="C67" s="33" t="s">
        <v>167</v>
      </c>
      <c r="D67" s="16" t="s">
        <v>184</v>
      </c>
      <c r="E67" s="16" t="s">
        <v>150</v>
      </c>
      <c r="F67" s="17" t="s">
        <v>241</v>
      </c>
      <c r="G67" s="24" t="s">
        <v>257</v>
      </c>
      <c r="H67" s="24" t="s">
        <v>378</v>
      </c>
      <c r="I67" s="24" t="s">
        <v>377</v>
      </c>
      <c r="J67" s="24" t="s">
        <v>241</v>
      </c>
      <c r="K67" s="24" t="s">
        <v>379</v>
      </c>
      <c r="L67" s="24" t="s">
        <v>189</v>
      </c>
      <c r="M67" s="24" t="s">
        <v>204</v>
      </c>
      <c r="N67" s="24" t="s">
        <v>205</v>
      </c>
      <c r="O67" s="22" t="s">
        <v>206</v>
      </c>
      <c r="P67" s="62">
        <v>57984505</v>
      </c>
      <c r="Q67" s="24">
        <v>40506871</v>
      </c>
      <c r="R67" s="57">
        <v>801378</v>
      </c>
      <c r="S67" s="19" t="str">
        <f>VLOOKUP(R67,Material!$A$1:$D$228,2,0)</f>
        <v>Kunci Mas Cooking Oil 4x5L Jrc</v>
      </c>
      <c r="T67" s="24">
        <v>65</v>
      </c>
      <c r="U67" s="21">
        <f>VLOOKUP(R67,Material!$A$1:$D$228,3,0)*T67</f>
        <v>1261.6500000000001</v>
      </c>
      <c r="V67" s="90">
        <f>SUM(U67:U69)</f>
        <v>18047.650000000001</v>
      </c>
      <c r="W67" s="74"/>
      <c r="X67" s="34"/>
      <c r="Y67" s="24"/>
      <c r="Z67" s="24"/>
    </row>
    <row r="68" spans="1:26" x14ac:dyDescent="0.25">
      <c r="A68" s="24"/>
      <c r="B68" s="32"/>
      <c r="C68" s="33"/>
      <c r="D68" s="16"/>
      <c r="E68" s="81"/>
      <c r="F68" s="17"/>
      <c r="G68" s="24"/>
      <c r="H68" s="24"/>
      <c r="I68" s="24"/>
      <c r="J68" s="24"/>
      <c r="K68" s="24"/>
      <c r="L68" s="24"/>
      <c r="M68" s="24"/>
      <c r="N68" s="24"/>
      <c r="O68" s="22"/>
      <c r="P68" s="62"/>
      <c r="Q68" s="76"/>
      <c r="R68" s="57">
        <v>801500</v>
      </c>
      <c r="S68" s="19" t="str">
        <f>VLOOKUP(R68,Material!$A$1:$D$228,2,0)</f>
        <v>Kunci Mas CO SNI (0520)12x900Ml Pch</v>
      </c>
      <c r="T68" s="24">
        <v>1500</v>
      </c>
      <c r="U68" s="21">
        <f>VLOOKUP(R68,Material!$A$1:$D$228,3,0)*T68</f>
        <v>15630</v>
      </c>
      <c r="V68" s="90"/>
      <c r="W68" s="74"/>
      <c r="X68" s="34"/>
      <c r="Y68" s="24"/>
      <c r="Z68" s="24"/>
    </row>
    <row r="69" spans="1:26" x14ac:dyDescent="0.25">
      <c r="A69" s="24"/>
      <c r="B69" s="32"/>
      <c r="C69" s="33"/>
      <c r="D69" s="16"/>
      <c r="E69" s="81"/>
      <c r="F69" s="17"/>
      <c r="G69" s="24"/>
      <c r="H69" s="24"/>
      <c r="I69" s="24"/>
      <c r="J69" s="24"/>
      <c r="K69" s="24"/>
      <c r="L69" s="24"/>
      <c r="M69" s="24"/>
      <c r="N69" s="24"/>
      <c r="O69" s="22"/>
      <c r="P69" s="62"/>
      <c r="Q69" s="76"/>
      <c r="R69" s="57">
        <v>801505</v>
      </c>
      <c r="S69" s="19" t="str">
        <f>VLOOKUP(R69,Material!$A$1:$D$228,2,0)</f>
        <v>Kunci Mas Cooking Oil SNI (0520)6x2L PCH</v>
      </c>
      <c r="T69" s="24">
        <v>100</v>
      </c>
      <c r="U69" s="21">
        <f>VLOOKUP(R69,Material!$A$1:$D$228,3,0)*T69</f>
        <v>1156</v>
      </c>
      <c r="V69" s="90"/>
      <c r="W69" s="74"/>
      <c r="X69" s="34"/>
      <c r="Y69" s="24"/>
      <c r="Z69" s="24"/>
    </row>
    <row r="70" spans="1:26" x14ac:dyDescent="0.25">
      <c r="A70" s="24">
        <v>33</v>
      </c>
      <c r="B70" s="32">
        <v>44467</v>
      </c>
      <c r="C70" s="33" t="s">
        <v>167</v>
      </c>
      <c r="D70" s="16" t="s">
        <v>184</v>
      </c>
      <c r="E70" s="16" t="s">
        <v>151</v>
      </c>
      <c r="F70" s="17" t="s">
        <v>241</v>
      </c>
      <c r="G70" s="24" t="s">
        <v>257</v>
      </c>
      <c r="H70" s="24" t="s">
        <v>388</v>
      </c>
      <c r="I70" s="24" t="s">
        <v>380</v>
      </c>
      <c r="J70" s="17" t="s">
        <v>241</v>
      </c>
      <c r="K70" s="24" t="s">
        <v>382</v>
      </c>
      <c r="L70" s="24" t="s">
        <v>189</v>
      </c>
      <c r="M70" s="24" t="s">
        <v>384</v>
      </c>
      <c r="N70" s="24" t="s">
        <v>386</v>
      </c>
      <c r="O70" s="24" t="s">
        <v>401</v>
      </c>
      <c r="P70" s="77">
        <v>57984538</v>
      </c>
      <c r="Q70" s="76">
        <v>40506952</v>
      </c>
      <c r="R70" s="28">
        <v>810822</v>
      </c>
      <c r="S70" s="19" t="str">
        <f>VLOOKUP(R70,Material!$A$1:$D$228,2,0)</f>
        <v>Menara MGRN Krim (1116) 1X15 Kg Ctn</v>
      </c>
      <c r="T70" s="24">
        <v>1150</v>
      </c>
      <c r="U70" s="21">
        <f>VLOOKUP(R70,Material!$A$1:$D$228,3,0)*T70</f>
        <v>17825</v>
      </c>
      <c r="V70" s="90">
        <f>SUM(U70)</f>
        <v>17825</v>
      </c>
      <c r="W70" s="74"/>
      <c r="X70" s="34"/>
      <c r="Y70" s="24"/>
      <c r="Z70" s="24"/>
    </row>
    <row r="71" spans="1:26" x14ac:dyDescent="0.25">
      <c r="A71" s="24">
        <v>34</v>
      </c>
      <c r="B71" s="32">
        <v>44467</v>
      </c>
      <c r="C71" s="33" t="s">
        <v>167</v>
      </c>
      <c r="D71" s="16" t="s">
        <v>184</v>
      </c>
      <c r="E71" s="16" t="s">
        <v>151</v>
      </c>
      <c r="F71" s="17" t="s">
        <v>241</v>
      </c>
      <c r="G71" s="24" t="s">
        <v>257</v>
      </c>
      <c r="H71" s="24" t="s">
        <v>388</v>
      </c>
      <c r="I71" s="24" t="s">
        <v>381</v>
      </c>
      <c r="J71" s="17" t="s">
        <v>241</v>
      </c>
      <c r="K71" s="24" t="s">
        <v>383</v>
      </c>
      <c r="L71" s="24" t="s">
        <v>189</v>
      </c>
      <c r="M71" s="24" t="s">
        <v>385</v>
      </c>
      <c r="N71" s="24" t="s">
        <v>387</v>
      </c>
      <c r="O71" s="24" t="s">
        <v>403</v>
      </c>
      <c r="P71" s="77">
        <v>57984539</v>
      </c>
      <c r="Q71" s="76">
        <v>40506764</v>
      </c>
      <c r="R71" s="28">
        <v>810822</v>
      </c>
      <c r="S71" s="19" t="str">
        <f>VLOOKUP(R71,Material!$A$1:$D$228,2,0)</f>
        <v>Menara MGRN Krim (1116) 1X15 Kg Ctn</v>
      </c>
      <c r="T71" s="24">
        <v>1200</v>
      </c>
      <c r="U71" s="21">
        <f>VLOOKUP(R71,Material!$A$1:$D$228,3,0)*T71</f>
        <v>18600</v>
      </c>
      <c r="V71" s="90">
        <f t="shared" ref="V71:V72" si="3">SUM(U71)</f>
        <v>18600</v>
      </c>
      <c r="W71" s="74"/>
      <c r="X71" s="34"/>
      <c r="Y71" s="24"/>
      <c r="Z71" s="24"/>
    </row>
    <row r="72" spans="1:26" x14ac:dyDescent="0.25">
      <c r="A72" s="24">
        <v>35</v>
      </c>
      <c r="B72" s="32">
        <v>44467</v>
      </c>
      <c r="C72" s="33" t="s">
        <v>167</v>
      </c>
      <c r="D72" s="16" t="s">
        <v>184</v>
      </c>
      <c r="E72" s="16" t="s">
        <v>151</v>
      </c>
      <c r="F72" s="17" t="s">
        <v>241</v>
      </c>
      <c r="G72" s="34" t="s">
        <v>257</v>
      </c>
      <c r="H72" s="74" t="s">
        <v>395</v>
      </c>
      <c r="I72" s="34" t="s">
        <v>390</v>
      </c>
      <c r="J72" s="24" t="s">
        <v>241</v>
      </c>
      <c r="K72" s="24" t="s">
        <v>391</v>
      </c>
      <c r="L72" s="24" t="s">
        <v>189</v>
      </c>
      <c r="M72" s="24" t="s">
        <v>393</v>
      </c>
      <c r="N72" s="24" t="s">
        <v>411</v>
      </c>
      <c r="O72" s="24" t="s">
        <v>412</v>
      </c>
      <c r="P72" s="63">
        <v>57984558</v>
      </c>
      <c r="Q72" s="24">
        <v>40506767</v>
      </c>
      <c r="R72" s="28">
        <v>810822</v>
      </c>
      <c r="S72" s="19" t="str">
        <f>VLOOKUP(R72,Material!$A$1:$D$228,2,0)</f>
        <v>Menara MGRN Krim (1116) 1X15 Kg Ctn</v>
      </c>
      <c r="T72" s="24">
        <v>1200</v>
      </c>
      <c r="U72" s="21">
        <f>VLOOKUP(R72,Material!$A$1:$D$228,3,0)*T72</f>
        <v>18600</v>
      </c>
      <c r="V72" s="90">
        <f t="shared" si="3"/>
        <v>18600</v>
      </c>
      <c r="W72" s="24"/>
      <c r="X72" s="24"/>
      <c r="Y72" s="24"/>
      <c r="Z72" s="24"/>
    </row>
    <row r="73" spans="1:26" x14ac:dyDescent="0.25">
      <c r="A73" s="24">
        <v>36</v>
      </c>
      <c r="B73" s="32">
        <v>44467</v>
      </c>
      <c r="C73" s="33" t="s">
        <v>167</v>
      </c>
      <c r="D73" s="16" t="s">
        <v>184</v>
      </c>
      <c r="E73" s="16" t="s">
        <v>151</v>
      </c>
      <c r="F73" s="17" t="s">
        <v>242</v>
      </c>
      <c r="G73" s="34" t="s">
        <v>170</v>
      </c>
      <c r="H73" s="74" t="s">
        <v>394</v>
      </c>
      <c r="I73" s="24" t="s">
        <v>389</v>
      </c>
      <c r="J73" s="24" t="s">
        <v>242</v>
      </c>
      <c r="K73" s="24" t="s">
        <v>392</v>
      </c>
      <c r="L73" s="24" t="s">
        <v>189</v>
      </c>
      <c r="M73" s="24" t="s">
        <v>185</v>
      </c>
      <c r="N73" s="24" t="s">
        <v>186</v>
      </c>
      <c r="O73" s="17" t="s">
        <v>187</v>
      </c>
      <c r="P73" s="24">
        <v>57984571</v>
      </c>
      <c r="Q73" s="24">
        <v>40506765</v>
      </c>
      <c r="R73" s="28">
        <v>810822</v>
      </c>
      <c r="S73" s="19" t="str">
        <f>VLOOKUP(R73,Material!$A$1:$D$228,2,0)</f>
        <v>Menara MGRN Krim (1116) 1X15 Kg Ctn</v>
      </c>
      <c r="T73" s="24">
        <v>100</v>
      </c>
      <c r="U73" s="21">
        <f>VLOOKUP(R73,Material!$A$1:$D$228,3,0)*T73</f>
        <v>1550</v>
      </c>
      <c r="V73" s="90">
        <f>SUM(U73:U77)</f>
        <v>8502.3000000000011</v>
      </c>
      <c r="W73" s="24"/>
      <c r="X73" s="24"/>
      <c r="Y73" s="24"/>
      <c r="Z73" s="24"/>
    </row>
    <row r="74" spans="1:26" x14ac:dyDescent="0.25">
      <c r="A74" s="24"/>
      <c r="B74" s="32"/>
      <c r="C74" s="33"/>
      <c r="D74" s="16"/>
      <c r="E74" s="16"/>
      <c r="F74" s="17"/>
      <c r="G74" s="34"/>
      <c r="H74" s="74"/>
      <c r="I74" s="24"/>
      <c r="J74" s="24"/>
      <c r="K74" s="24"/>
      <c r="L74" s="24"/>
      <c r="M74" s="24"/>
      <c r="N74" s="24"/>
      <c r="O74" s="17"/>
      <c r="P74" s="24"/>
      <c r="Q74" s="24">
        <v>40506669</v>
      </c>
      <c r="R74" s="28">
        <v>821198</v>
      </c>
      <c r="S74" s="19" t="str">
        <f>VLOOKUP(R74,Material!$A$1:$D$228,2,0)</f>
        <v>Menara SHT BKF Classic 1 x15 Kg CTN</v>
      </c>
      <c r="T74" s="24">
        <v>250</v>
      </c>
      <c r="U74" s="21">
        <f>VLOOKUP(R74,Material!$A$1:$D$228,3,0)*T74</f>
        <v>3880</v>
      </c>
      <c r="V74" s="90"/>
      <c r="W74" s="24"/>
      <c r="X74" s="24"/>
      <c r="Y74" s="24"/>
      <c r="Z74" s="24"/>
    </row>
    <row r="75" spans="1:26" x14ac:dyDescent="0.25">
      <c r="A75" s="24"/>
      <c r="B75" s="32"/>
      <c r="C75" s="33"/>
      <c r="D75" s="16"/>
      <c r="E75" s="16"/>
      <c r="F75" s="17"/>
      <c r="G75" s="34"/>
      <c r="H75" s="74"/>
      <c r="I75" s="24"/>
      <c r="J75" s="24"/>
      <c r="K75" s="24"/>
      <c r="L75" s="24"/>
      <c r="M75" s="24"/>
      <c r="N75" s="24"/>
      <c r="O75" s="17"/>
      <c r="P75" s="24"/>
      <c r="Q75" s="24">
        <v>40505811</v>
      </c>
      <c r="R75" s="43">
        <v>810820</v>
      </c>
      <c r="S75" s="19" t="str">
        <f>VLOOKUP(R75,Material!$A$1:$D$228,2,0)</f>
        <v>Palmvita MGRN ( 1116 ) 1X15 kg</v>
      </c>
      <c r="T75" s="24">
        <v>100</v>
      </c>
      <c r="U75" s="21">
        <f>VLOOKUP(R75,Material!$A$1:$D$228,3,0)*T75</f>
        <v>1557</v>
      </c>
      <c r="V75" s="90"/>
      <c r="W75" s="24"/>
      <c r="X75" s="24"/>
      <c r="Y75" s="24"/>
      <c r="Z75" s="24"/>
    </row>
    <row r="76" spans="1:26" x14ac:dyDescent="0.25">
      <c r="A76" s="24"/>
      <c r="B76" s="32"/>
      <c r="C76" s="33"/>
      <c r="D76" s="16"/>
      <c r="E76" s="16"/>
      <c r="F76" s="17"/>
      <c r="G76" s="34"/>
      <c r="H76" s="74"/>
      <c r="I76" s="24"/>
      <c r="J76" s="24"/>
      <c r="K76" s="24"/>
      <c r="L76" s="24"/>
      <c r="M76" s="24"/>
      <c r="N76" s="24"/>
      <c r="O76" s="17"/>
      <c r="P76" s="24"/>
      <c r="Q76" s="24"/>
      <c r="R76" s="43">
        <v>821163</v>
      </c>
      <c r="S76" s="19" t="str">
        <f>VLOOKUP(R76,Material!$A$1:$D$228,2,0)</f>
        <v>Filma Goodfry Sht SLFO 1x18kg Tin</v>
      </c>
      <c r="T76" s="24">
        <v>30</v>
      </c>
      <c r="U76" s="21">
        <f>VLOOKUP(R76,Material!$A$1:$D$228,3,0)*T76</f>
        <v>584.09999999999991</v>
      </c>
      <c r="V76" s="90"/>
      <c r="W76" s="24"/>
      <c r="X76" s="24"/>
      <c r="Y76" s="24"/>
      <c r="Z76" s="24"/>
    </row>
    <row r="77" spans="1:26" x14ac:dyDescent="0.25">
      <c r="A77" s="24"/>
      <c r="B77" s="32"/>
      <c r="C77" s="33"/>
      <c r="D77" s="16"/>
      <c r="E77" s="16"/>
      <c r="F77" s="17"/>
      <c r="G77" s="34"/>
      <c r="H77" s="74"/>
      <c r="I77" s="24"/>
      <c r="J77" s="24"/>
      <c r="K77" s="24"/>
      <c r="L77" s="24"/>
      <c r="M77" s="24"/>
      <c r="N77" s="24"/>
      <c r="O77" s="17"/>
      <c r="P77" s="24"/>
      <c r="Q77" s="24"/>
      <c r="R77" s="43">
        <v>821169</v>
      </c>
      <c r="S77" s="19" t="str">
        <f>VLOOKUP(R77,Material!$A$1:$D$228,2,0)</f>
        <v>Palmvita SHT DFF (1116) 1x15Kg CTN</v>
      </c>
      <c r="T77" s="24">
        <v>60</v>
      </c>
      <c r="U77" s="21">
        <f>VLOOKUP(R77,Material!$A$1:$D$228,3,0)*T77</f>
        <v>931.19999999999993</v>
      </c>
      <c r="V77" s="90"/>
      <c r="W77" s="24"/>
      <c r="X77" s="24"/>
      <c r="Y77" s="24"/>
      <c r="Z77" s="24"/>
    </row>
    <row r="78" spans="1:26" x14ac:dyDescent="0.25">
      <c r="A78" s="24"/>
      <c r="B78" s="32"/>
      <c r="C78" s="33"/>
      <c r="D78" s="16"/>
      <c r="E78" s="16"/>
      <c r="F78" s="17"/>
      <c r="G78" s="34"/>
      <c r="H78" s="74"/>
      <c r="I78" s="24"/>
      <c r="J78" s="24"/>
      <c r="K78" s="24"/>
      <c r="L78" s="24"/>
      <c r="M78" s="24"/>
      <c r="N78" s="24"/>
      <c r="O78" s="17"/>
      <c r="P78" s="24"/>
      <c r="Q78" s="24">
        <v>40505954</v>
      </c>
      <c r="R78" s="28">
        <v>820064</v>
      </c>
      <c r="S78" s="19" t="str">
        <f>VLOOKUP(R78,Material!$A$1:$D$228,2,0)</f>
        <v>Pusaka Sht White BKF 1x15Kg Ctn</v>
      </c>
      <c r="T78" s="24">
        <v>100</v>
      </c>
      <c r="U78" s="21">
        <f>VLOOKUP(R78,Material!$A$1:$D$228,3,0)*T78</f>
        <v>1558</v>
      </c>
      <c r="V78" s="90"/>
      <c r="W78" s="24"/>
      <c r="X78" s="24"/>
      <c r="Y78" s="24"/>
      <c r="Z78" s="24"/>
    </row>
    <row r="79" spans="1:26" x14ac:dyDescent="0.25">
      <c r="A79" s="24">
        <v>37</v>
      </c>
      <c r="B79" s="32">
        <v>44467</v>
      </c>
      <c r="C79" s="33" t="s">
        <v>167</v>
      </c>
      <c r="D79" s="16" t="s">
        <v>184</v>
      </c>
      <c r="E79" s="16" t="s">
        <v>151</v>
      </c>
      <c r="F79" s="17" t="s">
        <v>241</v>
      </c>
      <c r="G79" s="34" t="s">
        <v>216</v>
      </c>
      <c r="H79" s="74" t="s">
        <v>402</v>
      </c>
      <c r="I79" s="34" t="s">
        <v>396</v>
      </c>
      <c r="J79" s="17" t="s">
        <v>241</v>
      </c>
      <c r="K79" s="24" t="s">
        <v>398</v>
      </c>
      <c r="L79" s="24" t="s">
        <v>189</v>
      </c>
      <c r="M79" s="24" t="s">
        <v>352</v>
      </c>
      <c r="N79" s="24" t="s">
        <v>400</v>
      </c>
      <c r="O79" s="22" t="s">
        <v>361</v>
      </c>
      <c r="P79" s="24">
        <v>57984559</v>
      </c>
      <c r="Q79" s="24">
        <v>40506959</v>
      </c>
      <c r="R79" s="43">
        <v>810820</v>
      </c>
      <c r="S79" s="19" t="str">
        <f>VLOOKUP(R79,Material!$A$1:$D$228,2,0)</f>
        <v>Palmvita MGRN ( 1116 ) 1X15 kg</v>
      </c>
      <c r="T79" s="24">
        <v>250</v>
      </c>
      <c r="U79" s="21">
        <f>VLOOKUP(R79,Material!$A$1:$D$228,3,0)*T79</f>
        <v>3892.5</v>
      </c>
      <c r="V79" s="90">
        <f>SUM(U79:U82)</f>
        <v>9715</v>
      </c>
      <c r="W79" s="24"/>
      <c r="X79" s="24"/>
      <c r="Y79" s="24"/>
      <c r="Z79" s="24"/>
    </row>
    <row r="80" spans="1:26" x14ac:dyDescent="0.25">
      <c r="A80" s="24"/>
      <c r="B80" s="32"/>
      <c r="C80" s="33"/>
      <c r="D80" s="16"/>
      <c r="E80" s="16"/>
      <c r="F80" s="17"/>
      <c r="G80" s="34"/>
      <c r="H80" s="74"/>
      <c r="I80" s="34"/>
      <c r="J80" s="17"/>
      <c r="K80" s="24"/>
      <c r="L80" s="24"/>
      <c r="M80" s="24"/>
      <c r="N80" s="24"/>
      <c r="O80" s="22"/>
      <c r="P80" s="24"/>
      <c r="Q80" s="24"/>
      <c r="R80" s="28">
        <v>810822</v>
      </c>
      <c r="S80" s="19" t="str">
        <f>VLOOKUP(R80,Material!$A$1:$D$228,2,0)</f>
        <v>Menara MGRN Krim (1116) 1X15 Kg Ctn</v>
      </c>
      <c r="T80" s="24">
        <v>100</v>
      </c>
      <c r="U80" s="21">
        <f>VLOOKUP(R80,Material!$A$1:$D$228,3,0)*T80</f>
        <v>1550</v>
      </c>
      <c r="V80" s="90"/>
      <c r="W80" s="24"/>
      <c r="X80" s="24"/>
      <c r="Y80" s="24"/>
      <c r="Z80" s="24"/>
    </row>
    <row r="81" spans="1:26" x14ac:dyDescent="0.25">
      <c r="A81" s="24"/>
      <c r="B81" s="32"/>
      <c r="C81" s="33"/>
      <c r="D81" s="16"/>
      <c r="E81" s="16"/>
      <c r="F81" s="17"/>
      <c r="G81" s="34"/>
      <c r="H81" s="74"/>
      <c r="I81" s="34"/>
      <c r="J81" s="17"/>
      <c r="K81" s="24"/>
      <c r="L81" s="24"/>
      <c r="M81" s="24"/>
      <c r="N81" s="24"/>
      <c r="O81" s="22"/>
      <c r="P81" s="24"/>
      <c r="Q81" s="24"/>
      <c r="R81" s="43">
        <v>821169</v>
      </c>
      <c r="S81" s="19" t="str">
        <f>VLOOKUP(R81,Material!$A$1:$D$228,2,0)</f>
        <v>Palmvita SHT DFF (1116) 1x15Kg CTN</v>
      </c>
      <c r="T81" s="24">
        <v>200</v>
      </c>
      <c r="U81" s="21">
        <f>VLOOKUP(R81,Material!$A$1:$D$228,3,0)*T81</f>
        <v>3104</v>
      </c>
      <c r="V81" s="90"/>
      <c r="W81" s="24"/>
      <c r="X81" s="24"/>
      <c r="Y81" s="24"/>
      <c r="Z81" s="24"/>
    </row>
    <row r="82" spans="1:26" x14ac:dyDescent="0.25">
      <c r="A82" s="24"/>
      <c r="B82" s="32"/>
      <c r="C82" s="33"/>
      <c r="D82" s="16"/>
      <c r="E82" s="16"/>
      <c r="F82" s="17"/>
      <c r="G82" s="34"/>
      <c r="H82" s="74"/>
      <c r="I82" s="34"/>
      <c r="J82" s="17"/>
      <c r="K82" s="24"/>
      <c r="L82" s="24"/>
      <c r="M82" s="24"/>
      <c r="N82" s="24"/>
      <c r="O82" s="22"/>
      <c r="P82" s="24"/>
      <c r="Q82" s="24"/>
      <c r="R82" s="28">
        <v>820064</v>
      </c>
      <c r="S82" s="19" t="str">
        <f>VLOOKUP(R82,Material!$A$1:$D$228,2,0)</f>
        <v>Pusaka Sht White BKF 1x15Kg Ctn</v>
      </c>
      <c r="T82" s="24">
        <v>75</v>
      </c>
      <c r="U82" s="21">
        <f>VLOOKUP(R82,Material!$A$1:$D$228,3,0)*T82</f>
        <v>1168.5</v>
      </c>
      <c r="V82" s="90"/>
      <c r="W82" s="24"/>
      <c r="X82" s="24"/>
      <c r="Y82" s="24"/>
      <c r="Z82" s="24"/>
    </row>
    <row r="83" spans="1:26" x14ac:dyDescent="0.25">
      <c r="A83" s="24"/>
      <c r="B83" s="32"/>
      <c r="C83" s="33"/>
      <c r="D83" s="16"/>
      <c r="E83" s="16"/>
      <c r="F83" s="17"/>
      <c r="G83" s="34"/>
      <c r="H83" s="74"/>
      <c r="I83" s="34"/>
      <c r="J83" s="17"/>
      <c r="K83" s="24"/>
      <c r="L83" s="24"/>
      <c r="M83" s="24"/>
      <c r="N83" s="24"/>
      <c r="O83" s="22"/>
      <c r="P83" s="24"/>
      <c r="Q83" s="24">
        <v>40506354</v>
      </c>
      <c r="R83" s="28">
        <v>810822</v>
      </c>
      <c r="S83" s="19" t="str">
        <f>VLOOKUP(R83,Material!$A$1:$D$228,2,0)</f>
        <v>Menara MGRN Krim (1116) 1X15 Kg Ctn</v>
      </c>
      <c r="T83" s="24">
        <v>250</v>
      </c>
      <c r="U83" s="21">
        <f>VLOOKUP(R83,Material!$A$1:$D$228,3,0)*T83</f>
        <v>3875</v>
      </c>
      <c r="V83" s="90"/>
      <c r="W83" s="24"/>
      <c r="X83" s="24"/>
      <c r="Y83" s="24"/>
      <c r="Z83" s="24"/>
    </row>
    <row r="84" spans="1:26" x14ac:dyDescent="0.25">
      <c r="A84" s="24">
        <v>38</v>
      </c>
      <c r="B84" s="32">
        <v>44467</v>
      </c>
      <c r="C84" s="33" t="s">
        <v>167</v>
      </c>
      <c r="D84" s="16" t="s">
        <v>184</v>
      </c>
      <c r="E84" s="16" t="s">
        <v>151</v>
      </c>
      <c r="F84" s="17" t="s">
        <v>241</v>
      </c>
      <c r="G84" s="25" t="s">
        <v>170</v>
      </c>
      <c r="H84" s="25" t="s">
        <v>192</v>
      </c>
      <c r="I84" s="24" t="s">
        <v>397</v>
      </c>
      <c r="J84" s="17" t="s">
        <v>241</v>
      </c>
      <c r="K84" s="24" t="s">
        <v>399</v>
      </c>
      <c r="L84" s="24" t="s">
        <v>189</v>
      </c>
      <c r="M84" s="24" t="s">
        <v>232</v>
      </c>
      <c r="N84" s="24" t="s">
        <v>233</v>
      </c>
      <c r="O84" s="24" t="s">
        <v>234</v>
      </c>
      <c r="P84" s="24">
        <v>57984560</v>
      </c>
      <c r="Q84" s="24">
        <v>40506958</v>
      </c>
      <c r="R84" s="43">
        <v>821182</v>
      </c>
      <c r="S84" s="19" t="str">
        <f>VLOOKUP(R84,Material!$A$1:$D$228,2,0)</f>
        <v>Palmvita SHT WF (1116) Sby 1x15 Kg Ctn</v>
      </c>
      <c r="T84" s="24">
        <v>1242</v>
      </c>
      <c r="U84" s="21">
        <f>VLOOKUP(R84,Material!$A$1:$D$228,3,0)*T84</f>
        <v>19375.2</v>
      </c>
      <c r="V84" s="90">
        <f>SUM(U84)</f>
        <v>19375.2</v>
      </c>
      <c r="W84" s="74"/>
      <c r="X84" s="34"/>
      <c r="Y84" s="24"/>
      <c r="Z84" s="24"/>
    </row>
    <row r="85" spans="1:26" x14ac:dyDescent="0.25">
      <c r="A85" s="24">
        <v>39</v>
      </c>
      <c r="B85" s="32">
        <v>44467</v>
      </c>
      <c r="C85" s="33" t="s">
        <v>167</v>
      </c>
      <c r="D85" s="16" t="s">
        <v>184</v>
      </c>
      <c r="E85" s="16" t="s">
        <v>151</v>
      </c>
      <c r="F85" s="17" t="s">
        <v>241</v>
      </c>
      <c r="G85" s="34" t="s">
        <v>257</v>
      </c>
      <c r="H85" s="74" t="s">
        <v>405</v>
      </c>
      <c r="I85" s="34" t="s">
        <v>404</v>
      </c>
      <c r="J85" s="24" t="s">
        <v>241</v>
      </c>
      <c r="K85" s="24" t="s">
        <v>406</v>
      </c>
      <c r="L85" s="24" t="s">
        <v>189</v>
      </c>
      <c r="M85" s="24" t="s">
        <v>407</v>
      </c>
      <c r="N85" s="24" t="s">
        <v>410</v>
      </c>
      <c r="O85" s="24" t="s">
        <v>413</v>
      </c>
      <c r="P85" s="24">
        <v>57984572</v>
      </c>
      <c r="Q85" s="24">
        <v>40506759</v>
      </c>
      <c r="R85" s="28">
        <v>810822</v>
      </c>
      <c r="S85" s="19" t="str">
        <f>VLOOKUP(R85,Material!$A$1:$D$228,2,0)</f>
        <v>Menara MGRN Krim (1116) 1X15 Kg Ctn</v>
      </c>
      <c r="T85" s="24">
        <v>1200</v>
      </c>
      <c r="U85" s="21">
        <f>VLOOKUP(R85,Material!$A$1:$D$228,3,0)*T85</f>
        <v>18600</v>
      </c>
      <c r="V85" s="90">
        <f t="shared" ref="V85:V88" si="4">SUM(U85)</f>
        <v>18600</v>
      </c>
      <c r="W85" s="24"/>
      <c r="X85" s="24"/>
      <c r="Y85" s="24"/>
      <c r="Z85" s="24"/>
    </row>
    <row r="86" spans="1:26" x14ac:dyDescent="0.25">
      <c r="A86" s="24">
        <v>40</v>
      </c>
      <c r="B86" s="32">
        <v>44467</v>
      </c>
      <c r="C86" s="33" t="s">
        <v>167</v>
      </c>
      <c r="D86" s="16" t="s">
        <v>184</v>
      </c>
      <c r="E86" s="16" t="s">
        <v>151</v>
      </c>
      <c r="F86" s="17" t="s">
        <v>241</v>
      </c>
      <c r="G86" s="24" t="s">
        <v>170</v>
      </c>
      <c r="H86" s="26" t="s">
        <v>247</v>
      </c>
      <c r="I86" s="74" t="s">
        <v>343</v>
      </c>
      <c r="J86" s="24" t="s">
        <v>241</v>
      </c>
      <c r="K86" s="24" t="s">
        <v>408</v>
      </c>
      <c r="L86" s="24" t="s">
        <v>189</v>
      </c>
      <c r="M86" s="24" t="s">
        <v>213</v>
      </c>
      <c r="N86" s="24" t="s">
        <v>214</v>
      </c>
      <c r="O86" s="24" t="s">
        <v>215</v>
      </c>
      <c r="P86" s="24">
        <v>57985471</v>
      </c>
      <c r="Q86" s="24">
        <v>40507399</v>
      </c>
      <c r="R86" s="43">
        <v>801408</v>
      </c>
      <c r="S86" s="19" t="str">
        <f>VLOOKUP(R86,Material!$A$1:$D$228,2,0)</f>
        <v>FILMA PROFESIONAL CO SNI 1x18 Lt BIB</v>
      </c>
      <c r="T86" s="24">
        <v>1000</v>
      </c>
      <c r="U86" s="21">
        <f>VLOOKUP(R86,Material!$A$1:$D$228,3,0)*T86</f>
        <v>16260.000000000002</v>
      </c>
      <c r="V86" s="90">
        <f t="shared" si="4"/>
        <v>16260.000000000002</v>
      </c>
      <c r="W86" s="24"/>
      <c r="X86" s="24"/>
      <c r="Y86" s="24"/>
      <c r="Z86" s="24"/>
    </row>
    <row r="87" spans="1:26" x14ac:dyDescent="0.25">
      <c r="A87" s="24">
        <v>41</v>
      </c>
      <c r="B87" s="32">
        <v>44467</v>
      </c>
      <c r="C87" s="33" t="s">
        <v>167</v>
      </c>
      <c r="D87" s="16" t="s">
        <v>184</v>
      </c>
      <c r="E87" s="16" t="s">
        <v>151</v>
      </c>
      <c r="F87" s="17" t="s">
        <v>241</v>
      </c>
      <c r="G87" s="34" t="s">
        <v>257</v>
      </c>
      <c r="H87" s="74" t="s">
        <v>405</v>
      </c>
      <c r="I87" s="24" t="s">
        <v>404</v>
      </c>
      <c r="J87" s="24" t="s">
        <v>241</v>
      </c>
      <c r="K87" s="24" t="s">
        <v>409</v>
      </c>
      <c r="L87" s="24" t="s">
        <v>189</v>
      </c>
      <c r="M87" s="24" t="s">
        <v>200</v>
      </c>
      <c r="N87" s="24" t="s">
        <v>201</v>
      </c>
      <c r="O87" s="22" t="s">
        <v>202</v>
      </c>
      <c r="P87" s="77">
        <v>57988559</v>
      </c>
      <c r="Q87" s="24">
        <v>40506760</v>
      </c>
      <c r="R87" s="28">
        <v>810822</v>
      </c>
      <c r="S87" s="19" t="str">
        <f>VLOOKUP(R87,Material!$A$1:$D$228,2,0)</f>
        <v>Menara MGRN Krim (1116) 1X15 Kg Ctn</v>
      </c>
      <c r="T87" s="24">
        <v>1200</v>
      </c>
      <c r="U87" s="21">
        <f>VLOOKUP(R87,Material!$A$1:$D$228,3,0)*T87</f>
        <v>18600</v>
      </c>
      <c r="V87" s="90">
        <f t="shared" si="4"/>
        <v>18600</v>
      </c>
      <c r="W87" s="24"/>
      <c r="X87" s="24"/>
      <c r="Y87" s="24"/>
      <c r="Z87" s="24"/>
    </row>
    <row r="88" spans="1:26" x14ac:dyDescent="0.25">
      <c r="A88" s="24">
        <v>42</v>
      </c>
      <c r="B88" s="32">
        <v>44467</v>
      </c>
      <c r="C88" s="33" t="s">
        <v>167</v>
      </c>
      <c r="D88" s="16" t="s">
        <v>184</v>
      </c>
      <c r="E88" s="16" t="s">
        <v>151</v>
      </c>
      <c r="F88" s="17" t="s">
        <v>241</v>
      </c>
      <c r="G88" s="34" t="s">
        <v>257</v>
      </c>
      <c r="H88" s="74" t="s">
        <v>405</v>
      </c>
      <c r="I88" s="24" t="s">
        <v>404</v>
      </c>
      <c r="J88" s="24" t="s">
        <v>241</v>
      </c>
      <c r="K88" s="24" t="s">
        <v>414</v>
      </c>
      <c r="L88" s="24" t="s">
        <v>189</v>
      </c>
      <c r="M88" s="24" t="s">
        <v>415</v>
      </c>
      <c r="N88" s="24" t="s">
        <v>417</v>
      </c>
      <c r="O88" s="22" t="s">
        <v>416</v>
      </c>
      <c r="P88" s="77">
        <v>57988561</v>
      </c>
      <c r="Q88" s="24">
        <v>40506758</v>
      </c>
      <c r="R88" s="28">
        <v>810822</v>
      </c>
      <c r="S88" s="19" t="str">
        <f>VLOOKUP(R88,Material!$A$1:$D$228,2,0)</f>
        <v>Menara MGRN Krim (1116) 1X15 Kg Ctn</v>
      </c>
      <c r="T88" s="24">
        <v>1200</v>
      </c>
      <c r="U88" s="21">
        <f>VLOOKUP(R88,Material!$A$1:$D$228,3,0)*T88</f>
        <v>18600</v>
      </c>
      <c r="V88" s="90">
        <f t="shared" si="4"/>
        <v>18600</v>
      </c>
      <c r="W88" s="24"/>
      <c r="X88" s="24"/>
      <c r="Y88" s="24"/>
      <c r="Z88" s="24"/>
    </row>
    <row r="89" spans="1:26" x14ac:dyDescent="0.25">
      <c r="A89" s="24">
        <v>43</v>
      </c>
      <c r="B89" s="32">
        <v>44468</v>
      </c>
      <c r="C89" s="33" t="s">
        <v>167</v>
      </c>
      <c r="D89" s="16" t="s">
        <v>184</v>
      </c>
      <c r="E89" s="16" t="s">
        <v>150</v>
      </c>
      <c r="F89" s="24" t="s">
        <v>241</v>
      </c>
      <c r="G89" s="24" t="s">
        <v>257</v>
      </c>
      <c r="H89" s="24" t="s">
        <v>378</v>
      </c>
      <c r="I89" s="24" t="s">
        <v>377</v>
      </c>
      <c r="J89" s="24" t="s">
        <v>241</v>
      </c>
      <c r="K89" s="26" t="s">
        <v>421</v>
      </c>
      <c r="L89" s="24" t="s">
        <v>189</v>
      </c>
      <c r="M89" s="24" t="s">
        <v>371</v>
      </c>
      <c r="N89" s="24" t="s">
        <v>373</v>
      </c>
      <c r="O89" s="85" t="s">
        <v>372</v>
      </c>
      <c r="P89" s="77">
        <v>57999420</v>
      </c>
      <c r="Q89" s="76">
        <v>40507415</v>
      </c>
      <c r="R89" s="57">
        <v>801384</v>
      </c>
      <c r="S89" s="19" t="str">
        <f>VLOOKUP(R89,Material!$A$1:$D$228,2,0)</f>
        <v>Masku Cooking Oil 12x1L Pch</v>
      </c>
      <c r="T89" s="24">
        <v>1500</v>
      </c>
      <c r="U89" s="21">
        <f>VLOOKUP(R89,Material!$A$1:$D$228,3,0)*T89</f>
        <v>17370</v>
      </c>
      <c r="V89" s="90">
        <f>SUM(U89:U91)</f>
        <v>18016.75</v>
      </c>
      <c r="W89" s="24"/>
      <c r="X89" s="24"/>
      <c r="Y89" s="24"/>
      <c r="Z89" s="24"/>
    </row>
    <row r="90" spans="1:26" x14ac:dyDescent="0.25">
      <c r="A90" s="24"/>
      <c r="B90" s="32"/>
      <c r="C90" s="33"/>
      <c r="D90" s="16"/>
      <c r="E90" s="16"/>
      <c r="F90" s="24"/>
      <c r="G90" s="24"/>
      <c r="H90" s="24"/>
      <c r="I90" s="24"/>
      <c r="J90" s="24"/>
      <c r="K90" s="26"/>
      <c r="L90" s="24"/>
      <c r="M90" s="24"/>
      <c r="N90" s="24"/>
      <c r="O90" s="85"/>
      <c r="P90" s="77"/>
      <c r="Q90" s="76"/>
      <c r="R90" s="57">
        <v>801504</v>
      </c>
      <c r="S90" s="19" t="str">
        <f>VLOOKUP(R90,Material!$A$1:$D$228,2,0)</f>
        <v>Masku Cooking Oil SNI (0520) 6x2L Pch</v>
      </c>
      <c r="T90" s="24">
        <v>50</v>
      </c>
      <c r="U90" s="21">
        <f>VLOOKUP(R90,Material!$A$1:$D$228,3,0)*T90</f>
        <v>578</v>
      </c>
      <c r="V90" s="90"/>
      <c r="W90" s="24"/>
      <c r="X90" s="24"/>
      <c r="Y90" s="24"/>
      <c r="Z90" s="24"/>
    </row>
    <row r="91" spans="1:26" x14ac:dyDescent="0.25">
      <c r="A91" s="24"/>
      <c r="B91" s="32"/>
      <c r="C91" s="33"/>
      <c r="D91" s="16"/>
      <c r="E91" s="16"/>
      <c r="F91" s="24"/>
      <c r="G91" s="24"/>
      <c r="H91" s="24"/>
      <c r="I91" s="24"/>
      <c r="J91" s="24"/>
      <c r="K91" s="26"/>
      <c r="L91" s="24"/>
      <c r="M91" s="24"/>
      <c r="N91" s="24"/>
      <c r="O91" s="85"/>
      <c r="P91" s="77"/>
      <c r="Q91" s="76"/>
      <c r="R91" s="57">
        <v>810024</v>
      </c>
      <c r="S91" s="19" t="str">
        <f>VLOOKUP(R91,Material!$A$1:$D$228,2,0)</f>
        <v>Palmboom Margarine TF 24x500G Tub</v>
      </c>
      <c r="T91" s="24">
        <v>5</v>
      </c>
      <c r="U91" s="21">
        <f>VLOOKUP(R91,Material!$A$1:$D$228,3,0)*T91</f>
        <v>68.75</v>
      </c>
      <c r="V91" s="90"/>
      <c r="W91" s="24"/>
      <c r="X91" s="24"/>
      <c r="Y91" s="24"/>
      <c r="Z91" s="24"/>
    </row>
    <row r="92" spans="1:26" x14ac:dyDescent="0.25">
      <c r="A92" s="24">
        <v>44</v>
      </c>
      <c r="B92" s="32">
        <v>44468</v>
      </c>
      <c r="C92" s="33" t="s">
        <v>167</v>
      </c>
      <c r="D92" s="16" t="s">
        <v>184</v>
      </c>
      <c r="E92" s="16" t="s">
        <v>150</v>
      </c>
      <c r="F92" s="24" t="s">
        <v>241</v>
      </c>
      <c r="G92" s="24" t="s">
        <v>170</v>
      </c>
      <c r="H92" s="24" t="s">
        <v>192</v>
      </c>
      <c r="I92" s="24" t="s">
        <v>235</v>
      </c>
      <c r="J92" s="24" t="s">
        <v>241</v>
      </c>
      <c r="K92" s="24" t="s">
        <v>422</v>
      </c>
      <c r="L92" s="24" t="s">
        <v>189</v>
      </c>
      <c r="M92" s="24" t="s">
        <v>204</v>
      </c>
      <c r="N92" s="24" t="s">
        <v>205</v>
      </c>
      <c r="O92" s="22" t="s">
        <v>206</v>
      </c>
      <c r="P92" s="77">
        <v>57999421</v>
      </c>
      <c r="Q92" s="76">
        <v>40507735</v>
      </c>
      <c r="R92" s="57">
        <v>801381</v>
      </c>
      <c r="S92" s="19" t="str">
        <f>VLOOKUP(R92,Material!$A$1:$D$228,2,0)</f>
        <v>Filma Cooking Oil SNI 6x2L Pch</v>
      </c>
      <c r="T92" s="24">
        <v>1600</v>
      </c>
      <c r="U92" s="21">
        <f>VLOOKUP(R92,Material!$A$1:$D$228,3,0)*T92</f>
        <v>18464</v>
      </c>
      <c r="V92" s="90">
        <f>SUM(U92)</f>
        <v>18464</v>
      </c>
      <c r="W92" s="24"/>
      <c r="X92" s="24"/>
      <c r="Y92" s="24"/>
      <c r="Z92" s="24"/>
    </row>
    <row r="93" spans="1:26" x14ac:dyDescent="0.25">
      <c r="A93" s="24">
        <v>45</v>
      </c>
      <c r="B93" s="32">
        <v>44468</v>
      </c>
      <c r="C93" s="33" t="s">
        <v>167</v>
      </c>
      <c r="D93" s="16" t="s">
        <v>184</v>
      </c>
      <c r="E93" s="16" t="s">
        <v>150</v>
      </c>
      <c r="F93" s="24" t="s">
        <v>242</v>
      </c>
      <c r="G93" s="24" t="s">
        <v>257</v>
      </c>
      <c r="H93" s="24" t="s">
        <v>192</v>
      </c>
      <c r="I93" s="24" t="s">
        <v>235</v>
      </c>
      <c r="J93" s="24" t="s">
        <v>242</v>
      </c>
      <c r="K93" s="24" t="s">
        <v>423</v>
      </c>
      <c r="L93" s="24" t="s">
        <v>255</v>
      </c>
      <c r="M93" s="24" t="s">
        <v>430</v>
      </c>
      <c r="N93" s="24" t="s">
        <v>431</v>
      </c>
      <c r="O93" s="24" t="s">
        <v>438</v>
      </c>
      <c r="P93" s="77">
        <v>58003017</v>
      </c>
      <c r="Q93" s="76">
        <v>40507736</v>
      </c>
      <c r="R93" s="57">
        <v>801381</v>
      </c>
      <c r="S93" s="19" t="str">
        <f>VLOOKUP(R93,Material!$A$1:$D$228,2,0)</f>
        <v>Filma Cooking Oil SNI 6x2L Pch</v>
      </c>
      <c r="T93" s="24">
        <v>1000</v>
      </c>
      <c r="U93" s="21">
        <f>VLOOKUP(R93,Material!$A$1:$D$228,3,0)*T93</f>
        <v>11540</v>
      </c>
      <c r="V93" s="90">
        <f t="shared" ref="V93:V94" si="5">SUM(U93)</f>
        <v>11540</v>
      </c>
      <c r="W93" s="24"/>
      <c r="X93" s="24"/>
      <c r="Y93" s="24"/>
      <c r="Z93" s="24"/>
    </row>
    <row r="94" spans="1:26" x14ac:dyDescent="0.25">
      <c r="A94" s="24">
        <v>46</v>
      </c>
      <c r="B94" s="32">
        <v>44468</v>
      </c>
      <c r="C94" s="33" t="s">
        <v>167</v>
      </c>
      <c r="D94" s="16" t="s">
        <v>184</v>
      </c>
      <c r="E94" s="16" t="s">
        <v>151</v>
      </c>
      <c r="F94" s="24" t="s">
        <v>242</v>
      </c>
      <c r="G94" s="24" t="s">
        <v>257</v>
      </c>
      <c r="H94" s="24" t="s">
        <v>259</v>
      </c>
      <c r="I94" s="34" t="s">
        <v>418</v>
      </c>
      <c r="J94" s="24" t="s">
        <v>242</v>
      </c>
      <c r="K94" s="24" t="s">
        <v>424</v>
      </c>
      <c r="L94" s="24" t="s">
        <v>255</v>
      </c>
      <c r="M94" s="24" t="s">
        <v>432</v>
      </c>
      <c r="N94" s="24" t="s">
        <v>433</v>
      </c>
      <c r="O94" s="24" t="s">
        <v>438</v>
      </c>
      <c r="P94" s="77">
        <v>57999422</v>
      </c>
      <c r="Q94" s="76">
        <v>40507735</v>
      </c>
      <c r="R94" s="57">
        <v>801381</v>
      </c>
      <c r="S94" s="19" t="str">
        <f>VLOOKUP(R94,Material!$A$1:$D$228,2,0)</f>
        <v>Filma Cooking Oil SNI 6x2L Pch</v>
      </c>
      <c r="T94" s="24">
        <v>1600</v>
      </c>
      <c r="U94" s="21">
        <f>VLOOKUP(R94,Material!$A$1:$D$228,3,0)*T94</f>
        <v>18464</v>
      </c>
      <c r="V94" s="90">
        <f t="shared" si="5"/>
        <v>18464</v>
      </c>
      <c r="W94" s="24"/>
      <c r="X94" s="24"/>
      <c r="Y94" s="24"/>
      <c r="Z94" s="24"/>
    </row>
    <row r="95" spans="1:26" x14ac:dyDescent="0.2">
      <c r="A95" s="24">
        <v>47</v>
      </c>
      <c r="B95" s="32">
        <v>44468</v>
      </c>
      <c r="C95" s="33" t="s">
        <v>167</v>
      </c>
      <c r="D95" s="16" t="s">
        <v>184</v>
      </c>
      <c r="E95" s="16" t="s">
        <v>151</v>
      </c>
      <c r="F95" s="24" t="s">
        <v>241</v>
      </c>
      <c r="G95" s="24" t="s">
        <v>216</v>
      </c>
      <c r="H95" s="64" t="s">
        <v>258</v>
      </c>
      <c r="I95" s="34" t="s">
        <v>419</v>
      </c>
      <c r="J95" s="24" t="s">
        <v>241</v>
      </c>
      <c r="K95" s="24" t="s">
        <v>425</v>
      </c>
      <c r="L95" s="24" t="s">
        <v>255</v>
      </c>
      <c r="M95" s="24" t="s">
        <v>434</v>
      </c>
      <c r="N95" s="24" t="s">
        <v>435</v>
      </c>
      <c r="O95" s="24" t="s">
        <v>438</v>
      </c>
      <c r="P95" s="77">
        <v>57999423</v>
      </c>
      <c r="Q95" s="76">
        <v>40504752</v>
      </c>
      <c r="R95" s="28">
        <v>800758</v>
      </c>
      <c r="S95" s="29" t="s">
        <v>79</v>
      </c>
      <c r="T95" s="24">
        <v>340</v>
      </c>
      <c r="U95" s="21">
        <f>VLOOKUP(R95,Material!$A$1:$D$228,3,0)*T95</f>
        <v>5790.2000000000007</v>
      </c>
      <c r="V95" s="90">
        <f>SUM(U95:U98)</f>
        <v>23160.800000000003</v>
      </c>
      <c r="W95" s="24"/>
      <c r="X95" s="24"/>
      <c r="Y95" s="24"/>
      <c r="Z95" s="24"/>
    </row>
    <row r="96" spans="1:26" x14ac:dyDescent="0.2">
      <c r="A96" s="24"/>
      <c r="B96" s="32"/>
      <c r="C96" s="33"/>
      <c r="D96" s="16"/>
      <c r="E96" s="81"/>
      <c r="F96" s="24"/>
      <c r="G96" s="24"/>
      <c r="H96" s="64"/>
      <c r="I96" s="34"/>
      <c r="J96" s="24"/>
      <c r="K96" s="24"/>
      <c r="L96" s="24"/>
      <c r="M96" s="24"/>
      <c r="N96" s="24"/>
      <c r="O96" s="24"/>
      <c r="P96" s="77"/>
      <c r="Q96" s="76">
        <v>40505533</v>
      </c>
      <c r="R96" s="28">
        <v>800758</v>
      </c>
      <c r="S96" s="29" t="s">
        <v>79</v>
      </c>
      <c r="T96" s="24">
        <v>340</v>
      </c>
      <c r="U96" s="21">
        <f>VLOOKUP(R96,Material!$A$1:$D$228,3,0)*T96</f>
        <v>5790.2000000000007</v>
      </c>
      <c r="V96" s="90"/>
      <c r="W96" s="24"/>
      <c r="X96" s="24"/>
      <c r="Y96" s="24"/>
      <c r="Z96" s="24"/>
    </row>
    <row r="97" spans="1:26" x14ac:dyDescent="0.2">
      <c r="A97" s="24"/>
      <c r="B97" s="32"/>
      <c r="C97" s="33"/>
      <c r="D97" s="16"/>
      <c r="E97" s="81"/>
      <c r="F97" s="24"/>
      <c r="G97" s="24"/>
      <c r="H97" s="64"/>
      <c r="I97" s="34"/>
      <c r="J97" s="24"/>
      <c r="K97" s="24"/>
      <c r="L97" s="24"/>
      <c r="M97" s="24"/>
      <c r="N97" s="24"/>
      <c r="O97" s="24"/>
      <c r="P97" s="77"/>
      <c r="Q97" s="76">
        <v>40504752</v>
      </c>
      <c r="R97" s="28">
        <v>800758</v>
      </c>
      <c r="S97" s="29" t="s">
        <v>79</v>
      </c>
      <c r="T97" s="24">
        <v>340</v>
      </c>
      <c r="U97" s="21">
        <f>VLOOKUP(R97,Material!$A$1:$D$228,3,0)*T97</f>
        <v>5790.2000000000007</v>
      </c>
      <c r="V97" s="90"/>
      <c r="W97" s="24"/>
      <c r="X97" s="24"/>
      <c r="Y97" s="24"/>
      <c r="Z97" s="24"/>
    </row>
    <row r="98" spans="1:26" x14ac:dyDescent="0.2">
      <c r="A98" s="24"/>
      <c r="B98" s="32"/>
      <c r="C98" s="33"/>
      <c r="D98" s="16"/>
      <c r="E98" s="81"/>
      <c r="F98" s="24"/>
      <c r="G98" s="24"/>
      <c r="H98" s="64"/>
      <c r="I98" s="34"/>
      <c r="J98" s="24"/>
      <c r="K98" s="24"/>
      <c r="L98" s="24"/>
      <c r="M98" s="24"/>
      <c r="N98" s="24"/>
      <c r="O98" s="24"/>
      <c r="P98" s="77"/>
      <c r="Q98" s="76">
        <v>40505533</v>
      </c>
      <c r="R98" s="28">
        <v>800758</v>
      </c>
      <c r="S98" s="29" t="s">
        <v>79</v>
      </c>
      <c r="T98" s="24">
        <v>340</v>
      </c>
      <c r="U98" s="21">
        <f>VLOOKUP(R98,Material!$A$1:$D$228,3,0)*T98</f>
        <v>5790.2000000000007</v>
      </c>
      <c r="V98" s="90"/>
      <c r="W98" s="24"/>
      <c r="X98" s="24"/>
      <c r="Y98" s="24"/>
      <c r="Z98" s="24"/>
    </row>
    <row r="99" spans="1:26" x14ac:dyDescent="0.25">
      <c r="A99" s="24">
        <v>48</v>
      </c>
      <c r="B99" s="32">
        <v>44468</v>
      </c>
      <c r="C99" s="33" t="s">
        <v>167</v>
      </c>
      <c r="D99" s="16" t="s">
        <v>184</v>
      </c>
      <c r="E99" s="81"/>
      <c r="F99" s="24" t="s">
        <v>241</v>
      </c>
      <c r="G99" s="34" t="s">
        <v>216</v>
      </c>
      <c r="H99" s="74" t="s">
        <v>428</v>
      </c>
      <c r="I99" s="34" t="s">
        <v>420</v>
      </c>
      <c r="J99" s="24" t="s">
        <v>241</v>
      </c>
      <c r="K99" s="24" t="s">
        <v>426</v>
      </c>
      <c r="L99" s="24" t="s">
        <v>189</v>
      </c>
      <c r="M99" s="24" t="s">
        <v>429</v>
      </c>
      <c r="N99" s="22" t="s">
        <v>436</v>
      </c>
      <c r="O99" s="22" t="s">
        <v>437</v>
      </c>
      <c r="P99" s="77">
        <v>57999424</v>
      </c>
      <c r="Q99" s="76"/>
      <c r="R99" s="24"/>
      <c r="S99" s="19"/>
      <c r="T99" s="24"/>
      <c r="U99" s="21"/>
      <c r="V99" s="90"/>
      <c r="W99" s="24"/>
      <c r="X99" s="24"/>
      <c r="Y99" s="24"/>
      <c r="Z99" s="24"/>
    </row>
    <row r="100" spans="1:26" x14ac:dyDescent="0.25">
      <c r="A100" s="24">
        <v>49</v>
      </c>
      <c r="B100" s="32">
        <v>44468</v>
      </c>
      <c r="C100" s="33" t="s">
        <v>167</v>
      </c>
      <c r="D100" s="16" t="s">
        <v>184</v>
      </c>
      <c r="E100" s="16"/>
      <c r="F100" s="24" t="s">
        <v>241</v>
      </c>
      <c r="G100" s="74" t="s">
        <v>428</v>
      </c>
      <c r="H100" s="34" t="s">
        <v>216</v>
      </c>
      <c r="I100" s="34" t="s">
        <v>420</v>
      </c>
      <c r="J100" s="24" t="s">
        <v>241</v>
      </c>
      <c r="K100" s="24" t="s">
        <v>427</v>
      </c>
      <c r="L100" s="24" t="s">
        <v>189</v>
      </c>
      <c r="M100" s="24" t="s">
        <v>429</v>
      </c>
      <c r="N100" s="22" t="s">
        <v>436</v>
      </c>
      <c r="O100" s="22" t="s">
        <v>437</v>
      </c>
      <c r="P100" s="77">
        <v>57999425</v>
      </c>
      <c r="Q100" s="76"/>
      <c r="R100" s="24"/>
      <c r="S100" s="19"/>
      <c r="T100" s="24"/>
      <c r="U100" s="21"/>
      <c r="V100" s="90"/>
      <c r="W100" s="74"/>
      <c r="X100" s="34"/>
      <c r="Y100" s="24"/>
      <c r="Z100" s="24"/>
    </row>
    <row r="101" spans="1:26" x14ac:dyDescent="0.25">
      <c r="A101" s="24">
        <v>50</v>
      </c>
      <c r="B101" s="32">
        <v>44468</v>
      </c>
      <c r="C101" s="33" t="s">
        <v>167</v>
      </c>
      <c r="D101" s="16" t="s">
        <v>184</v>
      </c>
      <c r="E101" s="16" t="s">
        <v>151</v>
      </c>
      <c r="F101" s="24" t="s">
        <v>241</v>
      </c>
      <c r="G101" s="24" t="s">
        <v>257</v>
      </c>
      <c r="H101" s="24" t="s">
        <v>441</v>
      </c>
      <c r="I101" s="24" t="s">
        <v>442</v>
      </c>
      <c r="J101" s="24" t="s">
        <v>241</v>
      </c>
      <c r="K101" s="24" t="s">
        <v>443</v>
      </c>
      <c r="L101" s="24" t="s">
        <v>255</v>
      </c>
      <c r="M101" s="24" t="s">
        <v>444</v>
      </c>
      <c r="N101" s="24" t="s">
        <v>445</v>
      </c>
      <c r="O101" s="24" t="s">
        <v>438</v>
      </c>
      <c r="P101" s="24">
        <v>58006001</v>
      </c>
      <c r="Q101" s="24">
        <v>40507330</v>
      </c>
      <c r="R101" s="28">
        <v>810822</v>
      </c>
      <c r="S101" s="19" t="str">
        <f>VLOOKUP(R101,Material!$A$1:$D$228,2,0)</f>
        <v>Menara MGRN Krim (1116) 1X15 Kg Ctn</v>
      </c>
      <c r="T101" s="24">
        <v>72</v>
      </c>
      <c r="U101" s="21">
        <f>VLOOKUP(R101,Material!$A$1:$D$228,3,0)*T101</f>
        <v>1116</v>
      </c>
      <c r="V101" s="90">
        <f>SUM(U101:U102)</f>
        <v>15143.5</v>
      </c>
      <c r="W101" s="74"/>
      <c r="X101" s="34"/>
      <c r="Y101" s="24"/>
      <c r="Z101" s="24"/>
    </row>
    <row r="102" spans="1:26" x14ac:dyDescent="0.25">
      <c r="A102" s="24"/>
      <c r="B102" s="32"/>
      <c r="C102" s="33"/>
      <c r="D102" s="16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>
        <v>40507748</v>
      </c>
      <c r="R102" s="28">
        <v>810822</v>
      </c>
      <c r="S102" s="19" t="str">
        <f>VLOOKUP(R102,Material!$A$1:$D$228,2,0)</f>
        <v>Menara MGRN Krim (1116) 1X15 Kg Ctn</v>
      </c>
      <c r="T102" s="24">
        <v>905</v>
      </c>
      <c r="U102" s="21">
        <f>VLOOKUP(R102,Material!$A$1:$D$228,3,0)*T102</f>
        <v>14027.5</v>
      </c>
      <c r="V102" s="90"/>
      <c r="W102" s="74"/>
      <c r="X102" s="34"/>
      <c r="Y102" s="24"/>
      <c r="Z102" s="24"/>
    </row>
    <row r="103" spans="1:26" x14ac:dyDescent="0.25">
      <c r="L103" s="35"/>
      <c r="M103" s="75"/>
      <c r="N103" s="35"/>
      <c r="U103" s="31"/>
      <c r="V103" s="91"/>
      <c r="W103" s="31"/>
      <c r="X103" s="31"/>
    </row>
    <row r="104" spans="1:26" x14ac:dyDescent="0.25">
      <c r="U104" s="31"/>
      <c r="V104" s="91"/>
      <c r="W104" s="31"/>
      <c r="X104" s="31"/>
    </row>
    <row r="105" spans="1:26" x14ac:dyDescent="0.25">
      <c r="H105" s="91"/>
      <c r="U105" s="31"/>
      <c r="V105" s="31"/>
      <c r="W105" s="31"/>
      <c r="X105" s="31"/>
    </row>
    <row r="106" spans="1:26" x14ac:dyDescent="0.25">
      <c r="H106" s="91"/>
      <c r="U106" s="31"/>
      <c r="V106" s="31"/>
      <c r="W106" s="31"/>
      <c r="X106" s="31"/>
    </row>
    <row r="107" spans="1:26" x14ac:dyDescent="0.25">
      <c r="G107" s="35"/>
      <c r="H107" s="75"/>
      <c r="I107" s="35"/>
      <c r="U107" s="31"/>
      <c r="V107" s="91"/>
      <c r="W107" s="31"/>
      <c r="X107" s="31"/>
    </row>
    <row r="108" spans="1:26" x14ac:dyDescent="0.25">
      <c r="G108" s="35"/>
      <c r="H108" s="75"/>
      <c r="I108" s="35"/>
      <c r="U108" s="31"/>
      <c r="V108" s="91"/>
      <c r="W108" s="31"/>
      <c r="X108" s="31"/>
    </row>
    <row r="109" spans="1:26" x14ac:dyDescent="0.25">
      <c r="G109" s="35"/>
      <c r="H109" s="75"/>
      <c r="I109" s="35"/>
      <c r="U109" s="31"/>
      <c r="V109" s="91"/>
      <c r="W109" s="31"/>
      <c r="X109" s="31"/>
    </row>
    <row r="110" spans="1:26" x14ac:dyDescent="0.25">
      <c r="G110" s="35"/>
      <c r="H110" s="75"/>
      <c r="I110" s="35"/>
      <c r="U110" s="31"/>
      <c r="V110" s="91"/>
      <c r="W110" s="31"/>
      <c r="X110" s="31"/>
    </row>
    <row r="111" spans="1:26" x14ac:dyDescent="0.25">
      <c r="G111" s="35"/>
      <c r="H111" s="75"/>
      <c r="I111" s="35"/>
      <c r="U111" s="31"/>
      <c r="V111" s="91"/>
      <c r="W111" s="31"/>
      <c r="X111" s="31"/>
    </row>
  </sheetData>
  <autoFilter ref="A1:Z63"/>
  <pageMargins left="0.7" right="0.7" top="0.75" bottom="0.75" header="0.3" footer="0.3"/>
  <pageSetup paperSize="9" orientation="portrait" verticalDpi="0" copies="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Material!$F$2:$F$4</xm:f>
          </x14:formula1>
          <xm:sqref>E2:E14 E16:E22 E29 E36:E37 E43:E49 E51:E52 E59:E64 E67 E70:E73 E79 E84:E98</xm:sqref>
        </x14:dataValidation>
        <x14:dataValidation type="list" allowBlank="1" showInputMessage="1" showErrorMessage="1">
          <x14:formula1>
            <xm:f>Material!#REF!</xm:f>
          </x14:formula1>
          <xm:sqref>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opLeftCell="A70" workbookViewId="0">
      <selection activeCell="A81" sqref="A81:B81"/>
    </sheetView>
  </sheetViews>
  <sheetFormatPr defaultRowHeight="15" x14ac:dyDescent="0.25"/>
  <cols>
    <col min="2" max="2" width="42.140625" bestFit="1" customWidth="1"/>
    <col min="3" max="3" width="12.5703125" bestFit="1" customWidth="1"/>
    <col min="6" max="6" width="18.28515625" bestFit="1" customWidth="1"/>
  </cols>
  <sheetData>
    <row r="1" spans="1:6" x14ac:dyDescent="0.25">
      <c r="A1" s="37" t="s">
        <v>10</v>
      </c>
      <c r="B1" s="38" t="s">
        <v>11</v>
      </c>
      <c r="C1" s="39" t="s">
        <v>12</v>
      </c>
      <c r="D1" s="40" t="s">
        <v>13</v>
      </c>
      <c r="F1" t="s">
        <v>149</v>
      </c>
    </row>
    <row r="2" spans="1:6" x14ac:dyDescent="0.25">
      <c r="A2" s="28">
        <v>800653</v>
      </c>
      <c r="B2" s="29" t="s">
        <v>14</v>
      </c>
      <c r="C2" s="41">
        <v>11.54</v>
      </c>
      <c r="D2" s="42" t="s">
        <v>15</v>
      </c>
      <c r="F2" t="s">
        <v>150</v>
      </c>
    </row>
    <row r="3" spans="1:6" x14ac:dyDescent="0.25">
      <c r="A3" s="28">
        <v>830001</v>
      </c>
      <c r="B3" s="29" t="s">
        <v>16</v>
      </c>
      <c r="C3" s="41">
        <v>15.51</v>
      </c>
      <c r="D3" s="42" t="s">
        <v>15</v>
      </c>
      <c r="F3" t="s">
        <v>151</v>
      </c>
    </row>
    <row r="4" spans="1:6" x14ac:dyDescent="0.25">
      <c r="A4" s="28">
        <v>830009</v>
      </c>
      <c r="B4" s="29" t="s">
        <v>17</v>
      </c>
      <c r="C4" s="41">
        <v>15.56</v>
      </c>
      <c r="D4" s="42" t="s">
        <v>15</v>
      </c>
      <c r="F4" t="s">
        <v>152</v>
      </c>
    </row>
    <row r="5" spans="1:6" x14ac:dyDescent="0.25">
      <c r="A5" s="43">
        <v>830009</v>
      </c>
      <c r="B5" s="44" t="s">
        <v>17</v>
      </c>
      <c r="C5" s="41">
        <v>15.56</v>
      </c>
      <c r="D5" s="45" t="s">
        <v>15</v>
      </c>
    </row>
    <row r="6" spans="1:6" x14ac:dyDescent="0.25">
      <c r="A6" s="43">
        <v>820400</v>
      </c>
      <c r="B6" s="44" t="s">
        <v>18</v>
      </c>
      <c r="C6" s="46">
        <v>15.55</v>
      </c>
      <c r="D6" s="45" t="s">
        <v>15</v>
      </c>
    </row>
    <row r="7" spans="1:6" x14ac:dyDescent="0.25">
      <c r="A7" s="43">
        <v>820616</v>
      </c>
      <c r="B7" s="44" t="s">
        <v>19</v>
      </c>
      <c r="C7" s="46">
        <v>15</v>
      </c>
      <c r="D7" s="45" t="s">
        <v>15</v>
      </c>
    </row>
    <row r="8" spans="1:6" x14ac:dyDescent="0.25">
      <c r="A8" s="28">
        <v>821165</v>
      </c>
      <c r="B8" s="29" t="s">
        <v>20</v>
      </c>
      <c r="C8" s="41">
        <v>15.63</v>
      </c>
      <c r="D8" s="42" t="s">
        <v>15</v>
      </c>
    </row>
    <row r="9" spans="1:6" x14ac:dyDescent="0.25">
      <c r="A9" s="28">
        <v>801228</v>
      </c>
      <c r="B9" s="29" t="s">
        <v>21</v>
      </c>
      <c r="C9" s="41">
        <v>17.03</v>
      </c>
      <c r="D9" s="42" t="s">
        <v>15</v>
      </c>
    </row>
    <row r="10" spans="1:6" x14ac:dyDescent="0.25">
      <c r="A10" s="43">
        <v>801087</v>
      </c>
      <c r="B10" s="44" t="s">
        <v>22</v>
      </c>
      <c r="C10" s="46">
        <v>9.7200000000000006</v>
      </c>
      <c r="D10" s="45" t="s">
        <v>15</v>
      </c>
    </row>
    <row r="11" spans="1:6" x14ac:dyDescent="0.25">
      <c r="A11" s="43">
        <v>801407</v>
      </c>
      <c r="B11" s="29" t="s">
        <v>23</v>
      </c>
      <c r="C11" s="46">
        <v>16.260000000000002</v>
      </c>
      <c r="D11" s="45"/>
    </row>
    <row r="12" spans="1:6" x14ac:dyDescent="0.25">
      <c r="A12" s="43">
        <v>801175</v>
      </c>
      <c r="B12" s="44" t="s">
        <v>24</v>
      </c>
      <c r="C12" s="41">
        <v>11.54</v>
      </c>
      <c r="D12" s="45" t="s">
        <v>15</v>
      </c>
    </row>
    <row r="13" spans="1:6" x14ac:dyDescent="0.25">
      <c r="A13" s="43">
        <v>801437</v>
      </c>
      <c r="B13" s="44" t="s">
        <v>24</v>
      </c>
      <c r="C13" s="41">
        <v>11.54</v>
      </c>
      <c r="D13" s="45" t="s">
        <v>15</v>
      </c>
    </row>
    <row r="14" spans="1:6" x14ac:dyDescent="0.25">
      <c r="A14" s="28">
        <v>801174</v>
      </c>
      <c r="B14" s="29" t="s">
        <v>25</v>
      </c>
      <c r="C14" s="41">
        <v>11.54</v>
      </c>
      <c r="D14" s="42" t="s">
        <v>15</v>
      </c>
    </row>
    <row r="15" spans="1:6" x14ac:dyDescent="0.25">
      <c r="A15" s="43">
        <v>801438</v>
      </c>
      <c r="B15" s="29" t="s">
        <v>25</v>
      </c>
      <c r="C15" s="41">
        <v>11.54</v>
      </c>
      <c r="D15" s="42" t="s">
        <v>15</v>
      </c>
    </row>
    <row r="16" spans="1:6" x14ac:dyDescent="0.25">
      <c r="A16" s="28">
        <v>801184</v>
      </c>
      <c r="B16" s="29" t="s">
        <v>26</v>
      </c>
      <c r="C16" s="47">
        <v>11.64</v>
      </c>
      <c r="D16" s="48" t="s">
        <v>15</v>
      </c>
    </row>
    <row r="17" spans="1:4" x14ac:dyDescent="0.25">
      <c r="A17" s="28">
        <v>801435</v>
      </c>
      <c r="B17" s="29" t="s">
        <v>26</v>
      </c>
      <c r="C17" s="47">
        <v>11.64</v>
      </c>
      <c r="D17" s="48" t="s">
        <v>15</v>
      </c>
    </row>
    <row r="18" spans="1:4" x14ac:dyDescent="0.25">
      <c r="A18" s="28">
        <v>801185</v>
      </c>
      <c r="B18" s="29" t="s">
        <v>27</v>
      </c>
      <c r="C18" s="41">
        <v>11.71</v>
      </c>
      <c r="D18" s="42" t="s">
        <v>15</v>
      </c>
    </row>
    <row r="19" spans="1:4" x14ac:dyDescent="0.25">
      <c r="A19" s="28">
        <v>801436</v>
      </c>
      <c r="B19" s="29" t="s">
        <v>27</v>
      </c>
      <c r="C19" s="41">
        <v>11.71</v>
      </c>
      <c r="D19" s="42" t="s">
        <v>15</v>
      </c>
    </row>
    <row r="20" spans="1:4" x14ac:dyDescent="0.25">
      <c r="A20" s="28">
        <v>801204</v>
      </c>
      <c r="B20" s="29" t="s">
        <v>28</v>
      </c>
      <c r="C20" s="49">
        <v>19.420000000000002</v>
      </c>
      <c r="D20" s="50" t="s">
        <v>15</v>
      </c>
    </row>
    <row r="21" spans="1:4" x14ac:dyDescent="0.25">
      <c r="A21" s="28">
        <v>801434</v>
      </c>
      <c r="B21" s="29" t="s">
        <v>28</v>
      </c>
      <c r="C21" s="49">
        <v>19.420000000000002</v>
      </c>
      <c r="D21" s="50" t="s">
        <v>15</v>
      </c>
    </row>
    <row r="22" spans="1:4" x14ac:dyDescent="0.25">
      <c r="A22" s="28">
        <v>801230</v>
      </c>
      <c r="B22" s="29" t="s">
        <v>29</v>
      </c>
      <c r="C22" s="41">
        <v>17.21</v>
      </c>
      <c r="D22" s="42" t="s">
        <v>15</v>
      </c>
    </row>
    <row r="23" spans="1:4" x14ac:dyDescent="0.25">
      <c r="A23" s="28">
        <v>800738</v>
      </c>
      <c r="B23" s="29" t="s">
        <v>30</v>
      </c>
      <c r="C23" s="41">
        <v>10.842000000000001</v>
      </c>
      <c r="D23" s="42" t="s">
        <v>15</v>
      </c>
    </row>
    <row r="24" spans="1:4" x14ac:dyDescent="0.25">
      <c r="A24" s="28">
        <v>800744</v>
      </c>
      <c r="B24" s="29" t="s">
        <v>31</v>
      </c>
      <c r="C24" s="41">
        <v>10.842000000000001</v>
      </c>
      <c r="D24" s="42" t="s">
        <v>15</v>
      </c>
    </row>
    <row r="25" spans="1:4" x14ac:dyDescent="0.25">
      <c r="A25" s="28">
        <v>800746</v>
      </c>
      <c r="B25" s="29" t="s">
        <v>32</v>
      </c>
      <c r="C25" s="41">
        <v>16.263000000000002</v>
      </c>
      <c r="D25" s="42" t="s">
        <v>15</v>
      </c>
    </row>
    <row r="26" spans="1:4" x14ac:dyDescent="0.25">
      <c r="A26" s="28">
        <v>800742</v>
      </c>
      <c r="B26" s="29" t="s">
        <v>33</v>
      </c>
      <c r="C26" s="41">
        <v>16.263000000000002</v>
      </c>
      <c r="D26" s="42" t="s">
        <v>15</v>
      </c>
    </row>
    <row r="27" spans="1:4" x14ac:dyDescent="0.25">
      <c r="A27" s="28">
        <v>800737</v>
      </c>
      <c r="B27" s="29" t="s">
        <v>34</v>
      </c>
      <c r="C27" s="41">
        <v>10.842000000000001</v>
      </c>
      <c r="D27" s="42" t="s">
        <v>15</v>
      </c>
    </row>
    <row r="28" spans="1:4" x14ac:dyDescent="0.25">
      <c r="A28" s="28">
        <v>800743</v>
      </c>
      <c r="B28" s="29" t="s">
        <v>35</v>
      </c>
      <c r="C28" s="41">
        <v>10.842000000000001</v>
      </c>
      <c r="D28" s="42" t="s">
        <v>15</v>
      </c>
    </row>
    <row r="29" spans="1:4" x14ac:dyDescent="0.25">
      <c r="A29" s="28">
        <v>800740</v>
      </c>
      <c r="B29" s="29" t="s">
        <v>36</v>
      </c>
      <c r="C29" s="41">
        <v>18.07</v>
      </c>
      <c r="D29" s="42" t="s">
        <v>15</v>
      </c>
    </row>
    <row r="30" spans="1:4" x14ac:dyDescent="0.25">
      <c r="A30" s="28">
        <v>800739</v>
      </c>
      <c r="B30" s="29" t="s">
        <v>37</v>
      </c>
      <c r="C30" s="41">
        <v>10.84</v>
      </c>
      <c r="D30" s="42" t="s">
        <v>15</v>
      </c>
    </row>
    <row r="31" spans="1:4" x14ac:dyDescent="0.25">
      <c r="A31" s="28">
        <v>800745</v>
      </c>
      <c r="B31" s="29" t="s">
        <v>38</v>
      </c>
      <c r="C31" s="41">
        <v>10.842000000000001</v>
      </c>
      <c r="D31" s="42" t="s">
        <v>15</v>
      </c>
    </row>
    <row r="32" spans="1:4" x14ac:dyDescent="0.25">
      <c r="A32" s="43">
        <v>801448</v>
      </c>
      <c r="B32" s="29" t="s">
        <v>39</v>
      </c>
      <c r="C32" s="46">
        <v>17.21</v>
      </c>
      <c r="D32" s="45"/>
    </row>
    <row r="33" spans="1:4" x14ac:dyDescent="0.25">
      <c r="A33" s="43">
        <v>821162</v>
      </c>
      <c r="B33" s="44" t="s">
        <v>40</v>
      </c>
      <c r="C33" s="41">
        <v>15.63</v>
      </c>
      <c r="D33" s="45" t="s">
        <v>15</v>
      </c>
    </row>
    <row r="34" spans="1:4" x14ac:dyDescent="0.25">
      <c r="A34" s="43">
        <v>821163</v>
      </c>
      <c r="B34" s="44" t="s">
        <v>41</v>
      </c>
      <c r="C34" s="41">
        <v>19.47</v>
      </c>
      <c r="D34" s="45" t="s">
        <v>15</v>
      </c>
    </row>
    <row r="35" spans="1:4" x14ac:dyDescent="0.25">
      <c r="A35" s="28">
        <v>810418</v>
      </c>
      <c r="B35" s="29" t="s">
        <v>42</v>
      </c>
      <c r="C35" s="41">
        <v>15</v>
      </c>
      <c r="D35" s="42" t="s">
        <v>15</v>
      </c>
    </row>
    <row r="36" spans="1:4" x14ac:dyDescent="0.25">
      <c r="A36" s="43">
        <v>810486</v>
      </c>
      <c r="B36" s="44" t="s">
        <v>43</v>
      </c>
      <c r="C36" s="41">
        <v>15</v>
      </c>
      <c r="D36" s="45" t="s">
        <v>15</v>
      </c>
    </row>
    <row r="37" spans="1:4" x14ac:dyDescent="0.25">
      <c r="A37" s="43">
        <v>810592</v>
      </c>
      <c r="B37" s="44" t="s">
        <v>44</v>
      </c>
      <c r="C37" s="46">
        <v>12</v>
      </c>
      <c r="D37" s="45" t="s">
        <v>15</v>
      </c>
    </row>
    <row r="38" spans="1:4" x14ac:dyDescent="0.25">
      <c r="A38" s="43">
        <v>810731</v>
      </c>
      <c r="B38" s="44" t="s">
        <v>45</v>
      </c>
      <c r="C38" s="46">
        <v>15</v>
      </c>
      <c r="D38" s="45" t="s">
        <v>15</v>
      </c>
    </row>
    <row r="39" spans="1:4" x14ac:dyDescent="0.25">
      <c r="A39" s="51">
        <v>810818</v>
      </c>
      <c r="B39" s="52" t="s">
        <v>46</v>
      </c>
      <c r="C39" s="41">
        <v>15.5</v>
      </c>
      <c r="D39" s="45" t="s">
        <v>15</v>
      </c>
    </row>
    <row r="40" spans="1:4" x14ac:dyDescent="0.25">
      <c r="A40" s="43">
        <v>810734</v>
      </c>
      <c r="B40" s="44" t="s">
        <v>47</v>
      </c>
      <c r="C40" s="46">
        <v>12.6</v>
      </c>
      <c r="D40" s="45" t="s">
        <v>15</v>
      </c>
    </row>
    <row r="41" spans="1:4" x14ac:dyDescent="0.25">
      <c r="A41" s="28">
        <v>810833</v>
      </c>
      <c r="B41" s="29" t="s">
        <v>48</v>
      </c>
      <c r="C41" s="41">
        <v>10.65</v>
      </c>
      <c r="D41" s="42" t="s">
        <v>15</v>
      </c>
    </row>
    <row r="42" spans="1:4" x14ac:dyDescent="0.25">
      <c r="A42" s="43">
        <v>810657</v>
      </c>
      <c r="B42" s="44" t="s">
        <v>49</v>
      </c>
      <c r="C42" s="46">
        <v>10</v>
      </c>
      <c r="D42" s="45" t="s">
        <v>15</v>
      </c>
    </row>
    <row r="43" spans="1:4" x14ac:dyDescent="0.25">
      <c r="A43" s="43">
        <v>810726</v>
      </c>
      <c r="B43" s="44" t="s">
        <v>50</v>
      </c>
      <c r="C43" s="46">
        <v>15</v>
      </c>
      <c r="D43" s="45" t="s">
        <v>15</v>
      </c>
    </row>
    <row r="44" spans="1:4" x14ac:dyDescent="0.25">
      <c r="A44" s="28">
        <v>810699</v>
      </c>
      <c r="B44" s="29" t="s">
        <v>51</v>
      </c>
      <c r="C44" s="41">
        <v>7.11</v>
      </c>
      <c r="D44" s="42" t="s">
        <v>15</v>
      </c>
    </row>
    <row r="45" spans="1:4" x14ac:dyDescent="0.25">
      <c r="A45" s="28">
        <v>810896</v>
      </c>
      <c r="B45" s="29" t="s">
        <v>51</v>
      </c>
      <c r="C45" s="41">
        <v>7.11</v>
      </c>
      <c r="D45" s="42" t="s">
        <v>15</v>
      </c>
    </row>
    <row r="46" spans="1:4" x14ac:dyDescent="0.25">
      <c r="A46" s="28">
        <v>810694</v>
      </c>
      <c r="B46" s="29" t="s">
        <v>52</v>
      </c>
      <c r="C46" s="41">
        <v>13.11</v>
      </c>
      <c r="D46" s="42" t="s">
        <v>15</v>
      </c>
    </row>
    <row r="47" spans="1:4" x14ac:dyDescent="0.25">
      <c r="A47" s="28">
        <v>810894</v>
      </c>
      <c r="B47" s="29" t="s">
        <v>52</v>
      </c>
      <c r="C47" s="41">
        <v>13.11</v>
      </c>
      <c r="D47" s="42" t="s">
        <v>15</v>
      </c>
    </row>
    <row r="48" spans="1:4" x14ac:dyDescent="0.25">
      <c r="A48" s="43">
        <v>801408</v>
      </c>
      <c r="B48" s="29" t="s">
        <v>53</v>
      </c>
      <c r="C48" s="46">
        <v>16.260000000000002</v>
      </c>
      <c r="D48" s="45"/>
    </row>
    <row r="49" spans="1:4" x14ac:dyDescent="0.25">
      <c r="A49" s="43">
        <v>801217</v>
      </c>
      <c r="B49" s="44" t="s">
        <v>54</v>
      </c>
      <c r="C49" s="41">
        <v>17.02</v>
      </c>
      <c r="D49" s="42" t="s">
        <v>15</v>
      </c>
    </row>
    <row r="50" spans="1:4" x14ac:dyDescent="0.25">
      <c r="A50" s="43">
        <v>801218</v>
      </c>
      <c r="B50" s="44" t="s">
        <v>55</v>
      </c>
      <c r="C50" s="46">
        <v>17.21</v>
      </c>
      <c r="D50" s="45" t="s">
        <v>15</v>
      </c>
    </row>
    <row r="51" spans="1:4" x14ac:dyDescent="0.25">
      <c r="A51" s="28">
        <v>821171</v>
      </c>
      <c r="B51" s="29" t="s">
        <v>56</v>
      </c>
      <c r="C51" s="41">
        <v>15.6</v>
      </c>
      <c r="D51" s="42" t="s">
        <v>15</v>
      </c>
    </row>
    <row r="52" spans="1:4" x14ac:dyDescent="0.25">
      <c r="A52" s="28">
        <v>820794</v>
      </c>
      <c r="B52" s="29" t="s">
        <v>57</v>
      </c>
      <c r="C52" s="41">
        <v>15</v>
      </c>
      <c r="D52" s="42" t="s">
        <v>15</v>
      </c>
    </row>
    <row r="53" spans="1:4" x14ac:dyDescent="0.25">
      <c r="A53" s="43">
        <v>820794</v>
      </c>
      <c r="B53" s="44" t="s">
        <v>57</v>
      </c>
      <c r="C53" s="41">
        <v>15</v>
      </c>
      <c r="D53" s="45" t="s">
        <v>15</v>
      </c>
    </row>
    <row r="54" spans="1:4" x14ac:dyDescent="0.25">
      <c r="A54" s="43">
        <v>821109</v>
      </c>
      <c r="B54" s="44" t="s">
        <v>57</v>
      </c>
      <c r="C54" s="46">
        <v>15</v>
      </c>
      <c r="D54" s="45" t="s">
        <v>15</v>
      </c>
    </row>
    <row r="55" spans="1:4" x14ac:dyDescent="0.25">
      <c r="A55" s="28">
        <v>821134</v>
      </c>
      <c r="B55" s="29" t="s">
        <v>58</v>
      </c>
      <c r="C55" s="41">
        <v>15.6</v>
      </c>
      <c r="D55" s="42" t="s">
        <v>15</v>
      </c>
    </row>
    <row r="56" spans="1:4" x14ac:dyDescent="0.25">
      <c r="A56" s="28">
        <v>821133</v>
      </c>
      <c r="B56" s="29" t="s">
        <v>59</v>
      </c>
      <c r="C56" s="41">
        <v>15.6</v>
      </c>
      <c r="D56" s="42" t="s">
        <v>15</v>
      </c>
    </row>
    <row r="57" spans="1:4" x14ac:dyDescent="0.25">
      <c r="A57" s="43">
        <v>821064</v>
      </c>
      <c r="B57" s="44" t="s">
        <v>60</v>
      </c>
      <c r="C57" s="46">
        <v>19.22</v>
      </c>
      <c r="D57" s="45" t="s">
        <v>15</v>
      </c>
    </row>
    <row r="58" spans="1:4" x14ac:dyDescent="0.25">
      <c r="A58" s="43">
        <v>820857</v>
      </c>
      <c r="B58" s="44" t="s">
        <v>61</v>
      </c>
      <c r="C58" s="46">
        <v>18</v>
      </c>
      <c r="D58" s="45" t="s">
        <v>15</v>
      </c>
    </row>
    <row r="59" spans="1:4" x14ac:dyDescent="0.25">
      <c r="A59" s="28">
        <v>820808</v>
      </c>
      <c r="B59" s="29" t="s">
        <v>62</v>
      </c>
      <c r="C59" s="41">
        <v>12.6</v>
      </c>
      <c r="D59" s="42" t="s">
        <v>15</v>
      </c>
    </row>
    <row r="60" spans="1:4" x14ac:dyDescent="0.25">
      <c r="A60" s="43">
        <v>820808</v>
      </c>
      <c r="B60" s="44" t="s">
        <v>62</v>
      </c>
      <c r="C60" s="41">
        <v>12.6</v>
      </c>
      <c r="D60" s="45" t="s">
        <v>15</v>
      </c>
    </row>
    <row r="61" spans="1:4" x14ac:dyDescent="0.25">
      <c r="A61" s="28">
        <v>801192</v>
      </c>
      <c r="B61" s="29" t="s">
        <v>63</v>
      </c>
      <c r="C61" s="41">
        <v>11.64</v>
      </c>
      <c r="D61" s="42" t="s">
        <v>15</v>
      </c>
    </row>
    <row r="62" spans="1:4" x14ac:dyDescent="0.25">
      <c r="A62" s="43">
        <v>801193</v>
      </c>
      <c r="B62" s="44" t="s">
        <v>64</v>
      </c>
      <c r="C62" s="41">
        <v>11.54</v>
      </c>
      <c r="D62" s="45" t="s">
        <v>15</v>
      </c>
    </row>
    <row r="63" spans="1:4" x14ac:dyDescent="0.25">
      <c r="A63" s="28">
        <v>801190</v>
      </c>
      <c r="B63" s="29" t="s">
        <v>65</v>
      </c>
      <c r="C63" s="41">
        <v>11.71</v>
      </c>
      <c r="D63" s="42" t="s">
        <v>15</v>
      </c>
    </row>
    <row r="64" spans="1:4" x14ac:dyDescent="0.25">
      <c r="A64" s="43">
        <v>801191</v>
      </c>
      <c r="B64" s="44" t="s">
        <v>66</v>
      </c>
      <c r="C64" s="46">
        <v>11.54</v>
      </c>
      <c r="D64" s="45" t="s">
        <v>15</v>
      </c>
    </row>
    <row r="65" spans="1:4" x14ac:dyDescent="0.25">
      <c r="A65" s="28">
        <v>820070</v>
      </c>
      <c r="B65" s="29" t="s">
        <v>67</v>
      </c>
      <c r="C65" s="41">
        <v>15</v>
      </c>
      <c r="D65" s="42" t="s">
        <v>15</v>
      </c>
    </row>
    <row r="66" spans="1:4" x14ac:dyDescent="0.25">
      <c r="A66" s="28">
        <v>820659</v>
      </c>
      <c r="B66" s="29" t="s">
        <v>68</v>
      </c>
      <c r="C66" s="41">
        <v>18</v>
      </c>
      <c r="D66" s="42" t="s">
        <v>15</v>
      </c>
    </row>
    <row r="67" spans="1:4" x14ac:dyDescent="0.25">
      <c r="A67" s="43">
        <v>820847</v>
      </c>
      <c r="B67" s="44" t="s">
        <v>69</v>
      </c>
      <c r="C67" s="41">
        <v>15</v>
      </c>
      <c r="D67" s="45" t="s">
        <v>15</v>
      </c>
    </row>
    <row r="68" spans="1:4" x14ac:dyDescent="0.25">
      <c r="A68" s="28">
        <v>830259</v>
      </c>
      <c r="B68" s="29" t="s">
        <v>70</v>
      </c>
      <c r="C68" s="41">
        <v>20.78</v>
      </c>
      <c r="D68" s="42" t="s">
        <v>15</v>
      </c>
    </row>
    <row r="69" spans="1:4" x14ac:dyDescent="0.25">
      <c r="A69" s="43">
        <v>801135</v>
      </c>
      <c r="B69" s="44" t="s">
        <v>71</v>
      </c>
      <c r="C69" s="46">
        <v>10.42</v>
      </c>
      <c r="D69" s="45" t="s">
        <v>15</v>
      </c>
    </row>
    <row r="70" spans="1:4" x14ac:dyDescent="0.25">
      <c r="A70" s="43">
        <v>801404</v>
      </c>
      <c r="B70" s="44" t="s">
        <v>71</v>
      </c>
      <c r="C70" s="46">
        <v>10.42</v>
      </c>
      <c r="D70" s="45" t="s">
        <v>15</v>
      </c>
    </row>
    <row r="71" spans="1:4" x14ac:dyDescent="0.25">
      <c r="A71" s="43">
        <v>801011</v>
      </c>
      <c r="B71" s="44" t="s">
        <v>72</v>
      </c>
      <c r="C71" s="46">
        <v>19.170000000000002</v>
      </c>
      <c r="D71" s="45" t="s">
        <v>15</v>
      </c>
    </row>
    <row r="72" spans="1:4" x14ac:dyDescent="0.25">
      <c r="A72" s="43">
        <v>801138</v>
      </c>
      <c r="B72" s="44" t="s">
        <v>73</v>
      </c>
      <c r="C72" s="46">
        <v>10.74</v>
      </c>
      <c r="D72" s="45" t="s">
        <v>15</v>
      </c>
    </row>
    <row r="73" spans="1:4" x14ac:dyDescent="0.25">
      <c r="A73" s="43">
        <v>801406</v>
      </c>
      <c r="B73" s="44" t="s">
        <v>73</v>
      </c>
      <c r="C73" s="46">
        <v>10.74</v>
      </c>
      <c r="D73" s="45" t="s">
        <v>15</v>
      </c>
    </row>
    <row r="74" spans="1:4" x14ac:dyDescent="0.25">
      <c r="A74" s="43">
        <v>801137</v>
      </c>
      <c r="B74" s="44" t="s">
        <v>74</v>
      </c>
      <c r="C74" s="46">
        <v>9.7200000000000006</v>
      </c>
      <c r="D74" s="45" t="s">
        <v>15</v>
      </c>
    </row>
    <row r="75" spans="1:4" x14ac:dyDescent="0.25">
      <c r="A75" s="43">
        <v>801389</v>
      </c>
      <c r="B75" s="44" t="s">
        <v>74</v>
      </c>
      <c r="C75" s="46">
        <v>9.7200000000000006</v>
      </c>
      <c r="D75" s="45" t="s">
        <v>15</v>
      </c>
    </row>
    <row r="76" spans="1:4" x14ac:dyDescent="0.25">
      <c r="A76" s="43">
        <v>801136</v>
      </c>
      <c r="B76" s="44" t="s">
        <v>75</v>
      </c>
      <c r="C76" s="46">
        <v>10.43</v>
      </c>
      <c r="D76" s="45" t="s">
        <v>15</v>
      </c>
    </row>
    <row r="77" spans="1:4" x14ac:dyDescent="0.25">
      <c r="A77" s="43">
        <v>801402</v>
      </c>
      <c r="B77" s="44" t="s">
        <v>75</v>
      </c>
      <c r="C77" s="46">
        <v>10.43</v>
      </c>
      <c r="D77" s="45" t="s">
        <v>15</v>
      </c>
    </row>
    <row r="78" spans="1:4" x14ac:dyDescent="0.25">
      <c r="A78" s="28">
        <v>800756</v>
      </c>
      <c r="B78" s="29" t="s">
        <v>76</v>
      </c>
      <c r="C78" s="41">
        <v>10.842000000000001</v>
      </c>
      <c r="D78" s="42" t="s">
        <v>15</v>
      </c>
    </row>
    <row r="79" spans="1:4" x14ac:dyDescent="0.25">
      <c r="A79" s="28">
        <v>800749</v>
      </c>
      <c r="B79" s="29" t="s">
        <v>77</v>
      </c>
      <c r="C79" s="41">
        <v>11.12</v>
      </c>
      <c r="D79" s="42" t="s">
        <v>15</v>
      </c>
    </row>
    <row r="80" spans="1:4" x14ac:dyDescent="0.25">
      <c r="A80" s="43">
        <v>800755</v>
      </c>
      <c r="B80" s="44" t="s">
        <v>78</v>
      </c>
      <c r="C80" s="46">
        <v>17.21</v>
      </c>
      <c r="D80" s="45" t="s">
        <v>15</v>
      </c>
    </row>
    <row r="81" spans="1:4" x14ac:dyDescent="0.25">
      <c r="A81" s="28">
        <v>800758</v>
      </c>
      <c r="B81" s="29" t="s">
        <v>79</v>
      </c>
      <c r="C81" s="41">
        <v>17.03</v>
      </c>
      <c r="D81" s="42" t="s">
        <v>15</v>
      </c>
    </row>
    <row r="82" spans="1:4" x14ac:dyDescent="0.25">
      <c r="A82" s="28">
        <v>800748</v>
      </c>
      <c r="B82" s="29" t="s">
        <v>80</v>
      </c>
      <c r="C82" s="41">
        <v>11.49</v>
      </c>
      <c r="D82" s="42" t="s">
        <v>15</v>
      </c>
    </row>
    <row r="83" spans="1:4" x14ac:dyDescent="0.25">
      <c r="A83" s="28">
        <v>801385</v>
      </c>
      <c r="B83" s="29" t="s">
        <v>80</v>
      </c>
      <c r="C83" s="41">
        <v>11.49</v>
      </c>
      <c r="D83" s="42" t="s">
        <v>15</v>
      </c>
    </row>
    <row r="84" spans="1:4" x14ac:dyDescent="0.25">
      <c r="A84" s="28">
        <v>800760</v>
      </c>
      <c r="B84" s="29" t="s">
        <v>81</v>
      </c>
      <c r="C84" s="41">
        <v>9.7579999999999991</v>
      </c>
      <c r="D84" s="42" t="s">
        <v>15</v>
      </c>
    </row>
    <row r="85" spans="1:4" x14ac:dyDescent="0.25">
      <c r="A85" s="28">
        <v>800754</v>
      </c>
      <c r="B85" s="29" t="s">
        <v>82</v>
      </c>
      <c r="C85" s="41">
        <v>19.41</v>
      </c>
      <c r="D85" s="42" t="s">
        <v>15</v>
      </c>
    </row>
    <row r="86" spans="1:4" x14ac:dyDescent="0.25">
      <c r="A86" s="28">
        <v>801378</v>
      </c>
      <c r="B86" s="29" t="s">
        <v>82</v>
      </c>
      <c r="C86" s="41">
        <v>19.41</v>
      </c>
      <c r="D86" s="42" t="s">
        <v>15</v>
      </c>
    </row>
    <row r="87" spans="1:4" x14ac:dyDescent="0.25">
      <c r="A87" s="28">
        <v>800751</v>
      </c>
      <c r="B87" s="29" t="s">
        <v>83</v>
      </c>
      <c r="C87" s="41">
        <v>11.18</v>
      </c>
      <c r="D87" s="42" t="s">
        <v>15</v>
      </c>
    </row>
    <row r="88" spans="1:4" x14ac:dyDescent="0.25">
      <c r="A88" s="28">
        <v>800757</v>
      </c>
      <c r="B88" s="29" t="s">
        <v>84</v>
      </c>
      <c r="C88" s="41">
        <v>11.56</v>
      </c>
      <c r="D88" s="42" t="s">
        <v>15</v>
      </c>
    </row>
    <row r="89" spans="1:4" x14ac:dyDescent="0.25">
      <c r="A89" s="28">
        <v>801391</v>
      </c>
      <c r="B89" s="29" t="s">
        <v>84</v>
      </c>
      <c r="C89" s="41">
        <v>11.56</v>
      </c>
      <c r="D89" s="42" t="s">
        <v>15</v>
      </c>
    </row>
    <row r="90" spans="1:4" x14ac:dyDescent="0.25">
      <c r="A90" s="43">
        <v>830317</v>
      </c>
      <c r="B90" s="44" t="s">
        <v>85</v>
      </c>
      <c r="C90" s="46">
        <v>1148.5</v>
      </c>
      <c r="D90" s="45" t="s">
        <v>15</v>
      </c>
    </row>
    <row r="91" spans="1:4" x14ac:dyDescent="0.25">
      <c r="A91" s="43">
        <v>800720</v>
      </c>
      <c r="B91" s="44" t="s">
        <v>86</v>
      </c>
      <c r="C91" s="46">
        <v>10.58</v>
      </c>
      <c r="D91" s="45" t="s">
        <v>15</v>
      </c>
    </row>
    <row r="92" spans="1:4" x14ac:dyDescent="0.25">
      <c r="A92" s="28">
        <v>800839</v>
      </c>
      <c r="B92" s="29" t="s">
        <v>87</v>
      </c>
      <c r="C92" s="41">
        <v>11.58</v>
      </c>
      <c r="D92" s="42" t="s">
        <v>15</v>
      </c>
    </row>
    <row r="93" spans="1:4" x14ac:dyDescent="0.25">
      <c r="A93" s="28">
        <v>801384</v>
      </c>
      <c r="B93" s="29" t="s">
        <v>87</v>
      </c>
      <c r="C93" s="41">
        <v>11.58</v>
      </c>
      <c r="D93" s="42" t="s">
        <v>15</v>
      </c>
    </row>
    <row r="94" spans="1:4" x14ac:dyDescent="0.25">
      <c r="A94" s="28">
        <v>800570</v>
      </c>
      <c r="B94" s="29" t="s">
        <v>88</v>
      </c>
      <c r="C94" s="41">
        <v>17.03</v>
      </c>
      <c r="D94" s="42" t="s">
        <v>15</v>
      </c>
    </row>
    <row r="95" spans="1:4" x14ac:dyDescent="0.25">
      <c r="A95" s="28">
        <v>800721</v>
      </c>
      <c r="B95" s="29" t="s">
        <v>89</v>
      </c>
      <c r="C95" s="41">
        <v>11.49</v>
      </c>
      <c r="D95" s="42" t="s">
        <v>15</v>
      </c>
    </row>
    <row r="96" spans="1:4" x14ac:dyDescent="0.25">
      <c r="A96" s="28">
        <v>800602</v>
      </c>
      <c r="B96" s="29" t="s">
        <v>90</v>
      </c>
      <c r="C96" s="41">
        <v>19.399999999999999</v>
      </c>
      <c r="D96" s="42" t="s">
        <v>15</v>
      </c>
    </row>
    <row r="97" spans="1:4" x14ac:dyDescent="0.25">
      <c r="A97" s="28">
        <v>801387</v>
      </c>
      <c r="B97" s="29" t="s">
        <v>90</v>
      </c>
      <c r="C97" s="41">
        <v>19.399999999999999</v>
      </c>
      <c r="D97" s="42" t="s">
        <v>15</v>
      </c>
    </row>
    <row r="98" spans="1:4" x14ac:dyDescent="0.25">
      <c r="A98" s="28">
        <v>800817</v>
      </c>
      <c r="B98" s="29" t="s">
        <v>91</v>
      </c>
      <c r="C98" s="41">
        <v>11.56</v>
      </c>
      <c r="D98" s="42" t="s">
        <v>15</v>
      </c>
    </row>
    <row r="99" spans="1:4" x14ac:dyDescent="0.25">
      <c r="A99" s="28">
        <v>801380</v>
      </c>
      <c r="B99" s="29" t="s">
        <v>92</v>
      </c>
      <c r="C99" s="41">
        <v>11.56</v>
      </c>
      <c r="D99" s="42" t="s">
        <v>15</v>
      </c>
    </row>
    <row r="100" spans="1:4" x14ac:dyDescent="0.25">
      <c r="A100" s="43">
        <v>810723</v>
      </c>
      <c r="B100" s="44" t="s">
        <v>93</v>
      </c>
      <c r="C100" s="46">
        <v>15</v>
      </c>
      <c r="D100" s="45" t="s">
        <v>15</v>
      </c>
    </row>
    <row r="101" spans="1:4" x14ac:dyDescent="0.25">
      <c r="A101" s="43">
        <v>820788</v>
      </c>
      <c r="B101" s="44" t="s">
        <v>94</v>
      </c>
      <c r="C101" s="46">
        <v>20.77</v>
      </c>
      <c r="D101" s="45" t="s">
        <v>15</v>
      </c>
    </row>
    <row r="102" spans="1:4" x14ac:dyDescent="0.25">
      <c r="A102" s="28">
        <v>810002</v>
      </c>
      <c r="B102" s="29" t="s">
        <v>95</v>
      </c>
      <c r="C102" s="41">
        <v>15</v>
      </c>
      <c r="D102" s="42" t="s">
        <v>15</v>
      </c>
    </row>
    <row r="103" spans="1:4" x14ac:dyDescent="0.25">
      <c r="A103" s="43">
        <v>810006</v>
      </c>
      <c r="B103" s="44" t="s">
        <v>96</v>
      </c>
      <c r="C103" s="41">
        <v>5</v>
      </c>
      <c r="D103" s="45" t="s">
        <v>15</v>
      </c>
    </row>
    <row r="104" spans="1:4" x14ac:dyDescent="0.25">
      <c r="A104" s="28">
        <v>810403</v>
      </c>
      <c r="B104" s="29" t="s">
        <v>97</v>
      </c>
      <c r="C104" s="41">
        <v>15</v>
      </c>
      <c r="D104" s="42" t="s">
        <v>15</v>
      </c>
    </row>
    <row r="105" spans="1:4" x14ac:dyDescent="0.25">
      <c r="A105" s="43">
        <v>810403</v>
      </c>
      <c r="B105" s="44" t="s">
        <v>97</v>
      </c>
      <c r="C105" s="41">
        <v>15</v>
      </c>
      <c r="D105" s="45" t="s">
        <v>15</v>
      </c>
    </row>
    <row r="106" spans="1:4" x14ac:dyDescent="0.25">
      <c r="A106" s="43">
        <v>810534</v>
      </c>
      <c r="B106" s="44" t="s">
        <v>98</v>
      </c>
      <c r="C106" s="41">
        <v>5</v>
      </c>
      <c r="D106" s="45" t="s">
        <v>15</v>
      </c>
    </row>
    <row r="107" spans="1:4" x14ac:dyDescent="0.25">
      <c r="A107" s="51">
        <v>810748</v>
      </c>
      <c r="B107" s="52" t="s">
        <v>99</v>
      </c>
      <c r="C107" s="41">
        <v>15.57</v>
      </c>
      <c r="D107" s="45" t="s">
        <v>15</v>
      </c>
    </row>
    <row r="108" spans="1:4" x14ac:dyDescent="0.25">
      <c r="A108" s="43">
        <v>810752</v>
      </c>
      <c r="B108" s="44" t="s">
        <v>100</v>
      </c>
      <c r="C108" s="46">
        <v>15.57</v>
      </c>
      <c r="D108" s="45" t="s">
        <v>15</v>
      </c>
    </row>
    <row r="109" spans="1:4" x14ac:dyDescent="0.25">
      <c r="A109" s="28">
        <v>810722</v>
      </c>
      <c r="B109" s="29" t="s">
        <v>100</v>
      </c>
      <c r="C109" s="41">
        <v>15</v>
      </c>
      <c r="D109" s="42" t="s">
        <v>15</v>
      </c>
    </row>
    <row r="110" spans="1:4" x14ac:dyDescent="0.25">
      <c r="A110" s="43">
        <v>820001</v>
      </c>
      <c r="B110" s="44" t="s">
        <v>101</v>
      </c>
      <c r="C110" s="41">
        <v>15</v>
      </c>
      <c r="D110" s="45" t="s">
        <v>15</v>
      </c>
    </row>
    <row r="111" spans="1:4" x14ac:dyDescent="0.25">
      <c r="A111" s="28">
        <v>820003</v>
      </c>
      <c r="B111" s="29" t="s">
        <v>102</v>
      </c>
      <c r="C111" s="41">
        <v>15</v>
      </c>
      <c r="D111" s="42" t="s">
        <v>15</v>
      </c>
    </row>
    <row r="112" spans="1:4" x14ac:dyDescent="0.25">
      <c r="A112" s="43">
        <v>810823</v>
      </c>
      <c r="B112" s="44" t="s">
        <v>103</v>
      </c>
      <c r="C112" s="46">
        <v>15.5</v>
      </c>
      <c r="D112" s="45" t="s">
        <v>15</v>
      </c>
    </row>
    <row r="113" spans="1:4" x14ac:dyDescent="0.25">
      <c r="A113" s="28">
        <v>810822</v>
      </c>
      <c r="B113" s="29" t="s">
        <v>104</v>
      </c>
      <c r="C113" s="41">
        <v>15.5</v>
      </c>
      <c r="D113" s="42" t="s">
        <v>15</v>
      </c>
    </row>
    <row r="114" spans="1:4" x14ac:dyDescent="0.25">
      <c r="A114" s="28">
        <v>821198</v>
      </c>
      <c r="B114" s="29" t="s">
        <v>105</v>
      </c>
      <c r="C114" s="41">
        <v>15.52</v>
      </c>
      <c r="D114" s="42" t="s">
        <v>15</v>
      </c>
    </row>
    <row r="115" spans="1:4" x14ac:dyDescent="0.25">
      <c r="A115" s="28">
        <v>821208</v>
      </c>
      <c r="B115" s="29" t="s">
        <v>106</v>
      </c>
      <c r="C115" s="41">
        <v>15.52</v>
      </c>
      <c r="D115" s="42" t="s">
        <v>15</v>
      </c>
    </row>
    <row r="116" spans="1:4" x14ac:dyDescent="0.25">
      <c r="A116" s="28">
        <v>801310</v>
      </c>
      <c r="B116" s="29" t="s">
        <v>107</v>
      </c>
      <c r="C116" s="41">
        <v>16.260000000000002</v>
      </c>
      <c r="D116" s="42" t="s">
        <v>15</v>
      </c>
    </row>
    <row r="117" spans="1:4" x14ac:dyDescent="0.25">
      <c r="A117" s="43">
        <v>801158</v>
      </c>
      <c r="B117" s="44" t="s">
        <v>108</v>
      </c>
      <c r="C117" s="41">
        <v>16.263000000000002</v>
      </c>
      <c r="D117" s="45" t="s">
        <v>15</v>
      </c>
    </row>
    <row r="118" spans="1:4" x14ac:dyDescent="0.25">
      <c r="A118" s="28">
        <v>800987</v>
      </c>
      <c r="B118" s="29" t="s">
        <v>109</v>
      </c>
      <c r="C118" s="41">
        <v>11.54</v>
      </c>
      <c r="D118" s="42" t="s">
        <v>15</v>
      </c>
    </row>
    <row r="119" spans="1:4" x14ac:dyDescent="0.25">
      <c r="A119" s="28">
        <v>801398</v>
      </c>
      <c r="B119" s="29" t="s">
        <v>109</v>
      </c>
      <c r="C119" s="41">
        <v>11.54</v>
      </c>
      <c r="D119" s="42" t="s">
        <v>15</v>
      </c>
    </row>
    <row r="120" spans="1:4" x14ac:dyDescent="0.25">
      <c r="A120" s="28">
        <v>800048</v>
      </c>
      <c r="B120" s="29" t="s">
        <v>110</v>
      </c>
      <c r="C120" s="41">
        <v>11.53</v>
      </c>
      <c r="D120" s="42" t="s">
        <v>15</v>
      </c>
    </row>
    <row r="121" spans="1:4" x14ac:dyDescent="0.25">
      <c r="A121" s="28">
        <v>801396</v>
      </c>
      <c r="B121" s="29" t="s">
        <v>110</v>
      </c>
      <c r="C121" s="41">
        <v>11.53</v>
      </c>
      <c r="D121" s="42" t="s">
        <v>15</v>
      </c>
    </row>
    <row r="122" spans="1:4" x14ac:dyDescent="0.25">
      <c r="A122" s="43">
        <v>800451</v>
      </c>
      <c r="B122" s="44" t="s">
        <v>111</v>
      </c>
      <c r="C122" s="46">
        <v>10.3</v>
      </c>
      <c r="D122" s="45" t="s">
        <v>15</v>
      </c>
    </row>
    <row r="123" spans="1:4" x14ac:dyDescent="0.25">
      <c r="A123" s="28">
        <v>800052</v>
      </c>
      <c r="B123" s="29" t="s">
        <v>112</v>
      </c>
      <c r="C123" s="41">
        <v>19.38</v>
      </c>
      <c r="D123" s="42" t="s">
        <v>15</v>
      </c>
    </row>
    <row r="124" spans="1:4" x14ac:dyDescent="0.25">
      <c r="A124" s="43">
        <v>810402</v>
      </c>
      <c r="B124" s="44" t="s">
        <v>113</v>
      </c>
      <c r="C124" s="41">
        <v>15</v>
      </c>
      <c r="D124" s="45" t="s">
        <v>15</v>
      </c>
    </row>
    <row r="125" spans="1:4" x14ac:dyDescent="0.25">
      <c r="A125" s="43">
        <v>810535</v>
      </c>
      <c r="B125" s="44" t="s">
        <v>114</v>
      </c>
      <c r="C125" s="41">
        <v>5</v>
      </c>
      <c r="D125" s="45" t="s">
        <v>15</v>
      </c>
    </row>
    <row r="126" spans="1:4" x14ac:dyDescent="0.25">
      <c r="A126" s="43">
        <v>810751</v>
      </c>
      <c r="B126" s="44" t="s">
        <v>115</v>
      </c>
      <c r="C126" s="46">
        <v>15</v>
      </c>
      <c r="D126" s="45" t="s">
        <v>15</v>
      </c>
    </row>
    <row r="127" spans="1:4" x14ac:dyDescent="0.25">
      <c r="A127" s="43">
        <v>810720</v>
      </c>
      <c r="B127" s="44" t="s">
        <v>116</v>
      </c>
      <c r="C127" s="46">
        <v>15</v>
      </c>
      <c r="D127" s="45" t="s">
        <v>15</v>
      </c>
    </row>
    <row r="128" spans="1:4" x14ac:dyDescent="0.25">
      <c r="A128" s="43">
        <v>810746</v>
      </c>
      <c r="B128" s="44" t="s">
        <v>117</v>
      </c>
      <c r="C128" s="46">
        <v>15</v>
      </c>
      <c r="D128" s="45" t="s">
        <v>15</v>
      </c>
    </row>
    <row r="129" spans="1:4" x14ac:dyDescent="0.25">
      <c r="A129" s="28">
        <v>820270</v>
      </c>
      <c r="B129" s="29" t="s">
        <v>118</v>
      </c>
      <c r="C129" s="41">
        <v>15</v>
      </c>
      <c r="D129" s="42" t="s">
        <v>15</v>
      </c>
    </row>
    <row r="130" spans="1:4" x14ac:dyDescent="0.25">
      <c r="A130" s="43">
        <v>821264</v>
      </c>
      <c r="B130" s="44" t="s">
        <v>119</v>
      </c>
      <c r="C130" s="41">
        <v>15</v>
      </c>
      <c r="D130" s="45" t="s">
        <v>15</v>
      </c>
    </row>
    <row r="131" spans="1:4" x14ac:dyDescent="0.25">
      <c r="A131" s="28">
        <v>810815</v>
      </c>
      <c r="B131" s="29" t="s">
        <v>120</v>
      </c>
      <c r="C131" s="41">
        <v>15.49</v>
      </c>
      <c r="D131" s="42" t="s">
        <v>15</v>
      </c>
    </row>
    <row r="132" spans="1:4" x14ac:dyDescent="0.25">
      <c r="A132" s="28">
        <v>810713</v>
      </c>
      <c r="B132" s="29" t="s">
        <v>120</v>
      </c>
      <c r="C132" s="41">
        <v>15</v>
      </c>
      <c r="D132" s="42" t="s">
        <v>15</v>
      </c>
    </row>
    <row r="133" spans="1:4" x14ac:dyDescent="0.25">
      <c r="A133" s="28">
        <v>810828</v>
      </c>
      <c r="B133" s="29" t="s">
        <v>121</v>
      </c>
      <c r="C133" s="41">
        <v>5.28</v>
      </c>
      <c r="D133" s="42" t="s">
        <v>15</v>
      </c>
    </row>
    <row r="134" spans="1:4" x14ac:dyDescent="0.25">
      <c r="A134" s="28">
        <v>810020</v>
      </c>
      <c r="B134" s="29" t="s">
        <v>122</v>
      </c>
      <c r="C134" s="41">
        <v>15.59</v>
      </c>
      <c r="D134" s="42" t="s">
        <v>15</v>
      </c>
    </row>
    <row r="135" spans="1:4" x14ac:dyDescent="0.25">
      <c r="A135" s="28">
        <v>810816</v>
      </c>
      <c r="B135" s="29" t="s">
        <v>122</v>
      </c>
      <c r="C135" s="41">
        <v>15.49</v>
      </c>
      <c r="D135" s="42" t="s">
        <v>15</v>
      </c>
    </row>
    <row r="136" spans="1:4" x14ac:dyDescent="0.25">
      <c r="A136" s="28">
        <v>810023</v>
      </c>
      <c r="B136" s="29" t="s">
        <v>123</v>
      </c>
      <c r="C136" s="41">
        <v>5.28</v>
      </c>
      <c r="D136" s="42" t="s">
        <v>15</v>
      </c>
    </row>
    <row r="137" spans="1:4" x14ac:dyDescent="0.25">
      <c r="A137" s="28">
        <v>810022</v>
      </c>
      <c r="B137" s="29" t="s">
        <v>124</v>
      </c>
      <c r="C137" s="41">
        <v>7.13</v>
      </c>
      <c r="D137" s="42" t="s">
        <v>15</v>
      </c>
    </row>
    <row r="138" spans="1:4" x14ac:dyDescent="0.25">
      <c r="A138" s="28">
        <v>810024</v>
      </c>
      <c r="B138" s="29" t="s">
        <v>125</v>
      </c>
      <c r="C138" s="41">
        <v>13.75</v>
      </c>
      <c r="D138" s="42" t="s">
        <v>15</v>
      </c>
    </row>
    <row r="139" spans="1:4" x14ac:dyDescent="0.25">
      <c r="A139" s="28">
        <v>821076</v>
      </c>
      <c r="B139" s="29" t="s">
        <v>126</v>
      </c>
      <c r="C139" s="41">
        <v>18</v>
      </c>
      <c r="D139" s="42" t="s">
        <v>15</v>
      </c>
    </row>
    <row r="140" spans="1:4" x14ac:dyDescent="0.25">
      <c r="A140" s="28">
        <v>820016</v>
      </c>
      <c r="B140" s="29" t="s">
        <v>127</v>
      </c>
      <c r="C140" s="41">
        <v>18</v>
      </c>
      <c r="D140" s="42" t="s">
        <v>15</v>
      </c>
    </row>
    <row r="141" spans="1:4" x14ac:dyDescent="0.25">
      <c r="A141" s="28">
        <v>810032</v>
      </c>
      <c r="B141" s="29" t="s">
        <v>128</v>
      </c>
      <c r="C141" s="41">
        <v>15</v>
      </c>
      <c r="D141" s="42" t="s">
        <v>15</v>
      </c>
    </row>
    <row r="142" spans="1:4" x14ac:dyDescent="0.25">
      <c r="A142" s="43">
        <v>810820</v>
      </c>
      <c r="B142" s="44" t="s">
        <v>129</v>
      </c>
      <c r="C142" s="46">
        <v>15.57</v>
      </c>
      <c r="D142" s="45" t="s">
        <v>15</v>
      </c>
    </row>
    <row r="143" spans="1:4" x14ac:dyDescent="0.25">
      <c r="A143" s="43">
        <v>810745</v>
      </c>
      <c r="B143" s="44" t="s">
        <v>130</v>
      </c>
      <c r="C143" s="46">
        <v>15</v>
      </c>
      <c r="D143" s="45" t="s">
        <v>15</v>
      </c>
    </row>
    <row r="144" spans="1:4" x14ac:dyDescent="0.25">
      <c r="A144" s="43">
        <v>821181</v>
      </c>
      <c r="B144" s="44" t="s">
        <v>131</v>
      </c>
      <c r="C144" s="46">
        <v>15.52</v>
      </c>
      <c r="D144" s="45" t="s">
        <v>15</v>
      </c>
    </row>
    <row r="145" spans="1:4" x14ac:dyDescent="0.25">
      <c r="A145" s="28">
        <v>820008</v>
      </c>
      <c r="B145" s="29" t="s">
        <v>132</v>
      </c>
      <c r="C145" s="41">
        <v>15.62</v>
      </c>
      <c r="D145" s="42" t="s">
        <v>15</v>
      </c>
    </row>
    <row r="146" spans="1:4" x14ac:dyDescent="0.25">
      <c r="A146" s="28">
        <v>821116</v>
      </c>
      <c r="B146" s="29" t="s">
        <v>133</v>
      </c>
      <c r="C146" s="41">
        <v>15.52</v>
      </c>
      <c r="D146" s="42" t="s">
        <v>15</v>
      </c>
    </row>
    <row r="147" spans="1:4" x14ac:dyDescent="0.25">
      <c r="A147" s="28">
        <v>821170</v>
      </c>
      <c r="B147" s="29" t="s">
        <v>134</v>
      </c>
      <c r="C147" s="41">
        <v>19.190000000000001</v>
      </c>
      <c r="D147" s="42" t="s">
        <v>15</v>
      </c>
    </row>
    <row r="148" spans="1:4" x14ac:dyDescent="0.25">
      <c r="A148" s="28">
        <v>821279</v>
      </c>
      <c r="B148" s="29" t="s">
        <v>135</v>
      </c>
      <c r="C148" s="41">
        <v>15.62</v>
      </c>
      <c r="D148" s="42" t="s">
        <v>15</v>
      </c>
    </row>
    <row r="149" spans="1:4" x14ac:dyDescent="0.25">
      <c r="A149" s="28">
        <v>821092</v>
      </c>
      <c r="B149" s="29" t="s">
        <v>136</v>
      </c>
      <c r="C149" s="41">
        <v>15.55</v>
      </c>
      <c r="D149" s="42" t="s">
        <v>15</v>
      </c>
    </row>
    <row r="150" spans="1:4" x14ac:dyDescent="0.25">
      <c r="A150" s="43">
        <v>821169</v>
      </c>
      <c r="B150" s="44" t="s">
        <v>137</v>
      </c>
      <c r="C150" s="46">
        <v>15.52</v>
      </c>
      <c r="D150" s="45" t="s">
        <v>15</v>
      </c>
    </row>
    <row r="151" spans="1:4" x14ac:dyDescent="0.25">
      <c r="A151" s="43">
        <v>821182</v>
      </c>
      <c r="B151" s="44" t="s">
        <v>138</v>
      </c>
      <c r="C151" s="46">
        <v>15.6</v>
      </c>
      <c r="D151" s="45" t="s">
        <v>15</v>
      </c>
    </row>
    <row r="152" spans="1:4" x14ac:dyDescent="0.25">
      <c r="A152" s="28">
        <v>820062</v>
      </c>
      <c r="B152" s="29" t="s">
        <v>139</v>
      </c>
      <c r="C152" s="41">
        <v>15</v>
      </c>
      <c r="D152" s="42" t="s">
        <v>15</v>
      </c>
    </row>
    <row r="153" spans="1:4" x14ac:dyDescent="0.25">
      <c r="A153" s="51">
        <v>810770</v>
      </c>
      <c r="B153" s="44" t="s">
        <v>140</v>
      </c>
      <c r="C153" s="46">
        <v>15</v>
      </c>
      <c r="D153" s="45" t="s">
        <v>15</v>
      </c>
    </row>
    <row r="154" spans="1:4" x14ac:dyDescent="0.25">
      <c r="A154" s="43">
        <v>820009</v>
      </c>
      <c r="B154" s="44" t="s">
        <v>141</v>
      </c>
      <c r="C154" s="46">
        <v>15</v>
      </c>
      <c r="D154" s="45" t="s">
        <v>15</v>
      </c>
    </row>
    <row r="155" spans="1:4" x14ac:dyDescent="0.25">
      <c r="A155" s="43">
        <v>820063</v>
      </c>
      <c r="B155" s="44" t="s">
        <v>142</v>
      </c>
      <c r="C155" s="46">
        <v>15</v>
      </c>
      <c r="D155" s="45" t="s">
        <v>15</v>
      </c>
    </row>
    <row r="156" spans="1:4" x14ac:dyDescent="0.25">
      <c r="A156" s="28">
        <v>820064</v>
      </c>
      <c r="B156" s="29" t="s">
        <v>143</v>
      </c>
      <c r="C156" s="41">
        <v>15.58</v>
      </c>
      <c r="D156" s="42" t="s">
        <v>15</v>
      </c>
    </row>
    <row r="157" spans="1:4" x14ac:dyDescent="0.25">
      <c r="A157" s="53">
        <v>801524</v>
      </c>
      <c r="B157" s="54" t="s">
        <v>273</v>
      </c>
      <c r="C157" s="55">
        <v>11.54</v>
      </c>
      <c r="D157" s="56" t="s">
        <v>274</v>
      </c>
    </row>
    <row r="158" spans="1:4" x14ac:dyDescent="0.25">
      <c r="A158" s="57">
        <v>801522</v>
      </c>
      <c r="B158" s="58" t="s">
        <v>275</v>
      </c>
      <c r="C158" s="59">
        <v>18.07</v>
      </c>
      <c r="D158" s="60" t="s">
        <v>274</v>
      </c>
    </row>
    <row r="159" spans="1:4" x14ac:dyDescent="0.25">
      <c r="A159" s="57">
        <v>801521</v>
      </c>
      <c r="B159" s="58" t="s">
        <v>276</v>
      </c>
      <c r="C159" s="59">
        <v>11.49</v>
      </c>
      <c r="D159" s="60" t="s">
        <v>274</v>
      </c>
    </row>
    <row r="160" spans="1:4" x14ac:dyDescent="0.25">
      <c r="A160" s="57">
        <v>801523</v>
      </c>
      <c r="B160" s="58" t="s">
        <v>277</v>
      </c>
      <c r="C160" s="59">
        <v>10.84</v>
      </c>
      <c r="D160" s="60" t="s">
        <v>274</v>
      </c>
    </row>
    <row r="161" spans="1:4" x14ac:dyDescent="0.25">
      <c r="A161" s="57">
        <v>801175</v>
      </c>
      <c r="B161" s="58" t="s">
        <v>278</v>
      </c>
      <c r="C161" s="59">
        <v>11.54</v>
      </c>
      <c r="D161" s="60" t="s">
        <v>274</v>
      </c>
    </row>
    <row r="162" spans="1:4" x14ac:dyDescent="0.25">
      <c r="A162" s="57">
        <v>801174</v>
      </c>
      <c r="B162" s="58" t="s">
        <v>279</v>
      </c>
      <c r="C162" s="59">
        <v>11.54</v>
      </c>
      <c r="D162" s="60" t="s">
        <v>274</v>
      </c>
    </row>
    <row r="163" spans="1:4" x14ac:dyDescent="0.25">
      <c r="A163" s="57">
        <v>801184</v>
      </c>
      <c r="B163" s="58" t="s">
        <v>280</v>
      </c>
      <c r="C163" s="59">
        <v>11.64</v>
      </c>
      <c r="D163" s="60" t="s">
        <v>274</v>
      </c>
    </row>
    <row r="164" spans="1:4" x14ac:dyDescent="0.25">
      <c r="A164" s="57">
        <v>801185</v>
      </c>
      <c r="B164" s="58" t="s">
        <v>281</v>
      </c>
      <c r="C164" s="59">
        <v>11.71</v>
      </c>
      <c r="D164" s="60" t="s">
        <v>274</v>
      </c>
    </row>
    <row r="165" spans="1:4" x14ac:dyDescent="0.25">
      <c r="A165" s="57">
        <v>801204</v>
      </c>
      <c r="B165" s="58" t="s">
        <v>282</v>
      </c>
      <c r="C165" s="59">
        <v>19.420000000000002</v>
      </c>
      <c r="D165" s="60" t="s">
        <v>274</v>
      </c>
    </row>
    <row r="166" spans="1:4" x14ac:dyDescent="0.25">
      <c r="A166" s="57">
        <v>800740</v>
      </c>
      <c r="B166" s="58" t="s">
        <v>36</v>
      </c>
      <c r="C166" s="59">
        <v>18.07</v>
      </c>
      <c r="D166" s="60" t="s">
        <v>274</v>
      </c>
    </row>
    <row r="167" spans="1:4" x14ac:dyDescent="0.25">
      <c r="A167" s="57">
        <v>801434</v>
      </c>
      <c r="B167" s="58" t="s">
        <v>36</v>
      </c>
      <c r="C167" s="59">
        <v>18.07</v>
      </c>
      <c r="D167" s="60" t="s">
        <v>274</v>
      </c>
    </row>
    <row r="168" spans="1:4" x14ac:dyDescent="0.25">
      <c r="A168" s="57">
        <v>800739</v>
      </c>
      <c r="B168" s="58" t="s">
        <v>37</v>
      </c>
      <c r="C168" s="59">
        <v>10.84</v>
      </c>
      <c r="D168" s="60" t="s">
        <v>274</v>
      </c>
    </row>
    <row r="169" spans="1:4" x14ac:dyDescent="0.25">
      <c r="A169" s="57">
        <v>801381</v>
      </c>
      <c r="B169" s="58" t="s">
        <v>283</v>
      </c>
      <c r="C169" s="59">
        <v>11.54</v>
      </c>
      <c r="D169" s="60" t="s">
        <v>274</v>
      </c>
    </row>
    <row r="170" spans="1:4" x14ac:dyDescent="0.25">
      <c r="A170" s="57">
        <v>801435</v>
      </c>
      <c r="B170" s="58" t="s">
        <v>284</v>
      </c>
      <c r="C170" s="59">
        <v>11.49</v>
      </c>
      <c r="D170" s="60" t="s">
        <v>274</v>
      </c>
    </row>
    <row r="171" spans="1:4" x14ac:dyDescent="0.25">
      <c r="A171" s="57">
        <v>801437</v>
      </c>
      <c r="B171" s="58" t="s">
        <v>285</v>
      </c>
      <c r="C171" s="59">
        <v>11.49</v>
      </c>
      <c r="D171" s="60" t="s">
        <v>274</v>
      </c>
    </row>
    <row r="172" spans="1:4" x14ac:dyDescent="0.25">
      <c r="A172" s="57">
        <v>801436</v>
      </c>
      <c r="B172" s="58" t="s">
        <v>286</v>
      </c>
      <c r="C172" s="59">
        <v>10.84</v>
      </c>
      <c r="D172" s="60" t="s">
        <v>274</v>
      </c>
    </row>
    <row r="173" spans="1:4" x14ac:dyDescent="0.25">
      <c r="A173" s="57">
        <v>801438</v>
      </c>
      <c r="B173" s="58" t="s">
        <v>287</v>
      </c>
      <c r="C173" s="59">
        <v>11.54</v>
      </c>
      <c r="D173" s="60" t="s">
        <v>274</v>
      </c>
    </row>
    <row r="174" spans="1:4" x14ac:dyDescent="0.25">
      <c r="A174" s="57">
        <v>801438</v>
      </c>
      <c r="B174" s="58" t="s">
        <v>287</v>
      </c>
      <c r="C174" s="59">
        <v>11.54</v>
      </c>
      <c r="D174" s="60" t="s">
        <v>274</v>
      </c>
    </row>
    <row r="175" spans="1:4" x14ac:dyDescent="0.25">
      <c r="A175" s="57">
        <v>810694</v>
      </c>
      <c r="B175" s="58" t="s">
        <v>288</v>
      </c>
      <c r="C175" s="59">
        <v>13.11</v>
      </c>
      <c r="D175" s="60" t="s">
        <v>274</v>
      </c>
    </row>
    <row r="176" spans="1:4" x14ac:dyDescent="0.25">
      <c r="A176" s="57">
        <v>810917</v>
      </c>
      <c r="B176" s="58" t="s">
        <v>289</v>
      </c>
      <c r="C176" s="59">
        <v>13.11</v>
      </c>
      <c r="D176" s="60" t="s">
        <v>274</v>
      </c>
    </row>
    <row r="177" spans="1:4" x14ac:dyDescent="0.25">
      <c r="A177" s="57">
        <v>810921</v>
      </c>
      <c r="B177" s="58" t="s">
        <v>290</v>
      </c>
      <c r="C177" s="59">
        <v>7.11</v>
      </c>
      <c r="D177" s="60" t="s">
        <v>274</v>
      </c>
    </row>
    <row r="178" spans="1:4" x14ac:dyDescent="0.25">
      <c r="A178" s="57">
        <v>810894</v>
      </c>
      <c r="B178" s="58" t="s">
        <v>291</v>
      </c>
      <c r="C178" s="59">
        <v>13.11</v>
      </c>
      <c r="D178" s="60" t="s">
        <v>274</v>
      </c>
    </row>
    <row r="179" spans="1:4" x14ac:dyDescent="0.25">
      <c r="A179" s="57">
        <v>810896</v>
      </c>
      <c r="B179" s="58" t="s">
        <v>292</v>
      </c>
      <c r="C179" s="59">
        <v>7.11</v>
      </c>
      <c r="D179" s="60" t="s">
        <v>274</v>
      </c>
    </row>
    <row r="180" spans="1:4" x14ac:dyDescent="0.25">
      <c r="A180" s="57">
        <v>810699</v>
      </c>
      <c r="B180" s="58" t="s">
        <v>293</v>
      </c>
      <c r="C180" s="59">
        <v>7.11</v>
      </c>
      <c r="D180" s="60" t="s">
        <v>274</v>
      </c>
    </row>
    <row r="181" spans="1:4" x14ac:dyDescent="0.25">
      <c r="A181" s="57">
        <v>801192</v>
      </c>
      <c r="B181" s="58" t="s">
        <v>294</v>
      </c>
      <c r="C181" s="59">
        <v>11.64</v>
      </c>
      <c r="D181" s="60" t="s">
        <v>274</v>
      </c>
    </row>
    <row r="182" spans="1:4" x14ac:dyDescent="0.25">
      <c r="A182" s="57">
        <v>801193</v>
      </c>
      <c r="B182" s="58" t="s">
        <v>295</v>
      </c>
      <c r="C182" s="59">
        <v>11.54</v>
      </c>
      <c r="D182" s="60" t="s">
        <v>274</v>
      </c>
    </row>
    <row r="183" spans="1:4" x14ac:dyDescent="0.25">
      <c r="A183" s="57">
        <v>801190</v>
      </c>
      <c r="B183" s="58" t="s">
        <v>296</v>
      </c>
      <c r="C183" s="59">
        <v>11.71</v>
      </c>
      <c r="D183" s="60" t="s">
        <v>274</v>
      </c>
    </row>
    <row r="184" spans="1:4" x14ac:dyDescent="0.25">
      <c r="A184" s="57">
        <v>801191</v>
      </c>
      <c r="B184" s="58" t="s">
        <v>297</v>
      </c>
      <c r="C184" s="59">
        <v>11.54</v>
      </c>
      <c r="D184" s="60" t="s">
        <v>274</v>
      </c>
    </row>
    <row r="185" spans="1:4" x14ac:dyDescent="0.25">
      <c r="A185" s="57">
        <v>801135</v>
      </c>
      <c r="B185" s="58" t="s">
        <v>298</v>
      </c>
      <c r="C185" s="59">
        <v>10.42</v>
      </c>
      <c r="D185" s="60" t="s">
        <v>274</v>
      </c>
    </row>
    <row r="186" spans="1:4" x14ac:dyDescent="0.25">
      <c r="A186" s="57">
        <v>801137</v>
      </c>
      <c r="B186" s="58" t="s">
        <v>144</v>
      </c>
      <c r="C186" s="59">
        <v>9.7200000000000006</v>
      </c>
      <c r="D186" s="60" t="s">
        <v>274</v>
      </c>
    </row>
    <row r="187" spans="1:4" x14ac:dyDescent="0.25">
      <c r="A187" s="57">
        <v>801136</v>
      </c>
      <c r="B187" s="58" t="s">
        <v>299</v>
      </c>
      <c r="C187" s="59">
        <v>10.43</v>
      </c>
      <c r="D187" s="60" t="s">
        <v>274</v>
      </c>
    </row>
    <row r="188" spans="1:4" x14ac:dyDescent="0.25">
      <c r="A188" s="57">
        <v>801502</v>
      </c>
      <c r="B188" s="58" t="s">
        <v>300</v>
      </c>
      <c r="C188" s="59">
        <v>10.74</v>
      </c>
      <c r="D188" s="60" t="s">
        <v>274</v>
      </c>
    </row>
    <row r="189" spans="1:4" x14ac:dyDescent="0.25">
      <c r="A189" s="57">
        <v>801501</v>
      </c>
      <c r="B189" s="58" t="s">
        <v>301</v>
      </c>
      <c r="C189" s="59">
        <v>9.7200000000000006</v>
      </c>
      <c r="D189" s="60" t="s">
        <v>274</v>
      </c>
    </row>
    <row r="190" spans="1:4" x14ac:dyDescent="0.25">
      <c r="A190" s="57">
        <v>801490</v>
      </c>
      <c r="B190" s="58" t="s">
        <v>302</v>
      </c>
      <c r="C190" s="59">
        <v>11.18</v>
      </c>
      <c r="D190" s="60" t="s">
        <v>274</v>
      </c>
    </row>
    <row r="191" spans="1:4" x14ac:dyDescent="0.25">
      <c r="A191" s="57">
        <v>801500</v>
      </c>
      <c r="B191" s="58" t="s">
        <v>303</v>
      </c>
      <c r="C191" s="59">
        <v>10.42</v>
      </c>
      <c r="D191" s="60" t="s">
        <v>274</v>
      </c>
    </row>
    <row r="192" spans="1:4" x14ac:dyDescent="0.25">
      <c r="A192" s="57">
        <v>801389</v>
      </c>
      <c r="B192" s="58" t="s">
        <v>304</v>
      </c>
      <c r="C192" s="59">
        <v>9.7200000000000006</v>
      </c>
      <c r="D192" s="60" t="s">
        <v>274</v>
      </c>
    </row>
    <row r="193" spans="1:4" x14ac:dyDescent="0.25">
      <c r="A193" s="57">
        <v>801406</v>
      </c>
      <c r="B193" s="58" t="s">
        <v>305</v>
      </c>
      <c r="C193" s="59">
        <v>10.74</v>
      </c>
      <c r="D193" s="60" t="s">
        <v>274</v>
      </c>
    </row>
    <row r="194" spans="1:4" x14ac:dyDescent="0.25">
      <c r="A194" s="57">
        <v>801402</v>
      </c>
      <c r="B194" s="58" t="s">
        <v>306</v>
      </c>
      <c r="C194" s="59">
        <v>10.43</v>
      </c>
      <c r="D194" s="60" t="s">
        <v>274</v>
      </c>
    </row>
    <row r="195" spans="1:4" x14ac:dyDescent="0.25">
      <c r="A195" s="57">
        <v>800749</v>
      </c>
      <c r="B195" s="58" t="s">
        <v>307</v>
      </c>
      <c r="C195" s="59">
        <v>11.12</v>
      </c>
      <c r="D195" s="60" t="s">
        <v>274</v>
      </c>
    </row>
    <row r="196" spans="1:4" x14ac:dyDescent="0.25">
      <c r="A196" s="57">
        <v>800751</v>
      </c>
      <c r="B196" s="58" t="s">
        <v>307</v>
      </c>
      <c r="C196" s="59">
        <v>11.18</v>
      </c>
      <c r="D196" s="60" t="s">
        <v>274</v>
      </c>
    </row>
    <row r="197" spans="1:4" x14ac:dyDescent="0.25">
      <c r="A197" s="57">
        <v>801138</v>
      </c>
      <c r="B197" s="58" t="s">
        <v>308</v>
      </c>
      <c r="C197" s="59">
        <v>10.74</v>
      </c>
      <c r="D197" s="60" t="s">
        <v>274</v>
      </c>
    </row>
    <row r="198" spans="1:4" x14ac:dyDescent="0.25">
      <c r="A198" s="57">
        <v>800748</v>
      </c>
      <c r="B198" s="58" t="s">
        <v>309</v>
      </c>
      <c r="C198" s="59">
        <v>10.52</v>
      </c>
      <c r="D198" s="60" t="s">
        <v>274</v>
      </c>
    </row>
    <row r="199" spans="1:4" x14ac:dyDescent="0.25">
      <c r="A199" s="57">
        <v>800754</v>
      </c>
      <c r="B199" s="58" t="s">
        <v>310</v>
      </c>
      <c r="C199" s="59">
        <v>19.41</v>
      </c>
      <c r="D199" s="60" t="s">
        <v>274</v>
      </c>
    </row>
    <row r="200" spans="1:4" x14ac:dyDescent="0.25">
      <c r="A200" s="57">
        <v>801379</v>
      </c>
      <c r="B200" s="58" t="s">
        <v>83</v>
      </c>
      <c r="C200" s="59">
        <v>11.18</v>
      </c>
      <c r="D200" s="60" t="s">
        <v>274</v>
      </c>
    </row>
    <row r="201" spans="1:4" x14ac:dyDescent="0.25">
      <c r="A201" s="57">
        <v>800757</v>
      </c>
      <c r="B201" s="58" t="s">
        <v>84</v>
      </c>
      <c r="C201" s="59">
        <v>11.56</v>
      </c>
      <c r="D201" s="60" t="s">
        <v>274</v>
      </c>
    </row>
    <row r="202" spans="1:4" x14ac:dyDescent="0.25">
      <c r="A202" s="57">
        <v>801494</v>
      </c>
      <c r="B202" s="58" t="s">
        <v>311</v>
      </c>
      <c r="C202" s="59">
        <v>10.52</v>
      </c>
      <c r="D202" s="60" t="s">
        <v>274</v>
      </c>
    </row>
    <row r="203" spans="1:4" x14ac:dyDescent="0.25">
      <c r="A203" s="57">
        <v>801505</v>
      </c>
      <c r="B203" s="58" t="s">
        <v>312</v>
      </c>
      <c r="C203" s="59">
        <v>11.56</v>
      </c>
      <c r="D203" s="60" t="s">
        <v>274</v>
      </c>
    </row>
    <row r="204" spans="1:4" x14ac:dyDescent="0.25">
      <c r="A204" s="57">
        <v>801382</v>
      </c>
      <c r="B204" s="58" t="s">
        <v>313</v>
      </c>
      <c r="C204" s="59">
        <v>11.12</v>
      </c>
      <c r="D204" s="60" t="s">
        <v>274</v>
      </c>
    </row>
    <row r="205" spans="1:4" x14ac:dyDescent="0.25">
      <c r="A205" s="57">
        <v>801378</v>
      </c>
      <c r="B205" s="58" t="s">
        <v>314</v>
      </c>
      <c r="C205" s="59">
        <v>19.41</v>
      </c>
      <c r="D205" s="60" t="s">
        <v>274</v>
      </c>
    </row>
    <row r="206" spans="1:4" x14ac:dyDescent="0.25">
      <c r="A206" s="57">
        <v>801491</v>
      </c>
      <c r="B206" s="58" t="s">
        <v>314</v>
      </c>
      <c r="C206" s="59">
        <v>19.41</v>
      </c>
      <c r="D206" s="60" t="s">
        <v>274</v>
      </c>
    </row>
    <row r="207" spans="1:4" x14ac:dyDescent="0.25">
      <c r="A207" s="57">
        <v>801391</v>
      </c>
      <c r="B207" s="58" t="s">
        <v>315</v>
      </c>
      <c r="C207" s="59">
        <v>11.56</v>
      </c>
      <c r="D207" s="60" t="s">
        <v>274</v>
      </c>
    </row>
    <row r="208" spans="1:4" x14ac:dyDescent="0.25">
      <c r="A208" s="57">
        <v>801393</v>
      </c>
      <c r="B208" s="58" t="s">
        <v>86</v>
      </c>
      <c r="C208" s="59">
        <v>10.58</v>
      </c>
      <c r="D208" s="60" t="s">
        <v>274</v>
      </c>
    </row>
    <row r="209" spans="1:4" x14ac:dyDescent="0.25">
      <c r="A209" s="57">
        <v>801499</v>
      </c>
      <c r="B209" s="58" t="s">
        <v>316</v>
      </c>
      <c r="C209" s="59">
        <v>11.12</v>
      </c>
      <c r="D209" s="60" t="s">
        <v>274</v>
      </c>
    </row>
    <row r="210" spans="1:4" x14ac:dyDescent="0.25">
      <c r="A210" s="57">
        <v>800839</v>
      </c>
      <c r="B210" s="58" t="s">
        <v>317</v>
      </c>
      <c r="C210" s="59">
        <v>11.58</v>
      </c>
      <c r="D210" s="60" t="s">
        <v>274</v>
      </c>
    </row>
    <row r="211" spans="1:4" x14ac:dyDescent="0.25">
      <c r="A211" s="57">
        <v>800720</v>
      </c>
      <c r="B211" s="58" t="s">
        <v>318</v>
      </c>
      <c r="C211" s="59">
        <v>11.12</v>
      </c>
      <c r="D211" s="60" t="s">
        <v>274</v>
      </c>
    </row>
    <row r="212" spans="1:4" x14ac:dyDescent="0.25">
      <c r="A212" s="57">
        <v>800721</v>
      </c>
      <c r="B212" s="58" t="s">
        <v>319</v>
      </c>
      <c r="C212" s="59">
        <v>11.49</v>
      </c>
      <c r="D212" s="60" t="s">
        <v>274</v>
      </c>
    </row>
    <row r="213" spans="1:4" x14ac:dyDescent="0.25">
      <c r="A213" s="57">
        <v>800602</v>
      </c>
      <c r="B213" s="58" t="s">
        <v>320</v>
      </c>
      <c r="C213" s="61">
        <v>19.399999999999999</v>
      </c>
      <c r="D213" s="60" t="s">
        <v>274</v>
      </c>
    </row>
    <row r="214" spans="1:4" x14ac:dyDescent="0.25">
      <c r="A214" s="57">
        <v>800772</v>
      </c>
      <c r="B214" s="58" t="s">
        <v>321</v>
      </c>
      <c r="C214" s="59">
        <v>11.56</v>
      </c>
      <c r="D214" s="60" t="s">
        <v>274</v>
      </c>
    </row>
    <row r="215" spans="1:4" x14ac:dyDescent="0.25">
      <c r="A215" s="57">
        <v>800817</v>
      </c>
      <c r="B215" s="58" t="s">
        <v>322</v>
      </c>
      <c r="C215" s="59">
        <v>11.56</v>
      </c>
      <c r="D215" s="60" t="s">
        <v>274</v>
      </c>
    </row>
    <row r="216" spans="1:4" x14ac:dyDescent="0.25">
      <c r="A216" s="57">
        <v>801493</v>
      </c>
      <c r="B216" s="58" t="s">
        <v>323</v>
      </c>
      <c r="C216" s="61">
        <v>19.399999999999999</v>
      </c>
      <c r="D216" s="60" t="s">
        <v>274</v>
      </c>
    </row>
    <row r="217" spans="1:4" x14ac:dyDescent="0.25">
      <c r="A217" s="57">
        <v>801504</v>
      </c>
      <c r="B217" s="58" t="s">
        <v>324</v>
      </c>
      <c r="C217" s="59">
        <v>11.56</v>
      </c>
      <c r="D217" s="60" t="s">
        <v>274</v>
      </c>
    </row>
    <row r="218" spans="1:4" x14ac:dyDescent="0.25">
      <c r="A218" s="57">
        <v>801384</v>
      </c>
      <c r="B218" s="58" t="s">
        <v>325</v>
      </c>
      <c r="C218" s="59">
        <v>11.58</v>
      </c>
      <c r="D218" s="60" t="s">
        <v>274</v>
      </c>
    </row>
    <row r="219" spans="1:4" x14ac:dyDescent="0.25">
      <c r="A219" s="57">
        <v>801503</v>
      </c>
      <c r="B219" s="58" t="s">
        <v>325</v>
      </c>
      <c r="C219" s="59">
        <v>11.58</v>
      </c>
      <c r="D219" s="60" t="s">
        <v>274</v>
      </c>
    </row>
    <row r="220" spans="1:4" x14ac:dyDescent="0.25">
      <c r="A220" s="57">
        <v>801395</v>
      </c>
      <c r="B220" s="58" t="s">
        <v>326</v>
      </c>
      <c r="C220" s="59">
        <v>11.49</v>
      </c>
      <c r="D220" s="60" t="s">
        <v>274</v>
      </c>
    </row>
    <row r="221" spans="1:4" x14ac:dyDescent="0.25">
      <c r="A221" s="57">
        <v>801498</v>
      </c>
      <c r="B221" s="58" t="s">
        <v>327</v>
      </c>
      <c r="C221" s="59">
        <v>11.54</v>
      </c>
      <c r="D221" s="60" t="s">
        <v>274</v>
      </c>
    </row>
    <row r="222" spans="1:4" x14ac:dyDescent="0.25">
      <c r="A222" s="57">
        <v>800987</v>
      </c>
      <c r="B222" s="58" t="s">
        <v>328</v>
      </c>
      <c r="C222" s="59">
        <v>11.54</v>
      </c>
      <c r="D222" s="60" t="s">
        <v>274</v>
      </c>
    </row>
    <row r="223" spans="1:4" x14ac:dyDescent="0.25">
      <c r="A223" s="57">
        <v>800048</v>
      </c>
      <c r="B223" s="58" t="s">
        <v>329</v>
      </c>
      <c r="C223" s="59">
        <v>11.53</v>
      </c>
      <c r="D223" s="60" t="s">
        <v>274</v>
      </c>
    </row>
    <row r="224" spans="1:4" x14ac:dyDescent="0.25">
      <c r="A224" s="57">
        <v>800052</v>
      </c>
      <c r="B224" s="58" t="s">
        <v>330</v>
      </c>
      <c r="C224" s="59">
        <v>19.38</v>
      </c>
      <c r="D224" s="60" t="s">
        <v>274</v>
      </c>
    </row>
    <row r="225" spans="1:4" x14ac:dyDescent="0.25">
      <c r="A225" s="57">
        <v>801496</v>
      </c>
      <c r="B225" s="58" t="s">
        <v>331</v>
      </c>
      <c r="C225" s="59">
        <v>11.53</v>
      </c>
      <c r="D225" s="60" t="s">
        <v>274</v>
      </c>
    </row>
    <row r="226" spans="1:4" x14ac:dyDescent="0.25">
      <c r="A226" s="57">
        <v>801492</v>
      </c>
      <c r="B226" s="58" t="s">
        <v>332</v>
      </c>
      <c r="C226" s="59">
        <v>19.38</v>
      </c>
      <c r="D226" s="60" t="s">
        <v>274</v>
      </c>
    </row>
    <row r="227" spans="1:4" x14ac:dyDescent="0.25">
      <c r="A227" s="57">
        <v>810022</v>
      </c>
      <c r="B227" s="58" t="s">
        <v>333</v>
      </c>
      <c r="C227" s="59">
        <v>7.13</v>
      </c>
      <c r="D227" s="60" t="s">
        <v>274</v>
      </c>
    </row>
    <row r="228" spans="1:4" x14ac:dyDescent="0.25">
      <c r="A228" s="57">
        <v>810024</v>
      </c>
      <c r="B228" s="58" t="s">
        <v>334</v>
      </c>
      <c r="C228" s="59">
        <v>13.75</v>
      </c>
      <c r="D228" s="60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2" sqref="B2"/>
    </sheetView>
  </sheetViews>
  <sheetFormatPr defaultRowHeight="15" x14ac:dyDescent="0.25"/>
  <sheetData>
    <row r="1" spans="1:16" ht="45.75" thickBot="1" x14ac:dyDescent="0.3">
      <c r="A1" s="1" t="s">
        <v>153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3" t="s">
        <v>2</v>
      </c>
      <c r="K1" s="2" t="s">
        <v>9</v>
      </c>
      <c r="L1" s="2" t="s">
        <v>162</v>
      </c>
      <c r="M1" s="2" t="s">
        <v>163</v>
      </c>
      <c r="N1" s="2" t="s">
        <v>164</v>
      </c>
      <c r="O1" s="2" t="s">
        <v>165</v>
      </c>
      <c r="P1" s="2" t="s">
        <v>166</v>
      </c>
    </row>
    <row r="2" spans="1:16" ht="15.75" thickBot="1" x14ac:dyDescent="0.3">
      <c r="A2" s="4">
        <v>1</v>
      </c>
      <c r="B2" s="5" t="s">
        <v>167</v>
      </c>
      <c r="C2" s="6" t="s">
        <v>168</v>
      </c>
      <c r="D2" s="6" t="s">
        <v>169</v>
      </c>
      <c r="E2" s="5" t="s">
        <v>170</v>
      </c>
      <c r="F2" s="5" t="s">
        <v>171</v>
      </c>
      <c r="G2" s="6" t="s">
        <v>172</v>
      </c>
      <c r="H2" s="6" t="s">
        <v>172</v>
      </c>
      <c r="I2" s="6" t="s">
        <v>172</v>
      </c>
      <c r="J2" s="6" t="s">
        <v>173</v>
      </c>
      <c r="K2" s="6">
        <v>1000</v>
      </c>
      <c r="L2" s="6" t="s">
        <v>174</v>
      </c>
      <c r="M2" s="7">
        <v>44462</v>
      </c>
      <c r="N2" s="5" t="s">
        <v>175</v>
      </c>
      <c r="O2" s="6" t="s">
        <v>169</v>
      </c>
      <c r="P2" s="6" t="s">
        <v>176</v>
      </c>
    </row>
    <row r="3" spans="1:16" ht="15.75" thickBot="1" x14ac:dyDescent="0.3">
      <c r="A3" s="4">
        <v>2</v>
      </c>
      <c r="B3" s="5" t="s">
        <v>167</v>
      </c>
      <c r="C3" s="6" t="s">
        <v>168</v>
      </c>
      <c r="D3" s="6" t="s">
        <v>169</v>
      </c>
      <c r="E3" s="5" t="s">
        <v>170</v>
      </c>
      <c r="F3" s="5" t="s">
        <v>177</v>
      </c>
      <c r="G3" s="6" t="s">
        <v>178</v>
      </c>
      <c r="H3" s="6" t="s">
        <v>178</v>
      </c>
      <c r="I3" s="6" t="s">
        <v>178</v>
      </c>
      <c r="J3" s="6" t="s">
        <v>179</v>
      </c>
      <c r="K3" s="6">
        <v>1000</v>
      </c>
      <c r="L3" s="6" t="s">
        <v>174</v>
      </c>
      <c r="M3" s="7">
        <v>44462</v>
      </c>
      <c r="N3" s="5" t="s">
        <v>180</v>
      </c>
      <c r="O3" s="6" t="s">
        <v>169</v>
      </c>
      <c r="P3" s="6" t="s">
        <v>181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SEPTEMBER</vt:lpstr>
      <vt:lpstr>Material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Sonaka</dc:creator>
  <cp:lastModifiedBy>Nono</cp:lastModifiedBy>
  <dcterms:created xsi:type="dcterms:W3CDTF">2021-09-23T04:53:33Z</dcterms:created>
  <dcterms:modified xsi:type="dcterms:W3CDTF">2021-09-29T11:31:51Z</dcterms:modified>
</cp:coreProperties>
</file>