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未调价" sheetId="1" r:id="rId1"/>
    <sheet name="Sheet1" sheetId="2" r:id="rId2"/>
  </sheets>
  <definedNames>
    <definedName name="_xlnm._FilterDatabase" localSheetId="0" hidden="1">未调价!$A$1:$AY$2910</definedName>
    <definedName name="_xlnm._FilterDatabase" localSheetId="1" hidden="1">Sheet1!$G$1:$N$125</definedName>
  </definedNames>
  <calcPr calcId="144525"/>
</workbook>
</file>

<file path=xl/comments1.xml><?xml version="1.0" encoding="utf-8"?>
<comments xmlns="http://schemas.openxmlformats.org/spreadsheetml/2006/main">
  <authors>
    <author>goxk</author>
  </authors>
  <commentList>
    <comment ref="E91" authorId="0">
      <text>
        <r>
          <rPr>
            <b/>
            <sz val="9"/>
            <rFont val="宋体"/>
            <charset val="134"/>
          </rPr>
          <t>goxk:</t>
        </r>
        <r>
          <rPr>
            <sz val="9"/>
            <rFont val="宋体"/>
            <charset val="134"/>
          </rPr>
          <t xml:space="preserve">
型号应为LCMXO2280C-5TN144C</t>
        </r>
      </text>
    </comment>
    <comment ref="E93" authorId="0">
      <text>
        <r>
          <rPr>
            <b/>
            <sz val="9"/>
            <rFont val="宋体"/>
            <charset val="134"/>
          </rPr>
          <t>goxk:</t>
        </r>
        <r>
          <rPr>
            <sz val="9"/>
            <rFont val="宋体"/>
            <charset val="134"/>
          </rPr>
          <t xml:space="preserve">
G6S-2F-Y-5DC</t>
        </r>
      </text>
    </comment>
    <comment ref="E102" authorId="0">
      <text>
        <r>
          <rPr>
            <b/>
            <sz val="9"/>
            <rFont val="宋体"/>
            <charset val="134"/>
          </rPr>
          <t>goxk:</t>
        </r>
        <r>
          <rPr>
            <sz val="9"/>
            <rFont val="宋体"/>
            <charset val="134"/>
          </rPr>
          <t xml:space="preserve">
疑为LT1129CST-3.3#TRPBF</t>
        </r>
      </text>
    </comment>
    <comment ref="E139" authorId="0">
      <text>
        <r>
          <rPr>
            <b/>
            <sz val="9"/>
            <rFont val="宋体"/>
            <charset val="134"/>
          </rPr>
          <t>goxk:</t>
        </r>
        <r>
          <rPr>
            <sz val="9"/>
            <rFont val="宋体"/>
            <charset val="134"/>
          </rPr>
          <t xml:space="preserve">
疑为TSAL4400</t>
        </r>
      </text>
    </comment>
  </commentList>
</comments>
</file>

<file path=xl/comments2.xml><?xml version="1.0" encoding="utf-8"?>
<comments xmlns="http://schemas.openxmlformats.org/spreadsheetml/2006/main">
  <authors>
    <author>goxk</author>
  </authors>
  <commentList>
    <comment ref="A91" authorId="0">
      <text>
        <r>
          <rPr>
            <b/>
            <sz val="9"/>
            <rFont val="宋体"/>
            <charset val="134"/>
          </rPr>
          <t>goxk:</t>
        </r>
        <r>
          <rPr>
            <sz val="9"/>
            <rFont val="宋体"/>
            <charset val="134"/>
          </rPr>
          <t xml:space="preserve">
型号应为LCMXO2280C-5TN144C</t>
        </r>
      </text>
    </comment>
    <comment ref="A93" authorId="0">
      <text>
        <r>
          <rPr>
            <b/>
            <sz val="9"/>
            <rFont val="宋体"/>
            <charset val="134"/>
          </rPr>
          <t>goxk:</t>
        </r>
        <r>
          <rPr>
            <sz val="9"/>
            <rFont val="宋体"/>
            <charset val="134"/>
          </rPr>
          <t xml:space="preserve">
G6S-2F-Y-5DC</t>
        </r>
      </text>
    </comment>
    <comment ref="A102" authorId="0">
      <text>
        <r>
          <rPr>
            <b/>
            <sz val="9"/>
            <rFont val="宋体"/>
            <charset val="134"/>
          </rPr>
          <t>goxk:</t>
        </r>
        <r>
          <rPr>
            <sz val="9"/>
            <rFont val="宋体"/>
            <charset val="134"/>
          </rPr>
          <t xml:space="preserve">
疑为LT1129CST-3.3#TRPBF</t>
        </r>
      </text>
    </comment>
    <comment ref="A139" authorId="0">
      <text>
        <r>
          <rPr>
            <b/>
            <sz val="9"/>
            <rFont val="宋体"/>
            <charset val="134"/>
          </rPr>
          <t>goxk:</t>
        </r>
        <r>
          <rPr>
            <sz val="9"/>
            <rFont val="宋体"/>
            <charset val="134"/>
          </rPr>
          <t xml:space="preserve">
疑为TSAL4400</t>
        </r>
      </text>
    </comment>
  </commentList>
</comments>
</file>

<file path=xl/sharedStrings.xml><?xml version="1.0" encoding="utf-8"?>
<sst xmlns="http://schemas.openxmlformats.org/spreadsheetml/2006/main" count="13480" uniqueCount="5030">
  <si>
    <t>PM</t>
  </si>
  <si>
    <t>盘点号</t>
  </si>
  <si>
    <t>库位号</t>
  </si>
  <si>
    <t>型号</t>
  </si>
  <si>
    <t>厂牌</t>
  </si>
  <si>
    <t>年代</t>
  </si>
  <si>
    <t>货期</t>
  </si>
  <si>
    <t>包装类型</t>
  </si>
  <si>
    <t>数量</t>
  </si>
  <si>
    <t>原子项号</t>
  </si>
  <si>
    <t>MPQ</t>
  </si>
  <si>
    <t>产地</t>
  </si>
  <si>
    <t>ECCN</t>
  </si>
  <si>
    <t>采购单</t>
  </si>
  <si>
    <t>供应商</t>
  </si>
  <si>
    <t>采购公司</t>
  </si>
  <si>
    <t>税种</t>
  </si>
  <si>
    <t>币种</t>
  </si>
  <si>
    <t>原价</t>
  </si>
  <si>
    <t>小计</t>
  </si>
  <si>
    <t>产品号</t>
  </si>
  <si>
    <t>库存分类</t>
  </si>
  <si>
    <t>降价率</t>
  </si>
  <si>
    <t>可售数量</t>
  </si>
  <si>
    <t>出库价</t>
  </si>
  <si>
    <t>兑换率</t>
  </si>
  <si>
    <t>税率</t>
  </si>
  <si>
    <t>含税出库价</t>
  </si>
  <si>
    <t>整包售价</t>
  </si>
  <si>
    <t>清仓售价</t>
  </si>
  <si>
    <t>清仓毛利</t>
  </si>
  <si>
    <t>清仓毛利额</t>
  </si>
  <si>
    <t>清仓销售总额</t>
  </si>
  <si>
    <t>议价</t>
  </si>
  <si>
    <t>提价率</t>
  </si>
  <si>
    <t>MOQ</t>
  </si>
  <si>
    <t>区间1</t>
  </si>
  <si>
    <t>区间1价</t>
  </si>
  <si>
    <t>区间2</t>
  </si>
  <si>
    <t>区间2价</t>
  </si>
  <si>
    <t>区间3</t>
  </si>
  <si>
    <t>区间3价</t>
  </si>
  <si>
    <t>区间4</t>
  </si>
  <si>
    <t>区间4价</t>
  </si>
  <si>
    <t>区间5</t>
  </si>
  <si>
    <t>区间5价</t>
  </si>
  <si>
    <t>区间6</t>
  </si>
  <si>
    <t>区间6价</t>
  </si>
  <si>
    <t>区间7</t>
  </si>
  <si>
    <t>区间7价</t>
  </si>
  <si>
    <t>FW</t>
  </si>
  <si>
    <t>350873-1</t>
  </si>
  <si>
    <t>TE Connectivity</t>
  </si>
  <si>
    <t>1</t>
  </si>
  <si>
    <t>卷装</t>
  </si>
  <si>
    <t>824495957132967937</t>
  </si>
  <si>
    <t>K2</t>
  </si>
  <si>
    <t>是</t>
  </si>
  <si>
    <t>连接器  锡 14-18AWG</t>
  </si>
  <si>
    <t>LT1121IST-5#PBF</t>
  </si>
  <si>
    <t>LINEAR TECHNOLOGY</t>
  </si>
  <si>
    <t>管装</t>
  </si>
  <si>
    <t>824495963612119041</t>
  </si>
  <si>
    <t>MY</t>
  </si>
  <si>
    <t>K3</t>
  </si>
  <si>
    <t>线性稳压器 封装SOT223-3</t>
  </si>
  <si>
    <t>1825027-5</t>
  </si>
  <si>
    <t>散装</t>
  </si>
  <si>
    <t>824495999103172609</t>
  </si>
  <si>
    <t>CN</t>
  </si>
  <si>
    <t>R/A 160G PUSHBUTTON 触摸开关</t>
  </si>
  <si>
    <t>284514-4</t>
  </si>
  <si>
    <t>袋装</t>
  </si>
  <si>
    <t>824495994864304129</t>
  </si>
  <si>
    <t>IE</t>
  </si>
  <si>
    <t>接头,公引脚,带罩(4面)4pin 3.50mm 垂直式焊接 通孔</t>
  </si>
  <si>
    <t>10061913-101CLF</t>
  </si>
  <si>
    <t>FCI</t>
  </si>
  <si>
    <t>盒装</t>
  </si>
  <si>
    <t>824495984289316865</t>
  </si>
  <si>
    <t>连接器 补货</t>
  </si>
  <si>
    <t>TMS320C6455BCTZA</t>
  </si>
  <si>
    <t>TI</t>
  </si>
  <si>
    <t>15+</t>
  </si>
  <si>
    <t>824495987208126465</t>
  </si>
  <si>
    <t>697-BFBGA, FCBGA Surface Mount Fixed Point 1.8V,3.3V,1.25V</t>
  </si>
  <si>
    <t>SMCJ24CA-E3/57T</t>
  </si>
  <si>
    <t>Vishay</t>
  </si>
  <si>
    <t>824495947601248257</t>
  </si>
  <si>
    <t>ESD抑制器/TVS二极管，供应商发错货</t>
  </si>
  <si>
    <t>MS3102A18-1P</t>
  </si>
  <si>
    <t>AMHENOL</t>
  </si>
  <si>
    <t>824495990074015745</t>
  </si>
  <si>
    <t>US</t>
  </si>
  <si>
    <t>插座,公形引脚 10pin 面板安装25.4mm</t>
  </si>
  <si>
    <t>801-007-16M9-19PA</t>
  </si>
  <si>
    <t>Glenair</t>
  </si>
  <si>
    <t>824495959934861313</t>
  </si>
  <si>
    <t>801系列强力鼠标双启动ACME线程带压接触点的插头。补发货</t>
  </si>
  <si>
    <t>EG1218</t>
  </si>
  <si>
    <t>E-Switch</t>
  </si>
  <si>
    <t>824495926381150209</t>
  </si>
  <si>
    <t>供应商发错货</t>
  </si>
  <si>
    <t>TC4427EOA713</t>
  </si>
  <si>
    <t>MICROCHIP</t>
  </si>
  <si>
    <t>16+</t>
  </si>
  <si>
    <t>824495929462259713</t>
  </si>
  <si>
    <t>低压侧N沟道P沟道 MOSFET 8-SOIC</t>
  </si>
  <si>
    <t>5749914-2</t>
  </si>
  <si>
    <t>824495997012443137</t>
  </si>
  <si>
    <t>SN74HC153DR</t>
  </si>
  <si>
    <t>824495932296724481</t>
  </si>
  <si>
    <t>多路复用器</t>
  </si>
  <si>
    <t>940-44-044-17-400004</t>
  </si>
  <si>
    <t>MILL-MAX</t>
  </si>
  <si>
    <t>824495959267606529</t>
  </si>
  <si>
    <t>IC插座  南京吉信源电子退货  Conn PLCC Socket SKT 44POS 1.27mm Solder ST SMD T/R</t>
  </si>
  <si>
    <t>TLP2301(TPL,E</t>
  </si>
  <si>
    <t>TOSHIBA</t>
  </si>
  <si>
    <t>824495958659760129</t>
  </si>
  <si>
    <t>TH</t>
  </si>
  <si>
    <t>光耦逻辑输出  封装：SMD-4</t>
  </si>
  <si>
    <t>74LVX14M</t>
  </si>
  <si>
    <t>Fairchild</t>
  </si>
  <si>
    <t>退货，低压逆变器</t>
  </si>
  <si>
    <t>5749626-2</t>
  </si>
  <si>
    <t xml:space="preserve">Tyco </t>
  </si>
  <si>
    <t>824495982849425409</t>
  </si>
  <si>
    <t xml:space="preserve">MX </t>
  </si>
  <si>
    <t>7103MD9CBE</t>
  </si>
  <si>
    <t>C&amp;K</t>
  </si>
  <si>
    <t>824495956450246657</t>
  </si>
  <si>
    <t>794206-1</t>
  </si>
  <si>
    <t>824495970098937857</t>
  </si>
  <si>
    <t>520963-2</t>
  </si>
  <si>
    <t>18+</t>
  </si>
  <si>
    <t>824495948993036289</t>
  </si>
  <si>
    <t>快速连接 母头 压接 连接器 完全绝缘</t>
  </si>
  <si>
    <t>AD9633BCPZ-105</t>
  </si>
  <si>
    <t>AD</t>
  </si>
  <si>
    <t>824495954113658881</t>
  </si>
  <si>
    <t>FMS6501MSA28X</t>
  </si>
  <si>
    <t>ON</t>
  </si>
  <si>
    <t>824495941047484417</t>
  </si>
  <si>
    <t>IC VIDEO SW MATRIX 12X9 28SSOP</t>
  </si>
  <si>
    <t>SI4435DY</t>
  </si>
  <si>
    <t>824495952756506625</t>
  </si>
  <si>
    <t>MOSFET  30V SinGLE P-CH</t>
  </si>
  <si>
    <t>TPS61261DRVR</t>
  </si>
  <si>
    <t>824495966628085761</t>
  </si>
  <si>
    <t>升压 开关稳压器 IC 正 固定 3.3V 1 输出 100mA 6-WDFN 裸露焊盘</t>
  </si>
  <si>
    <t>REF5030IDGKT</t>
  </si>
  <si>
    <t>824495945426567169</t>
  </si>
  <si>
    <t>IC VREF SERIES 0.05% 8VSSOP</t>
  </si>
  <si>
    <t>205203-8</t>
  </si>
  <si>
    <t>824495935907495937</t>
  </si>
  <si>
    <t>SCI-1020-000</t>
  </si>
  <si>
    <t>API</t>
  </si>
  <si>
    <t>824495972893655041</t>
  </si>
  <si>
    <t>MX</t>
  </si>
  <si>
    <t>馈通式电容</t>
  </si>
  <si>
    <t>39-29-1048</t>
  </si>
  <si>
    <t>molex</t>
  </si>
  <si>
    <t>824495962843480065</t>
  </si>
  <si>
    <t>SRF0504-152Y</t>
  </si>
  <si>
    <t>Bourns Inc.</t>
  </si>
  <si>
    <t>824495971507208193</t>
  </si>
  <si>
    <t>3.6 µH @ 100 kHz 2 线路共模扼流圈 表面贴装型 1.5 kOhms @ 100 MHz 1A DCR 100 毫欧</t>
  </si>
  <si>
    <t>51021-0400</t>
  </si>
  <si>
    <t>MOLEX</t>
  </si>
  <si>
    <t>824495950636548097</t>
  </si>
  <si>
    <t>10114826-00005LF</t>
  </si>
  <si>
    <t>Amphenol</t>
  </si>
  <si>
    <t>824495973546000385</t>
  </si>
  <si>
    <t>插座5pin 间距1.25mm1排 自由悬挂</t>
  </si>
  <si>
    <t>AD7274BRM</t>
  </si>
  <si>
    <t>0448</t>
  </si>
  <si>
    <t>824495939539599361</t>
  </si>
  <si>
    <t>FDT439N</t>
  </si>
  <si>
    <t>824495934450335745</t>
  </si>
  <si>
    <t>MOSFET  封装：TO-261-4，TO-261AA</t>
  </si>
  <si>
    <t>WQ</t>
  </si>
  <si>
    <t>EHS104LD</t>
  </si>
  <si>
    <t>ECE</t>
  </si>
  <si>
    <t>824495930265206785</t>
  </si>
  <si>
    <t xml:space="preserve">LSZ51D  </t>
  </si>
  <si>
    <t>Honeywell</t>
  </si>
  <si>
    <t>1720</t>
  </si>
  <si>
    <t>OPA2365AIDR</t>
  </si>
  <si>
    <t>2014</t>
  </si>
  <si>
    <t>K4</t>
  </si>
  <si>
    <t xml:space="preserve">510108178 </t>
  </si>
  <si>
    <t>Virginia Panel</t>
  </si>
  <si>
    <t>7132LA55PDGI</t>
  </si>
  <si>
    <t>IDT</t>
  </si>
  <si>
    <t>1924</t>
  </si>
  <si>
    <t>ADC12D500RFIUT/NOPB</t>
  </si>
  <si>
    <t>1218</t>
  </si>
  <si>
    <t xml:space="preserve">ZL30151LDG1 </t>
  </si>
  <si>
    <t>Microsemi</t>
  </si>
  <si>
    <t>1732</t>
  </si>
  <si>
    <t>PA12A</t>
  </si>
  <si>
    <t>APEX</t>
  </si>
  <si>
    <t>1526</t>
  </si>
  <si>
    <t xml:space="preserve">SMBJ15A </t>
  </si>
  <si>
    <t>littlefuse</t>
  </si>
  <si>
    <t>1903</t>
  </si>
  <si>
    <t xml:space="preserve">SN74LVC1G79DBVR </t>
  </si>
  <si>
    <t>TI(德州仪器)</t>
  </si>
  <si>
    <t>MAX3223EEUP+T</t>
  </si>
  <si>
    <t>Maxim</t>
  </si>
  <si>
    <t>1624</t>
  </si>
  <si>
    <t>LT3086EFE#PBF</t>
  </si>
  <si>
    <t>LT</t>
  </si>
  <si>
    <t>1323</t>
  </si>
  <si>
    <t>XC5VLX30T-1FFG665C</t>
  </si>
  <si>
    <t>XILINX</t>
  </si>
  <si>
    <t>1045</t>
  </si>
  <si>
    <t>PC/HV/S/WF 10NF 1KV</t>
  </si>
  <si>
    <t>LCR COMPONENTS</t>
  </si>
  <si>
    <t>1835</t>
  </si>
  <si>
    <t>E-L9637D(RS#686-4857)</t>
  </si>
  <si>
    <t>ST</t>
  </si>
  <si>
    <t>LR2512-22R002F4</t>
  </si>
  <si>
    <t>RALEC</t>
  </si>
  <si>
    <t>17+</t>
  </si>
  <si>
    <t>YUE</t>
  </si>
  <si>
    <t>APXH006A0X-SRZ</t>
  </si>
  <si>
    <t>ABB</t>
  </si>
  <si>
    <t>824495986536120321</t>
  </si>
  <si>
    <t>非隔离 PoL 模块 直流转换器</t>
  </si>
  <si>
    <t>27E007</t>
  </si>
  <si>
    <t>TE</t>
  </si>
  <si>
    <t>盘装</t>
  </si>
  <si>
    <t>824495983529197569</t>
  </si>
  <si>
    <t>继电器 插口 通孔</t>
  </si>
  <si>
    <t>T101J6ZQE2</t>
  </si>
  <si>
    <t>824495999781568513</t>
  </si>
  <si>
    <t>翘板开关</t>
  </si>
  <si>
    <t>Q14P1CXXG02E</t>
  </si>
  <si>
    <t>Apem</t>
  </si>
  <si>
    <t>N/A</t>
  </si>
  <si>
    <t>824495960730075137</t>
  </si>
  <si>
    <t>指示灯</t>
  </si>
  <si>
    <t>LSF0204DPWR</t>
  </si>
  <si>
    <t>824495994157400065</t>
  </si>
  <si>
    <t>电压电平 转换器 双向 1 电路 4 通道 100MHz 14-TSSOP</t>
  </si>
  <si>
    <t>MKP10131005F00KSSD</t>
  </si>
  <si>
    <t>WIMA</t>
  </si>
  <si>
    <t>无标,仅查到型号厂牌</t>
  </si>
  <si>
    <t>TPS7A8101DRBR</t>
  </si>
  <si>
    <t>824495940387045377</t>
  </si>
  <si>
    <t>PMIC - 稳压器 - 线性 正 可调式 1 输出 1A 8-SON（3x3）</t>
  </si>
  <si>
    <t>MMBT4401M3T5G</t>
  </si>
  <si>
    <t>ON Semi</t>
  </si>
  <si>
    <t>824495964271935489</t>
  </si>
  <si>
    <t>晶体管 - 双极 (BJT) - 单 NPN 40 V 600 mA 250MHz 265 mW 表面贴装型 SOT-723</t>
  </si>
  <si>
    <t>2174507-2</t>
  </si>
  <si>
    <t>824495981445414913</t>
  </si>
  <si>
    <t>USB - 微 B 型 USB 2.0 插座 连接器 5 位 表面贴装，直角</t>
  </si>
  <si>
    <t>E19-50K</t>
  </si>
  <si>
    <t>CHERRY ELECTRI</t>
  </si>
  <si>
    <t>824495968655179777</t>
  </si>
  <si>
    <t>快动开关</t>
  </si>
  <si>
    <t>PIC24FJ128GA610-I/PT-ND</t>
  </si>
  <si>
    <t>PIC PIC® 24F 微控制器</t>
  </si>
  <si>
    <t>201413-4</t>
  </si>
  <si>
    <t>12+</t>
  </si>
  <si>
    <t>824495951357411329</t>
  </si>
  <si>
    <t xml:space="preserve">连接器 起重螺钉 用于 M 系列 6-32 单螺纹  </t>
  </si>
  <si>
    <t>42818-0412</t>
  </si>
  <si>
    <t>Molex</t>
  </si>
  <si>
    <t>824495922803507201</t>
  </si>
  <si>
    <t>4 矩形连接器 - 外壳 插头 黑色 0.394"（10.00mm）</t>
  </si>
  <si>
    <t>LOC111P</t>
  </si>
  <si>
    <t>CLARE</t>
  </si>
  <si>
    <t>824495968005554177</t>
  </si>
  <si>
    <t>光隔离器 光伏，线性化 输出 3750Vrms 1 通道 8-扁平封装</t>
  </si>
  <si>
    <t>0781720410</t>
  </si>
  <si>
    <t>连接器</t>
  </si>
  <si>
    <t>EEF-LX0E471R4</t>
  </si>
  <si>
    <t>Panasonic</t>
  </si>
  <si>
    <t>01/01/14</t>
  </si>
  <si>
    <t>824495942518702081</t>
  </si>
  <si>
    <t>JP</t>
  </si>
  <si>
    <t>470 µF 2.5 V 铝聚合物电容器 2917（7343 公制） 4.5 毫欧 105°C 时为 2000 小时</t>
  </si>
  <si>
    <t>MM70-314-310B1-1-R300(RS#732-0184)</t>
  </si>
  <si>
    <t>JAE</t>
  </si>
  <si>
    <t>824495946106011649</t>
  </si>
  <si>
    <t>卡边缘连接器</t>
  </si>
  <si>
    <t>19073-0009</t>
  </si>
  <si>
    <t>824495931618263041</t>
  </si>
  <si>
    <t>CONN RING CIRC 18-22AWG #6 CRIMP
端子 - 环形连接器 6 接线柱 圆形 18-22 AWG 压接</t>
  </si>
  <si>
    <t>NANOSMD600LR-2</t>
  </si>
  <si>
    <t>Littelfuse</t>
  </si>
  <si>
    <t>824495937459453953</t>
  </si>
  <si>
    <t>厂牌打印错误</t>
  </si>
  <si>
    <t>NL27WZ04DTT1G</t>
  </si>
  <si>
    <t>824495992662720513</t>
  </si>
  <si>
    <t>反相器 IC 2 通道 6-TSOP</t>
  </si>
  <si>
    <t>DWK</t>
  </si>
  <si>
    <t>MCP14700-E/MF</t>
  </si>
  <si>
    <t>824495924925104129</t>
  </si>
  <si>
    <t>半桥 栅极驱动器 IC 非反相 8-DFN（3x3）</t>
  </si>
  <si>
    <t>DW01+G</t>
  </si>
  <si>
    <t>Fortune</t>
  </si>
  <si>
    <t>824495995647426561</t>
  </si>
  <si>
    <t>锂电池保护IC</t>
  </si>
  <si>
    <t>IRLR3715ZPBF</t>
  </si>
  <si>
    <t>Infineon</t>
  </si>
  <si>
    <t>824495923508805633</t>
  </si>
  <si>
    <t>补货，表面贴装型 N 通道 20 V 49A（Tc） 40W（Tc） D-Pak</t>
  </si>
  <si>
    <t>15-31-1026</t>
  </si>
  <si>
    <t>824495976520318977</t>
  </si>
  <si>
    <t>针座连接器 通孔 2 位置 0.264"（6.71mm）</t>
  </si>
  <si>
    <t>DSPIC33FJ32MC202-I/MM</t>
  </si>
  <si>
    <t>Microchip</t>
  </si>
  <si>
    <t>824495943916617729</t>
  </si>
  <si>
    <t>微控制器 IC</t>
  </si>
  <si>
    <t>34793-0081</t>
  </si>
  <si>
    <t>824495991894900737</t>
  </si>
  <si>
    <t>散货袋装，针座连接器 通孔</t>
  </si>
  <si>
    <t>TL062IDT</t>
  </si>
  <si>
    <t>824495927855775745</t>
  </si>
  <si>
    <t>补货、J-FET 放大器 2 电路 8-SOIC</t>
  </si>
  <si>
    <t>ERF8-010-05.0-S-DV-K-TR</t>
  </si>
  <si>
    <t>Samtec</t>
  </si>
  <si>
    <t>824495967318376449</t>
  </si>
  <si>
    <t>连接器 插口</t>
  </si>
  <si>
    <t>1.5KE300CA-E3/54</t>
  </si>
  <si>
    <t>824495943205126145</t>
  </si>
  <si>
    <t>二极管</t>
  </si>
  <si>
    <t>2TL1-3D</t>
  </si>
  <si>
    <t>2017+</t>
  </si>
  <si>
    <t>824495969405272065</t>
  </si>
  <si>
    <t>拨动开关</t>
  </si>
  <si>
    <t>M27C512-12F1</t>
  </si>
  <si>
    <t>824495936687308801</t>
  </si>
  <si>
    <t>散装 存储IC</t>
  </si>
  <si>
    <t>51102-0600</t>
  </si>
  <si>
    <t>824495928810995713</t>
  </si>
  <si>
    <t>压线端子胶壳</t>
  </si>
  <si>
    <t>IS62WV51216EBLL-45BLI</t>
  </si>
  <si>
    <t>ISSI</t>
  </si>
  <si>
    <t>824495933063135233</t>
  </si>
  <si>
    <t>SRAM - 异步 存储器 IC 8Mb（512K x 16） 并联 45 ns 48-VFBGA（6x8）</t>
  </si>
  <si>
    <t>5002541931</t>
  </si>
  <si>
    <t>824495980002508801</t>
  </si>
  <si>
    <t>HDMI 插座 连接器 19 位 表面贴装，直角，通孔</t>
  </si>
  <si>
    <t>1658640-1</t>
  </si>
  <si>
    <t>824495938843901953</t>
  </si>
  <si>
    <t>母触点插座,补货</t>
  </si>
  <si>
    <t>1-154719-0</t>
  </si>
  <si>
    <t>07+</t>
  </si>
  <si>
    <t>824495998314676225</t>
  </si>
  <si>
    <t>I</t>
  </si>
  <si>
    <t>LD39100PURY</t>
  </si>
  <si>
    <t>824495965045391361</t>
  </si>
  <si>
    <t>PMIC - 稳压器 - 线性 正 可调式 1 输出 1A 6-DFN（3x3）</t>
  </si>
  <si>
    <t>15-91-0180</t>
  </si>
  <si>
    <t>824495965839294465</t>
  </si>
  <si>
    <t>针座连接器 表面贴装型，补货</t>
  </si>
  <si>
    <t>HMC902LP3ETR</t>
  </si>
  <si>
    <t>824495933744939009</t>
  </si>
  <si>
    <t>射频放大器 IC 通用 5GHz ~ 10GHz 16-QFN（3x3）</t>
  </si>
  <si>
    <t>8-215570-0</t>
  </si>
  <si>
    <t>824495944766455809</t>
  </si>
  <si>
    <t>10 位置 带状电缆，DIP 针座 连接器 红色 IDC 28 AWG，绞合或实心 通孔，压配</t>
  </si>
  <si>
    <t>LCMX02280C-5TN144C</t>
  </si>
  <si>
    <t>Lattice</t>
  </si>
  <si>
    <t>824496001290534913</t>
  </si>
  <si>
    <t>FPGA</t>
  </si>
  <si>
    <t>STTH2R06S</t>
  </si>
  <si>
    <t>824495977861349377</t>
  </si>
  <si>
    <t>二极管 标准 600 V 2A 表面贴装型 SMC</t>
  </si>
  <si>
    <t>G6S-2F-Y-5VDC</t>
  </si>
  <si>
    <t>Omron</t>
  </si>
  <si>
    <t>824495980755779585</t>
  </si>
  <si>
    <t>RELAY.SMD.DPCO.5VDC</t>
  </si>
  <si>
    <t>ZHS</t>
  </si>
  <si>
    <t>505565-0201</t>
  </si>
  <si>
    <t>71220CKM</t>
  </si>
  <si>
    <t>824495972234264577</t>
  </si>
  <si>
    <t>UPC2745TB-E3</t>
  </si>
  <si>
    <t>NEC</t>
  </si>
  <si>
    <t>13+</t>
  </si>
  <si>
    <t>824495930957365249</t>
  </si>
  <si>
    <t>571-175778-2</t>
  </si>
  <si>
    <t>未知</t>
  </si>
  <si>
    <t>LM2937IMP-3.3/NOPB</t>
  </si>
  <si>
    <t>824495962061864961</t>
  </si>
  <si>
    <t>SN74LVC1G07DRLR</t>
  </si>
  <si>
    <t>19+</t>
  </si>
  <si>
    <t>824496001965850625</t>
  </si>
  <si>
    <t>SDR1006-560KL</t>
  </si>
  <si>
    <t>Bourns</t>
  </si>
  <si>
    <t>824495974229934081</t>
  </si>
  <si>
    <t>1-208979-1</t>
  </si>
  <si>
    <t>824495953444700161</t>
  </si>
  <si>
    <t>MAX706TESA+</t>
  </si>
  <si>
    <t>824495946903814145</t>
  </si>
  <si>
    <t>LT1129LST-3.3#TRPBF</t>
  </si>
  <si>
    <t>36914000000</t>
  </si>
  <si>
    <t>824495927075602433</t>
  </si>
  <si>
    <t>SS-1712</t>
  </si>
  <si>
    <t>06+</t>
  </si>
  <si>
    <t>824495974934347777</t>
  </si>
  <si>
    <t>TPS53915RVET</t>
  </si>
  <si>
    <t>824495989361147905</t>
  </si>
  <si>
    <t>776163-1</t>
  </si>
  <si>
    <t>824495948280922113</t>
  </si>
  <si>
    <t>L78L12ABUTR</t>
  </si>
  <si>
    <t>824495985752276993</t>
  </si>
  <si>
    <t>UPF25B10KV</t>
  </si>
  <si>
    <t>824495955022217217</t>
  </si>
  <si>
    <t>TW</t>
  </si>
  <si>
    <t>87552-0501</t>
  </si>
  <si>
    <t>824495925703442433</t>
  </si>
  <si>
    <t>SG</t>
  </si>
  <si>
    <t>LLW</t>
  </si>
  <si>
    <t>87606-1001</t>
  </si>
  <si>
    <t>05+</t>
  </si>
  <si>
    <t>824496004897341441</t>
  </si>
  <si>
    <t>接头,公引脚和刀片</t>
  </si>
  <si>
    <t>E101MD1AGE</t>
  </si>
  <si>
    <t xml:space="preserve">C&amp;K </t>
  </si>
  <si>
    <t xml:space="preserve">拨动开关 </t>
  </si>
  <si>
    <t>1217056-1</t>
  </si>
  <si>
    <t>TE/泰科</t>
  </si>
  <si>
    <t>20+</t>
  </si>
  <si>
    <t>824498970358087681</t>
  </si>
  <si>
    <t>快速连接，快速断开端子</t>
  </si>
  <si>
    <t>MC14504BDTG</t>
  </si>
  <si>
    <t>ON Semiconductor</t>
  </si>
  <si>
    <t>824495952043900929</t>
  </si>
  <si>
    <t>PHL</t>
  </si>
  <si>
    <t>转换器，电平移位器</t>
  </si>
  <si>
    <t>S29GL256P10TFI020</t>
  </si>
  <si>
    <t xml:space="preserve">Cypress </t>
  </si>
  <si>
    <t>824496000593297409</t>
  </si>
  <si>
    <t>存储器</t>
  </si>
  <si>
    <t>SN74LVC1G125DCKT</t>
  </si>
  <si>
    <t>TEXAS INSTRUMENTS</t>
  </si>
  <si>
    <t>缓冲器，非反向 三态 SC</t>
  </si>
  <si>
    <t xml:space="preserve">XC3S1000-4FTG256I </t>
  </si>
  <si>
    <t>FPGA-现场可编程门阵列</t>
  </si>
  <si>
    <t>SN74ALVCH16245DGG</t>
  </si>
  <si>
    <t>824496004113727489</t>
  </si>
  <si>
    <t>收发器，非反相 𒭋 三态</t>
  </si>
  <si>
    <t>ADP1755ACPZ-R7</t>
  </si>
  <si>
    <t>ADI</t>
  </si>
  <si>
    <t>824495997641818113</t>
  </si>
  <si>
    <t>线性稳压器</t>
  </si>
  <si>
    <t>10103592-0001LF</t>
  </si>
  <si>
    <t>AMPHENOL</t>
  </si>
  <si>
    <t>824496005595136001</t>
  </si>
  <si>
    <t>USB微型 HDMI连接器 FCI</t>
  </si>
  <si>
    <t>JAN</t>
  </si>
  <si>
    <t>LTM4625IY#PBF</t>
  </si>
  <si>
    <t>linear</t>
  </si>
  <si>
    <t>824495978539876353</t>
  </si>
  <si>
    <t>非隔离 PoL 模块 直流转换器 1 输出 0.6 ~ 5.5V 5A 4V - 20V 输入</t>
  </si>
  <si>
    <t>KSZ9031RNXCA</t>
  </si>
  <si>
    <t>Microchip Technology</t>
  </si>
  <si>
    <t>824496006285524993</t>
  </si>
  <si>
    <t>完全版 收发器 4/4 以太网 48-QFN（7x7）</t>
  </si>
  <si>
    <t>TCK-050</t>
  </si>
  <si>
    <t>Traco Power</t>
  </si>
  <si>
    <t>824495979307335681</t>
  </si>
  <si>
    <t>325 µH @ 100 kHz 2 线路共模扼流圈 通孔 3.3A DCR 35 毫欧</t>
  </si>
  <si>
    <t>8655MH2512LF</t>
  </si>
  <si>
    <t>0053</t>
  </si>
  <si>
    <t>25 位置 两件后壳 连接器 银 180° 屏蔽</t>
  </si>
  <si>
    <t>LQH31MN100K03L</t>
  </si>
  <si>
    <t>Murata</t>
  </si>
  <si>
    <t>10µH 1206工字电感  批次15+和16+ ，一卷2000pcs</t>
  </si>
  <si>
    <t>LM339DBR</t>
  </si>
  <si>
    <t>1649</t>
  </si>
  <si>
    <t>通用比较器</t>
  </si>
  <si>
    <t>2238019-1</t>
  </si>
  <si>
    <t>TE connectivity</t>
  </si>
  <si>
    <t>1423</t>
  </si>
  <si>
    <t>锡 򖡹22-26AWG</t>
  </si>
  <si>
    <t>LM258DR</t>
  </si>
  <si>
    <t>1438</t>
  </si>
  <si>
    <t>运算放大器</t>
  </si>
  <si>
    <t>LMZ22010TZ/NOPB</t>
  </si>
  <si>
    <t>1519</t>
  </si>
  <si>
    <t>线性稳压器  封装TO-PMOD-11 32pcs/管</t>
  </si>
  <si>
    <t>AM29LV040B-120JI</t>
  </si>
  <si>
    <t>AMD</t>
  </si>
  <si>
    <t>0120</t>
  </si>
  <si>
    <t>k3</t>
  </si>
  <si>
    <t>封装：PLCC</t>
  </si>
  <si>
    <t>EP3C16U256C8N</t>
  </si>
  <si>
    <t>Altera</t>
  </si>
  <si>
    <t>1331</t>
  </si>
  <si>
    <t>其他</t>
  </si>
  <si>
    <t>KSS241GLFS</t>
  </si>
  <si>
    <t>1208</t>
  </si>
  <si>
    <t>触点电流：50mA 额定电压(DC)：32V 电路结构：单刀单掷 安装方式：卧贴 按钮形状：矩形按钮 开关长度：7mm 开关宽度：3.5mm 开关高度：1.7mm</t>
  </si>
  <si>
    <t>KSZ8051RNL TR</t>
  </si>
  <si>
    <t>MICREL</t>
  </si>
  <si>
    <t>1308</t>
  </si>
  <si>
    <t>AD8361ARMZ</t>
  </si>
  <si>
    <t>1137</t>
  </si>
  <si>
    <t>LTC4100EG#PBF</t>
  </si>
  <si>
    <t>LTC</t>
  </si>
  <si>
    <t>1241</t>
  </si>
  <si>
    <t>智能电池 充电器 IC 24-SSOP,标准包装59</t>
  </si>
  <si>
    <t>非隔离 PoL 模块 直流转换器 1 输出 0.8 ~ 6V 10A 6V - 20V 输入</t>
  </si>
  <si>
    <t>MASW-000834-13560T</t>
  </si>
  <si>
    <t>MACOM</t>
  </si>
  <si>
    <t>10+</t>
  </si>
  <si>
    <t>ADM8828ARTZ</t>
  </si>
  <si>
    <t>14+</t>
  </si>
  <si>
    <t>LC4256V-10TN176I</t>
  </si>
  <si>
    <t>1543</t>
  </si>
  <si>
    <t>IC CPLD 256MC 10NS 176TQFP</t>
  </si>
  <si>
    <t>TSAL3400</t>
  </si>
  <si>
    <t>1630</t>
  </si>
  <si>
    <t>红外发光二极管</t>
  </si>
  <si>
    <t>SN75175D</t>
  </si>
  <si>
    <t>接收器 0/4 RS422，RS423，RS485 16-SOIC</t>
  </si>
  <si>
    <t>YBO</t>
  </si>
  <si>
    <t>MX29LV040CQI-70G</t>
  </si>
  <si>
    <t>Macronix</t>
  </si>
  <si>
    <t>1310</t>
  </si>
  <si>
    <t>SI4133G-BT</t>
  </si>
  <si>
    <t>SILICON</t>
  </si>
  <si>
    <t>00+</t>
  </si>
  <si>
    <t>时钟发生器IC,库存多货</t>
  </si>
  <si>
    <t>HR601680</t>
  </si>
  <si>
    <t>HANRUN(汉仁)</t>
  </si>
  <si>
    <t>网口变压器,多发</t>
  </si>
  <si>
    <t>MJD350G</t>
  </si>
  <si>
    <t>ON (安森美)</t>
  </si>
  <si>
    <t>1108</t>
  </si>
  <si>
    <t>TRANS PNP 300V 0.5A DPAK</t>
  </si>
  <si>
    <t>MAX16054AZT+T</t>
  </si>
  <si>
    <t>MAXIM(美信)</t>
  </si>
  <si>
    <t>多发 2.7V ~ 5.5V SOT-23-6 Thin, TSOT-23-6</t>
  </si>
  <si>
    <t>SN74BCT760DWR</t>
  </si>
  <si>
    <t>多发 缓冲器，非反向 2 开路集电极 20-SOIC 4.5 V ~ 5.5 V</t>
  </si>
  <si>
    <t>BTS432E2BKSA1</t>
  </si>
  <si>
    <t>INFINEON</t>
  </si>
  <si>
    <t>DS24B33S</t>
  </si>
  <si>
    <t>MAXIM</t>
  </si>
  <si>
    <t>供应商多发</t>
  </si>
  <si>
    <t>51021-0600</t>
  </si>
  <si>
    <t>1751</t>
  </si>
  <si>
    <t>RC0603FR-074K7L</t>
  </si>
  <si>
    <t>yageo</t>
  </si>
  <si>
    <t>1722</t>
  </si>
  <si>
    <t>1-353715-5</t>
  </si>
  <si>
    <t>BAV70-7-F</t>
  </si>
  <si>
    <t>Diodes Incorporated</t>
  </si>
  <si>
    <t>1913</t>
  </si>
  <si>
    <t>TPS75533KTTT</t>
  </si>
  <si>
    <t>1049</t>
  </si>
  <si>
    <t>021-0001-017</t>
  </si>
  <si>
    <t>深圳凯利泰</t>
  </si>
  <si>
    <t>FOXSLF/080-20</t>
  </si>
  <si>
    <t>FOX</t>
  </si>
  <si>
    <t>1815</t>
  </si>
  <si>
    <t>1N5338B-TP</t>
  </si>
  <si>
    <t>Micro Commercial Co</t>
  </si>
  <si>
    <t>1733</t>
  </si>
  <si>
    <t xml:space="preserve">CGA2B1X7R1A224KT0Y0E   </t>
  </si>
  <si>
    <t>BAT54SWT1G</t>
  </si>
  <si>
    <t>ON(安森美)</t>
  </si>
  <si>
    <t>两年内</t>
  </si>
  <si>
    <t>17211101102</t>
  </si>
  <si>
    <t>Harting</t>
  </si>
  <si>
    <t>1817</t>
  </si>
  <si>
    <t>BL-HUF35A-AV-TRB</t>
  </si>
  <si>
    <t>BrtLed(佰鸿)</t>
  </si>
  <si>
    <t>G2R-1A-E-DC12V</t>
  </si>
  <si>
    <t>omron</t>
  </si>
  <si>
    <t>AFB0612EH-BR00</t>
  </si>
  <si>
    <t>DELTA</t>
  </si>
  <si>
    <t>04+</t>
  </si>
  <si>
    <t>D-FRONT 4-6,35</t>
  </si>
  <si>
    <t>PHOENIX</t>
  </si>
  <si>
    <t>SDA08H1SBD</t>
  </si>
  <si>
    <t>1604</t>
  </si>
  <si>
    <t>7107MD9CBE</t>
  </si>
  <si>
    <t>20141028</t>
  </si>
  <si>
    <t>GRM21BR61C106KE15L</t>
  </si>
  <si>
    <t>1053081212</t>
  </si>
  <si>
    <t>1816</t>
  </si>
  <si>
    <t>LCA210</t>
  </si>
  <si>
    <t>IXYS</t>
  </si>
  <si>
    <t>1114</t>
  </si>
  <si>
    <t>74FCT3807EPYGI</t>
  </si>
  <si>
    <t>IDT, Integrated Device Technology Inc</t>
  </si>
  <si>
    <t>1735 </t>
  </si>
  <si>
    <t>UC2525BN</t>
  </si>
  <si>
    <t>1544</t>
  </si>
  <si>
    <t>EXB-A10P103J</t>
  </si>
  <si>
    <t>1830</t>
  </si>
  <si>
    <t>PCA82C251T</t>
  </si>
  <si>
    <t>1701</t>
  </si>
  <si>
    <t>ABC40-3000G</t>
  </si>
  <si>
    <t>powerone</t>
  </si>
  <si>
    <t>CDMPIH10D48BNP-122MC</t>
  </si>
  <si>
    <t>P6SMB27CA</t>
  </si>
  <si>
    <t>1633</t>
  </si>
  <si>
    <t xml:space="preserve">GCM1885C1H471JA16D </t>
  </si>
  <si>
    <t>MURATA</t>
  </si>
  <si>
    <t>GRM216R71H103KA01D</t>
  </si>
  <si>
    <t>GRM1555C1H101JA01D</t>
  </si>
  <si>
    <r>
      <rPr>
        <sz val="9"/>
        <color theme="1"/>
        <rFont val="Arial"/>
        <charset val="0"/>
      </rPr>
      <t xml:space="preserve">	</t>
    </r>
    <r>
      <rPr>
        <sz val="9"/>
        <color theme="1"/>
        <rFont val="微软雅黑"/>
        <charset val="134"/>
      </rPr>
      <t>GRM155R61A106ME21D</t>
    </r>
  </si>
  <si>
    <t>GRM185R61C105KE44D</t>
  </si>
  <si>
    <t>K05-400-820</t>
  </si>
  <si>
    <t>Kendeil</t>
  </si>
  <si>
    <t>E5608-4RO3R3KL</t>
  </si>
  <si>
    <t>070118</t>
  </si>
  <si>
    <t>51660R</t>
  </si>
  <si>
    <t>MIDCOM</t>
  </si>
  <si>
    <t>CL23B-100V-562-JP5</t>
  </si>
  <si>
    <t>FALA</t>
  </si>
  <si>
    <t>2N3906RLRAG</t>
  </si>
  <si>
    <t>0608</t>
  </si>
  <si>
    <t>LB09I271</t>
  </si>
  <si>
    <t>深圳海光</t>
  </si>
  <si>
    <t>HXX0030000</t>
  </si>
  <si>
    <t xml:space="preserve">Ningbo Xinya Electronic Co. Ltd </t>
  </si>
  <si>
    <t>1N5348B</t>
  </si>
  <si>
    <t xml:space="preserve">1750 </t>
  </si>
  <si>
    <t>4309R-101-103LF</t>
  </si>
  <si>
    <t>BOURNS</t>
  </si>
  <si>
    <t>1730</t>
  </si>
  <si>
    <t>MC34717EP</t>
  </si>
  <si>
    <t>NXP / Freescale</t>
  </si>
  <si>
    <t>62420-1</t>
  </si>
  <si>
    <t>AMP</t>
  </si>
  <si>
    <t>13342</t>
  </si>
  <si>
    <t>2-964302-1</t>
  </si>
  <si>
    <t>TJC3-T</t>
  </si>
  <si>
    <t>豪滨</t>
  </si>
  <si>
    <t>170625</t>
  </si>
  <si>
    <t>CCF6010K0FKE36</t>
  </si>
  <si>
    <t>VISHAY</t>
  </si>
  <si>
    <t>1516</t>
  </si>
  <si>
    <t>MAX5079EUD+</t>
  </si>
  <si>
    <t>Maxim Integrated</t>
  </si>
  <si>
    <t>0945</t>
  </si>
  <si>
    <t>IRFP4710</t>
  </si>
  <si>
    <t>IR</t>
  </si>
  <si>
    <t xml:space="preserve">1745 </t>
  </si>
  <si>
    <t>LM2903DG</t>
  </si>
  <si>
    <t>ON SEMICONDUCTOR</t>
  </si>
  <si>
    <t>批次要求两年内</t>
  </si>
  <si>
    <t>ABLS2-14.31818MHZ-D4Y-T</t>
  </si>
  <si>
    <t>Abracon Corporation</t>
  </si>
  <si>
    <t>0925</t>
  </si>
  <si>
    <t>LQH55DN4R7M03L</t>
  </si>
  <si>
    <t>1622</t>
  </si>
  <si>
    <t>SFH6156-3T</t>
  </si>
  <si>
    <t>C3216X5R1V226M160AC(RS#788-3063 )</t>
  </si>
  <si>
    <t>TDK</t>
  </si>
  <si>
    <t>GRM188R61E475KE11D （RS#815-1386 ）</t>
  </si>
  <si>
    <t xml:space="preserve">Murata </t>
  </si>
  <si>
    <t>MCKNP01SJ010KA10</t>
  </si>
  <si>
    <t>MULTICOMP</t>
  </si>
  <si>
    <t>1707</t>
  </si>
  <si>
    <t>RC0603FR-0710K2L</t>
  </si>
  <si>
    <t>YAGEO</t>
  </si>
  <si>
    <t>RC0603FR-07154KL</t>
  </si>
  <si>
    <t>RC0603FR-071K5L</t>
  </si>
  <si>
    <t xml:space="preserve">9670009974  </t>
  </si>
  <si>
    <t>HARTING</t>
  </si>
  <si>
    <t>CC1206KRX7R9BB124</t>
  </si>
  <si>
    <t>74VHC00MTC</t>
  </si>
  <si>
    <t>MRF581A</t>
  </si>
  <si>
    <t>Advanced Semiconductor, Inc.</t>
  </si>
  <si>
    <t>BLM18KG221SN1D</t>
  </si>
  <si>
    <t>CL21A475KAQNNNE</t>
  </si>
  <si>
    <t>samsung</t>
  </si>
  <si>
    <t>IRFL110PBF</t>
  </si>
  <si>
    <t>Vishay Semiconductors</t>
  </si>
  <si>
    <t>0466002.NR</t>
  </si>
  <si>
    <t>LITTELFUSE</t>
  </si>
  <si>
    <t>1718</t>
  </si>
  <si>
    <t>1394897-1</t>
  </si>
  <si>
    <t>BD1020HFV-EVK-001</t>
  </si>
  <si>
    <t>ROHM</t>
  </si>
  <si>
    <t>2018</t>
  </si>
  <si>
    <t>MAX997ESA+T</t>
  </si>
  <si>
    <t>1729</t>
  </si>
  <si>
    <t>BC807-25LT1G</t>
  </si>
  <si>
    <t>1443</t>
  </si>
  <si>
    <t>NDS7002A</t>
  </si>
  <si>
    <t xml:space="preserve"> FAIRCHILD</t>
  </si>
  <si>
    <t>1417</t>
  </si>
  <si>
    <t>MA4SW410B-1</t>
  </si>
  <si>
    <t>M/A-COM Technology Solutions</t>
  </si>
  <si>
    <t>LTM8020IV</t>
  </si>
  <si>
    <t>WSH2818R0250FEA</t>
  </si>
  <si>
    <t>1010</t>
  </si>
  <si>
    <t>WTN6170-8S</t>
  </si>
  <si>
    <t>唯创</t>
  </si>
  <si>
    <t>SNJ54LS244J</t>
  </si>
  <si>
    <t>CD54HCT393F3A</t>
  </si>
  <si>
    <t>LT1963AMPS8</t>
  </si>
  <si>
    <t>1704</t>
  </si>
  <si>
    <t>640923-1</t>
  </si>
  <si>
    <t>1121</t>
  </si>
  <si>
    <t>CC0805KKX5R8BB105</t>
  </si>
  <si>
    <t>LM12CLK</t>
  </si>
  <si>
    <t>New Jersey Semiconductor</t>
  </si>
  <si>
    <t>11+</t>
  </si>
  <si>
    <t>GP250-120F</t>
  </si>
  <si>
    <t>L79L09ABU</t>
  </si>
  <si>
    <t>TMS320F240PQA</t>
  </si>
  <si>
    <t>ADUM1250SRZ</t>
  </si>
  <si>
    <t>1533</t>
  </si>
  <si>
    <t>JANTX2N5416</t>
  </si>
  <si>
    <t>1613</t>
  </si>
  <si>
    <t>CS-023-114.285M</t>
  </si>
  <si>
    <t>Connor-Winfield</t>
  </si>
  <si>
    <t>1N829A</t>
  </si>
  <si>
    <t>APD</t>
  </si>
  <si>
    <t>IDT54FCT162245ATEB</t>
  </si>
  <si>
    <t>1439</t>
  </si>
  <si>
    <t>MAX488MJA</t>
  </si>
  <si>
    <t>0714</t>
  </si>
  <si>
    <t>DS26F31MJ/883QS(5962-7802302MEA)</t>
  </si>
  <si>
    <t>NSC</t>
  </si>
  <si>
    <t>9847</t>
  </si>
  <si>
    <t>C1608X7R1H224K080AB</t>
  </si>
  <si>
    <t>OP27GZ</t>
  </si>
  <si>
    <t>AL422B</t>
  </si>
  <si>
    <t>AVEROGIC</t>
  </si>
  <si>
    <t>09+</t>
  </si>
  <si>
    <t>LM139AE/883</t>
  </si>
  <si>
    <t>1239</t>
  </si>
  <si>
    <t>AM29LV065DU90REI</t>
  </si>
  <si>
    <t>0705</t>
  </si>
  <si>
    <t>BCX 69-25 E6327</t>
  </si>
  <si>
    <t xml:space="preserve">Infineon </t>
  </si>
  <si>
    <t>HVUF15000</t>
  </si>
  <si>
    <t>HVCA</t>
  </si>
  <si>
    <t>1351</t>
  </si>
  <si>
    <t>4N35M</t>
  </si>
  <si>
    <t>Fairchild Semiconductor</t>
  </si>
  <si>
    <t>Z85C3008VSC</t>
  </si>
  <si>
    <t>ZILOG</t>
  </si>
  <si>
    <t>99+</t>
  </si>
  <si>
    <t>MRF572</t>
  </si>
  <si>
    <t>ASI</t>
  </si>
  <si>
    <t>1203</t>
  </si>
  <si>
    <t>SMBJ5.0CA</t>
  </si>
  <si>
    <t>BYV27400</t>
  </si>
  <si>
    <t>Philips</t>
  </si>
  <si>
    <t>na</t>
  </si>
  <si>
    <t>MC10507/BEAJC</t>
  </si>
  <si>
    <t>MOT</t>
  </si>
  <si>
    <t>0839</t>
  </si>
  <si>
    <t>SM-3W 5kΩ(502)</t>
  </si>
  <si>
    <t>Copal</t>
  </si>
  <si>
    <t>PCMC063T-R47MN</t>
  </si>
  <si>
    <t>SUSUMU</t>
  </si>
  <si>
    <t>LM124AWG/883</t>
  </si>
  <si>
    <t>RC0603FR-0775RL</t>
  </si>
  <si>
    <t>TGA4811</t>
  </si>
  <si>
    <t>TRIQUINT</t>
  </si>
  <si>
    <t xml:space="preserve">AD9288BST-80 </t>
  </si>
  <si>
    <t>1048</t>
  </si>
  <si>
    <t>ATMEGA324A-CU</t>
  </si>
  <si>
    <t>Atmel</t>
  </si>
  <si>
    <t>1222</t>
  </si>
  <si>
    <t>TMS320C6455BCTZ2</t>
  </si>
  <si>
    <t>AT91RM9200-CJ-002</t>
  </si>
  <si>
    <t>ATMEGA</t>
  </si>
  <si>
    <t>1211</t>
  </si>
  <si>
    <t>1GC1-8038</t>
  </si>
  <si>
    <t xml:space="preserve">Agilent </t>
  </si>
  <si>
    <t>TDA7053A</t>
  </si>
  <si>
    <t>2004+</t>
  </si>
  <si>
    <t xml:space="preserve">GL827L-HHG </t>
  </si>
  <si>
    <t>GENESYS</t>
  </si>
  <si>
    <t>SRN6045-6R8Y</t>
  </si>
  <si>
    <t xml:space="preserve">1410186-1 </t>
  </si>
  <si>
    <t xml:space="preserve">TE Connectivity </t>
  </si>
  <si>
    <t xml:space="preserve">ADS8556IPMR </t>
  </si>
  <si>
    <t>DS1687-3IND+</t>
  </si>
  <si>
    <t xml:space="preserve">Maxim </t>
  </si>
  <si>
    <t>2-102619-3</t>
  </si>
  <si>
    <t>PSD813F2A-90JI</t>
  </si>
  <si>
    <t>STM</t>
  </si>
  <si>
    <t>1230</t>
  </si>
  <si>
    <t xml:space="preserve">0315020.HXP </t>
  </si>
  <si>
    <t>Littelfuse Inc</t>
  </si>
  <si>
    <t>GD82559ER</t>
  </si>
  <si>
    <t>Intel</t>
  </si>
  <si>
    <t>03/04</t>
  </si>
  <si>
    <t>RT314A05（无法确认型号）</t>
  </si>
  <si>
    <t>TE Connectivity / Schrack</t>
  </si>
  <si>
    <t>EPM7128AETC100-5N</t>
  </si>
  <si>
    <t>ALTERA</t>
  </si>
  <si>
    <t>0707</t>
  </si>
  <si>
    <t>LT8610EMSE#PBF</t>
  </si>
  <si>
    <t>LINEAR</t>
  </si>
  <si>
    <t xml:space="preserve">IXFN230N10 </t>
  </si>
  <si>
    <t>MAX3232CDBE4</t>
  </si>
  <si>
    <t>AD5324BRM</t>
  </si>
  <si>
    <t>111SM2-T</t>
  </si>
  <si>
    <t>Honeywell Sensing and Control</t>
  </si>
  <si>
    <t>EP2SGX130GF1508I4N</t>
  </si>
  <si>
    <t>LM741J/883Q</t>
  </si>
  <si>
    <t xml:space="preserve">SN54LS260J </t>
  </si>
  <si>
    <t>84+</t>
  </si>
  <si>
    <t>GRM31CR60J107KE39L</t>
  </si>
  <si>
    <t>Murata Electronics North America</t>
  </si>
  <si>
    <t>1743</t>
  </si>
  <si>
    <t>IRF7309TRPBF</t>
  </si>
  <si>
    <t>FSRB100100RTB00B</t>
  </si>
  <si>
    <t>Murata Manufacturing Co Ltd</t>
  </si>
  <si>
    <t>TLP2345</t>
  </si>
  <si>
    <t>N80C186-12</t>
  </si>
  <si>
    <t>95+</t>
  </si>
  <si>
    <t>AD811SQ/883B</t>
  </si>
  <si>
    <t>1220</t>
  </si>
  <si>
    <t>AHA4501A-050PQC</t>
  </si>
  <si>
    <t>AHA</t>
  </si>
  <si>
    <t>01+</t>
  </si>
  <si>
    <t>28B1225-100</t>
  </si>
  <si>
    <t>Steward</t>
  </si>
  <si>
    <t>ADS1211U</t>
  </si>
  <si>
    <t>BB</t>
  </si>
  <si>
    <t>09+ G4</t>
  </si>
  <si>
    <t>AD712AQ</t>
  </si>
  <si>
    <t>MAX038CPP</t>
  </si>
  <si>
    <t>LM138K/883B</t>
  </si>
  <si>
    <t>200015</t>
  </si>
  <si>
    <t>CD54AC138F3A</t>
  </si>
  <si>
    <t>AD8513ARZ</t>
  </si>
  <si>
    <t>L78L05ABZ</t>
  </si>
  <si>
    <t>FOD3180</t>
  </si>
  <si>
    <t>FSC</t>
  </si>
  <si>
    <t>08+</t>
  </si>
  <si>
    <t>DS2148TN</t>
  </si>
  <si>
    <t>Maxim Integrated Products</t>
  </si>
  <si>
    <t>03+</t>
  </si>
  <si>
    <t>EP1C12Q240C8</t>
  </si>
  <si>
    <t>FLL200IB1</t>
  </si>
  <si>
    <t>Fujitsu</t>
  </si>
  <si>
    <t>2001+</t>
  </si>
  <si>
    <t>ZPSD302-B-70J</t>
  </si>
  <si>
    <t>WSI</t>
  </si>
  <si>
    <t>98+</t>
  </si>
  <si>
    <t>ADP1611ARMZ-R7</t>
  </si>
  <si>
    <t>PME5218TP</t>
  </si>
  <si>
    <t>Ericsson Power Modules</t>
  </si>
  <si>
    <t>07</t>
  </si>
  <si>
    <t>TL084MJ</t>
  </si>
  <si>
    <t>XCS10XL-4VQG100C</t>
  </si>
  <si>
    <t>SN65EPT21D</t>
  </si>
  <si>
    <t>Texas Instruments</t>
  </si>
  <si>
    <t>EPM3256AQC208-10N</t>
  </si>
  <si>
    <t>LM339M</t>
  </si>
  <si>
    <t>SN54HC75J</t>
  </si>
  <si>
    <t>1985</t>
  </si>
  <si>
    <t>IDT7132SA35CB</t>
  </si>
  <si>
    <t>1109</t>
  </si>
  <si>
    <t>2N3646</t>
  </si>
  <si>
    <t>SSI</t>
  </si>
  <si>
    <t>BLV20</t>
  </si>
  <si>
    <t>MUST11+</t>
  </si>
  <si>
    <t>5962-8954401PA</t>
  </si>
  <si>
    <t>PM49FL004T-33JCE</t>
  </si>
  <si>
    <t>PMC</t>
  </si>
  <si>
    <t>CY7C028V-15AXIT</t>
  </si>
  <si>
    <t>CYPRESS</t>
  </si>
  <si>
    <t>TICPAL22V10Z-25CNT</t>
  </si>
  <si>
    <t>ti</t>
  </si>
  <si>
    <t>PHT4NQ10LT</t>
  </si>
  <si>
    <t>NXP</t>
  </si>
  <si>
    <t>1335</t>
  </si>
  <si>
    <t>SKY-60H</t>
  </si>
  <si>
    <t>MCL</t>
  </si>
  <si>
    <t>0038</t>
  </si>
  <si>
    <t>REG113NA-3.3</t>
  </si>
  <si>
    <t>JANTX1N5819-1</t>
  </si>
  <si>
    <t>MICROSEMI</t>
  </si>
  <si>
    <t>MRF448</t>
  </si>
  <si>
    <t>M/A-COM</t>
  </si>
  <si>
    <t>SG2003J-883B</t>
  </si>
  <si>
    <t>MSC</t>
  </si>
  <si>
    <t>CD54HC4060F3A</t>
  </si>
  <si>
    <t>VT82C686B</t>
  </si>
  <si>
    <t>VIA</t>
  </si>
  <si>
    <t>CD54HCT20F3A</t>
  </si>
  <si>
    <t>2661540202</t>
  </si>
  <si>
    <t>FAIR-RITE</t>
  </si>
  <si>
    <t>AD8055ARTZ</t>
  </si>
  <si>
    <t>ISO1050DUBR</t>
  </si>
  <si>
    <t>LE79R241DJC</t>
  </si>
  <si>
    <t>LEGERITY</t>
  </si>
  <si>
    <t>0804</t>
  </si>
  <si>
    <t>AT49F4096A-90TI</t>
  </si>
  <si>
    <t>0650</t>
  </si>
  <si>
    <t>BUW42A</t>
  </si>
  <si>
    <t>UNB</t>
  </si>
  <si>
    <t>1024</t>
  </si>
  <si>
    <t>TMS320VC549PGE-100</t>
  </si>
  <si>
    <t>n/a</t>
  </si>
  <si>
    <t>PLT20/S-3C96</t>
  </si>
  <si>
    <t>ferroxcube</t>
  </si>
  <si>
    <t>MT47H128M16HG-3:A</t>
  </si>
  <si>
    <t>Micron</t>
  </si>
  <si>
    <t>MD8251A/B</t>
  </si>
  <si>
    <t>INTEL</t>
  </si>
  <si>
    <t>9203</t>
  </si>
  <si>
    <t>LTC1844ES5-BYP#TRM</t>
  </si>
  <si>
    <t>MC912D60ACPV8</t>
  </si>
  <si>
    <t>FRE</t>
  </si>
  <si>
    <t>02+</t>
  </si>
  <si>
    <t>1TW1-7</t>
  </si>
  <si>
    <t>MICRO SWITCH</t>
  </si>
  <si>
    <t>LM185H-1.2/883</t>
  </si>
  <si>
    <t>0927</t>
  </si>
  <si>
    <t>LF442CD</t>
  </si>
  <si>
    <t>223962-1</t>
  </si>
  <si>
    <t>Tyco / AMP</t>
  </si>
  <si>
    <t>0604</t>
  </si>
  <si>
    <t>2N2219A</t>
  </si>
  <si>
    <t>EPF6016TC144-3</t>
  </si>
  <si>
    <t>0843</t>
  </si>
  <si>
    <t>SN55115J</t>
  </si>
  <si>
    <t>8003</t>
  </si>
  <si>
    <t>OPA541SM</t>
  </si>
  <si>
    <t>OP4177ARZ</t>
  </si>
  <si>
    <t>0926</t>
  </si>
  <si>
    <t>CD54HC192F3A</t>
  </si>
  <si>
    <t>0946</t>
  </si>
  <si>
    <t>DH25D2412-MC</t>
  </si>
  <si>
    <t>ACON</t>
  </si>
  <si>
    <t>0947</t>
  </si>
  <si>
    <t>LM110H</t>
  </si>
  <si>
    <t>9713</t>
  </si>
  <si>
    <t>EPM7064AETC44-7</t>
  </si>
  <si>
    <t>MC145481SD</t>
  </si>
  <si>
    <t>X5643S14-2.7</t>
  </si>
  <si>
    <t>Xicor</t>
  </si>
  <si>
    <t>SI4133G-BTR</t>
  </si>
  <si>
    <t>1N1184A</t>
  </si>
  <si>
    <t>PI74FCT245TQD</t>
  </si>
  <si>
    <t>PericomS</t>
  </si>
  <si>
    <t>94-96</t>
  </si>
  <si>
    <t>XC18V01S020C</t>
  </si>
  <si>
    <t>Xilinx</t>
  </si>
  <si>
    <t>2002</t>
  </si>
  <si>
    <t>THS4131CD</t>
  </si>
  <si>
    <t>TL3016CDR</t>
  </si>
  <si>
    <t>AT28C17-25DI</t>
  </si>
  <si>
    <t>96+</t>
  </si>
  <si>
    <t>EP1C3T144C8N</t>
  </si>
  <si>
    <t>0807</t>
  </si>
  <si>
    <t>HCPL-5731</t>
  </si>
  <si>
    <t>Avago</t>
  </si>
  <si>
    <t>SY100E131JI</t>
  </si>
  <si>
    <t>Micrel</t>
  </si>
  <si>
    <t>MAX197AEAI+</t>
  </si>
  <si>
    <t>XC4028EX-4HQ208C</t>
  </si>
  <si>
    <t>MAAPGM0036-DIE</t>
  </si>
  <si>
    <t>TC4420MJA</t>
  </si>
  <si>
    <t>MJ10016</t>
  </si>
  <si>
    <t>SOLID</t>
  </si>
  <si>
    <t>AD5433YRU</t>
  </si>
  <si>
    <t>DS1230Y-100</t>
  </si>
  <si>
    <t>DALLAS</t>
  </si>
  <si>
    <t>SL1523C</t>
  </si>
  <si>
    <t>PLESSEY</t>
  </si>
  <si>
    <t>88+</t>
  </si>
  <si>
    <t>STW77N65M5</t>
  </si>
  <si>
    <t>A1020BPL44C</t>
  </si>
  <si>
    <t>ACTEL</t>
  </si>
  <si>
    <t>MAX490EESA</t>
  </si>
  <si>
    <t>MAX</t>
  </si>
  <si>
    <t>0826</t>
  </si>
  <si>
    <t>EP3C25F324C8N</t>
  </si>
  <si>
    <t>09 37</t>
  </si>
  <si>
    <t>AD9852ASQ</t>
  </si>
  <si>
    <t>9940</t>
  </si>
  <si>
    <t>UPD482444GW-70</t>
  </si>
  <si>
    <t>CM6460R-505</t>
  </si>
  <si>
    <t xml:space="preserve">API </t>
  </si>
  <si>
    <t>UPD78P0308GF-3BA-A</t>
  </si>
  <si>
    <t>RENESAS</t>
  </si>
  <si>
    <t>2012</t>
  </si>
  <si>
    <t>3-1827253-6</t>
  </si>
  <si>
    <t>TE CONNECTIVITY</t>
  </si>
  <si>
    <t>1204</t>
  </si>
  <si>
    <t>8837K7</t>
  </si>
  <si>
    <t>Eaton</t>
  </si>
  <si>
    <t>8843K6</t>
  </si>
  <si>
    <t>0824</t>
  </si>
  <si>
    <t>MAX368MJN</t>
  </si>
  <si>
    <t>0408</t>
  </si>
  <si>
    <t>PSR05-LF-T7</t>
  </si>
  <si>
    <t>Protek</t>
  </si>
  <si>
    <t>A40MX02-PL44</t>
  </si>
  <si>
    <t>ATEC</t>
  </si>
  <si>
    <t>IPS511G</t>
  </si>
  <si>
    <t>2643801902</t>
  </si>
  <si>
    <t>AMIDON</t>
  </si>
  <si>
    <t>EPM7128SLC8415</t>
  </si>
  <si>
    <t>2000</t>
  </si>
  <si>
    <t>MSM7570L-01TS-K</t>
  </si>
  <si>
    <t>Okidata</t>
  </si>
  <si>
    <t>AD9954YSV</t>
  </si>
  <si>
    <t>AD844SQ</t>
  </si>
  <si>
    <t>0548</t>
  </si>
  <si>
    <t>BFQ34</t>
  </si>
  <si>
    <t>0616</t>
  </si>
  <si>
    <t>MD8255AB</t>
  </si>
  <si>
    <t>8033</t>
  </si>
  <si>
    <t>LM308AH</t>
  </si>
  <si>
    <t>Motorola</t>
  </si>
  <si>
    <t>83+</t>
  </si>
  <si>
    <t>AD674BBD</t>
  </si>
  <si>
    <t>HI1177JCQ</t>
  </si>
  <si>
    <t>INTERSIL</t>
  </si>
  <si>
    <t>767094-6</t>
  </si>
  <si>
    <t>TE Connectivity / AMP</t>
  </si>
  <si>
    <t>GAL20V8B-15LD/883</t>
  </si>
  <si>
    <t>1127</t>
  </si>
  <si>
    <t>SA639DH/01</t>
  </si>
  <si>
    <t>DS89C450-QNL+</t>
  </si>
  <si>
    <t>0641</t>
  </si>
  <si>
    <t>XC18V04VQ44C</t>
  </si>
  <si>
    <t>0601</t>
  </si>
  <si>
    <t>MC68HC711E9CFNE2</t>
  </si>
  <si>
    <t>FREESCALE</t>
  </si>
  <si>
    <t>H11E705-K</t>
  </si>
  <si>
    <t>BISHOP</t>
  </si>
  <si>
    <t>0652</t>
  </si>
  <si>
    <t>3901131</t>
  </si>
  <si>
    <t>AD8347ARUZ-REEL7</t>
  </si>
  <si>
    <t>1046</t>
  </si>
  <si>
    <t>CY7C341B-25HC</t>
  </si>
  <si>
    <t>X28C010DMB-15</t>
  </si>
  <si>
    <t>0544</t>
  </si>
  <si>
    <t>32-1121</t>
  </si>
  <si>
    <t>RF</t>
  </si>
  <si>
    <t>PIC18F452-I/PT</t>
  </si>
  <si>
    <t>MIC</t>
  </si>
  <si>
    <t>EP1S60F1020C7</t>
  </si>
  <si>
    <t>ALT</t>
  </si>
  <si>
    <t>0437</t>
  </si>
  <si>
    <t>JANTX2N6660</t>
  </si>
  <si>
    <t>18273414</t>
  </si>
  <si>
    <t>Tyco</t>
  </si>
  <si>
    <t>DS1746W-120IND+</t>
  </si>
  <si>
    <t>Dallas</t>
  </si>
  <si>
    <t>0803</t>
  </si>
  <si>
    <t>M4T28-BR12SH1</t>
  </si>
  <si>
    <t>ST MICROE</t>
  </si>
  <si>
    <t>0518</t>
  </si>
  <si>
    <t>CA3028A</t>
  </si>
  <si>
    <t>Harris</t>
  </si>
  <si>
    <t>0141</t>
  </si>
  <si>
    <t>TMS320C50PQ57</t>
  </si>
  <si>
    <t>LM4120AIM5-2.0</t>
  </si>
  <si>
    <t>NS</t>
  </si>
  <si>
    <t>59629063302MCA</t>
  </si>
  <si>
    <t>0215</t>
  </si>
  <si>
    <t>XCS05-3VQ100I</t>
  </si>
  <si>
    <t>LP2985AIM5-3.3</t>
  </si>
  <si>
    <t>0610</t>
  </si>
  <si>
    <t>17S10PC</t>
  </si>
  <si>
    <t>AM27C512-90DI</t>
  </si>
  <si>
    <t>ATMEL</t>
  </si>
  <si>
    <t>0218</t>
  </si>
  <si>
    <t>LM107H/883C</t>
  </si>
  <si>
    <t>9034+</t>
  </si>
  <si>
    <t>EDI88128LP70CB</t>
  </si>
  <si>
    <t>EDI</t>
  </si>
  <si>
    <t>0217</t>
  </si>
  <si>
    <t>2N5337</t>
  </si>
  <si>
    <t>njs</t>
  </si>
  <si>
    <t>0917</t>
  </si>
  <si>
    <t>IDT7204L25TP</t>
  </si>
  <si>
    <t>01</t>
  </si>
  <si>
    <t>CD4098BF3A</t>
  </si>
  <si>
    <t>0110</t>
  </si>
  <si>
    <t>PM5332BI</t>
  </si>
  <si>
    <t>0541</t>
  </si>
  <si>
    <t>PM6344RI</t>
  </si>
  <si>
    <t>DG413DY-E3</t>
  </si>
  <si>
    <t>VISH</t>
  </si>
  <si>
    <t>AT25DF161-SH</t>
  </si>
  <si>
    <t>LM2941GW/883</t>
  </si>
  <si>
    <t>1251</t>
  </si>
  <si>
    <t>m3*20</t>
  </si>
  <si>
    <t>TR FASTENINGS</t>
  </si>
  <si>
    <t>PA4302.334NLT</t>
  </si>
  <si>
    <t xml:space="preserve">Pulse </t>
  </si>
  <si>
    <t>XCF02SV020C</t>
  </si>
  <si>
    <t>2002+</t>
  </si>
  <si>
    <t>1N825A</t>
  </si>
  <si>
    <t>00</t>
  </si>
  <si>
    <t>SK3710</t>
  </si>
  <si>
    <t>SKN</t>
  </si>
  <si>
    <t>ID82C55A</t>
  </si>
  <si>
    <t>HARRIS</t>
  </si>
  <si>
    <t>9422</t>
  </si>
  <si>
    <t>MT9092AP</t>
  </si>
  <si>
    <t>ZARLINK</t>
  </si>
  <si>
    <t>TPS79333DBVR</t>
  </si>
  <si>
    <t>SN5490J</t>
  </si>
  <si>
    <t>1981</t>
  </si>
  <si>
    <t>TIBPAL16L8-15CN</t>
  </si>
  <si>
    <t>HEF4751VD</t>
  </si>
  <si>
    <t>PHILIPS</t>
  </si>
  <si>
    <t>85+</t>
  </si>
  <si>
    <t>P87C554SFAA</t>
  </si>
  <si>
    <t>PHI</t>
  </si>
  <si>
    <t>0549</t>
  </si>
  <si>
    <t>BDY58</t>
  </si>
  <si>
    <t>NJS</t>
  </si>
  <si>
    <t>HFCT5205A</t>
  </si>
  <si>
    <t>AGILENT</t>
  </si>
  <si>
    <t>0050</t>
  </si>
  <si>
    <t>NC1015-T4</t>
  </si>
  <si>
    <t>Barry Controls</t>
  </si>
  <si>
    <t>ADM233LANZ</t>
  </si>
  <si>
    <t>Analog Devices</t>
  </si>
  <si>
    <t>ISPLSI1016-60LH/883</t>
  </si>
  <si>
    <t>0626</t>
  </si>
  <si>
    <t>MC14573L</t>
  </si>
  <si>
    <t>9121</t>
  </si>
  <si>
    <t>DU2840S</t>
  </si>
  <si>
    <t>1001431</t>
  </si>
  <si>
    <t>CY7C271-35WC</t>
  </si>
  <si>
    <t>CYPR</t>
  </si>
  <si>
    <t>1995+</t>
  </si>
  <si>
    <t>MAX9201ESE</t>
  </si>
  <si>
    <t>T89C51CC01UA-7CTIM</t>
  </si>
  <si>
    <t>303A18</t>
  </si>
  <si>
    <t>DC</t>
  </si>
  <si>
    <t>LM236H5.0</t>
  </si>
  <si>
    <t>W29C020CP90B</t>
  </si>
  <si>
    <t>WINBOND</t>
  </si>
  <si>
    <t>IS27HC020-70PL</t>
  </si>
  <si>
    <t>9746</t>
  </si>
  <si>
    <t>LM137K</t>
  </si>
  <si>
    <t>0818</t>
  </si>
  <si>
    <t>SN54LS162AJ</t>
  </si>
  <si>
    <t>8544</t>
  </si>
  <si>
    <t>AT24C02N-10SI-2.7</t>
  </si>
  <si>
    <t>0930</t>
  </si>
  <si>
    <t>2N4898</t>
  </si>
  <si>
    <t>2N5334</t>
  </si>
  <si>
    <t>0922</t>
  </si>
  <si>
    <t>TSI109-200CL</t>
  </si>
  <si>
    <t>TUNDRA</t>
  </si>
  <si>
    <t>S29GL512N11TFI020</t>
  </si>
  <si>
    <t>SPANSION</t>
  </si>
  <si>
    <t>0644</t>
  </si>
  <si>
    <t>HCPL-0600</t>
  </si>
  <si>
    <t>AVAGO</t>
  </si>
  <si>
    <t>0446</t>
  </si>
  <si>
    <t>MD87C51/B</t>
  </si>
  <si>
    <t>intel</t>
  </si>
  <si>
    <t>9648</t>
  </si>
  <si>
    <t>AT45DB161DTU</t>
  </si>
  <si>
    <t>0710</t>
  </si>
  <si>
    <t>WP05R24S05N</t>
  </si>
  <si>
    <t>CD</t>
  </si>
  <si>
    <t>0643</t>
  </si>
  <si>
    <t>PTH04070WAH</t>
  </si>
  <si>
    <t>SRF2325</t>
  </si>
  <si>
    <t>CD54HCT147F3A</t>
  </si>
  <si>
    <t>9042</t>
  </si>
  <si>
    <t>EP1810JC-45</t>
  </si>
  <si>
    <t>93</t>
  </si>
  <si>
    <t>MC79L12CG</t>
  </si>
  <si>
    <t>82+</t>
  </si>
  <si>
    <t>MC78L12CG</t>
  </si>
  <si>
    <t>MOTOROLA</t>
  </si>
  <si>
    <t>7640</t>
  </si>
  <si>
    <t>AD780BR</t>
  </si>
  <si>
    <t>Analog Devices Inc</t>
  </si>
  <si>
    <t>H5007NL</t>
  </si>
  <si>
    <t>Pulse</t>
  </si>
  <si>
    <t>3N205</t>
  </si>
  <si>
    <t>APT36N90BC3G</t>
  </si>
  <si>
    <t>must13+</t>
  </si>
  <si>
    <t>IS82C54Z</t>
  </si>
  <si>
    <t>Intersil</t>
  </si>
  <si>
    <t>5962-9314401MZC</t>
  </si>
  <si>
    <t>200437</t>
  </si>
  <si>
    <t xml:space="preserve">未知型号  </t>
  </si>
  <si>
    <t>CLIFF</t>
  </si>
  <si>
    <t>2016+</t>
  </si>
  <si>
    <t>MAX4655EUA</t>
  </si>
  <si>
    <t>0107</t>
  </si>
  <si>
    <t>AD420AR32</t>
  </si>
  <si>
    <t>INA-03184</t>
  </si>
  <si>
    <t>PD800A-230-48/P0I</t>
  </si>
  <si>
    <t>LAMBDA</t>
  </si>
  <si>
    <t>1734577-4</t>
  </si>
  <si>
    <t>ADSP-21060KSZ-160</t>
  </si>
  <si>
    <t>MHW590</t>
  </si>
  <si>
    <t>MAX3077EESA</t>
  </si>
  <si>
    <t>Maxim / Dallas</t>
  </si>
  <si>
    <t>JBP28S42MJ</t>
  </si>
  <si>
    <t>MAX235MDG</t>
  </si>
  <si>
    <t>TMS320F241PGA</t>
  </si>
  <si>
    <t>CY7C13635JI</t>
  </si>
  <si>
    <t>AD7376ARU50</t>
  </si>
  <si>
    <t>0542</t>
  </si>
  <si>
    <t>2754-H2</t>
  </si>
  <si>
    <t>BF</t>
  </si>
  <si>
    <t>4212/12H</t>
  </si>
  <si>
    <t>MCF5307FT90B</t>
  </si>
  <si>
    <t>FREE</t>
  </si>
  <si>
    <t>TCLAMP1202P.TGT</t>
  </si>
  <si>
    <t>Semtech</t>
  </si>
  <si>
    <t>SCO36C10.0000WTG</t>
  </si>
  <si>
    <t>NKG</t>
  </si>
  <si>
    <t>B5014RA1KFB</t>
  </si>
  <si>
    <t>BROADCOM</t>
  </si>
  <si>
    <t>HOZ-462-1026</t>
  </si>
  <si>
    <t>HENGSTLER</t>
  </si>
  <si>
    <t xml:space="preserve">053007   </t>
  </si>
  <si>
    <t>ERNI</t>
  </si>
  <si>
    <t>27/04/18</t>
  </si>
  <si>
    <t xml:space="preserve">923190   </t>
  </si>
  <si>
    <t>27/03/18</t>
  </si>
  <si>
    <t xml:space="preserve">114113   </t>
  </si>
  <si>
    <t>2018+</t>
  </si>
  <si>
    <t>M39003/01-2553</t>
  </si>
  <si>
    <t>1928</t>
  </si>
  <si>
    <t>MAX603EPA+</t>
  </si>
  <si>
    <t>SKB 30/08 A1</t>
  </si>
  <si>
    <t>SEMIKRON</t>
  </si>
  <si>
    <t>MMBTA92</t>
  </si>
  <si>
    <t>CJ江苏长电(授权代...</t>
  </si>
  <si>
    <t>1N4148W</t>
  </si>
  <si>
    <t>MMSZ5242B</t>
  </si>
  <si>
    <t>XC4VLX100-10FF1148C</t>
  </si>
  <si>
    <t>0721</t>
  </si>
  <si>
    <t>SN74LVC2G00DCUR</t>
  </si>
  <si>
    <t>1627</t>
  </si>
  <si>
    <t xml:space="preserve">  MMBT5551LT1G </t>
  </si>
  <si>
    <t>1573-2</t>
  </si>
  <si>
    <t>KEYSTONE</t>
  </si>
  <si>
    <t>CAT24C05WI-GT3</t>
  </si>
  <si>
    <t>955032881</t>
  </si>
  <si>
    <t>1409</t>
  </si>
  <si>
    <t>UC2843BNG</t>
  </si>
  <si>
    <t>1833</t>
  </si>
  <si>
    <t>2N3055G</t>
  </si>
  <si>
    <t>ONS</t>
  </si>
  <si>
    <t>1824</t>
  </si>
  <si>
    <t>LTC3785EUF#PBF</t>
  </si>
  <si>
    <t>MCR03ERTJ000</t>
  </si>
  <si>
    <t>Rohm</t>
  </si>
  <si>
    <t>P6SMB6.8CA</t>
  </si>
  <si>
    <t>180423</t>
  </si>
  <si>
    <t>CMJ1500 TR PBFREE</t>
  </si>
  <si>
    <t>Central</t>
  </si>
  <si>
    <t>1831</t>
  </si>
  <si>
    <t>0218005.HXP</t>
  </si>
  <si>
    <t>171208</t>
  </si>
  <si>
    <t>1812L020/60DR</t>
  </si>
  <si>
    <t xml:space="preserve">MMBZ6V8ALT1G   </t>
  </si>
  <si>
    <t xml:space="preserve">ON </t>
  </si>
  <si>
    <t>1832</t>
  </si>
  <si>
    <t>551-0307F</t>
  </si>
  <si>
    <t>Dialight</t>
  </si>
  <si>
    <t>1734</t>
  </si>
  <si>
    <t>CD4050BCMX</t>
  </si>
  <si>
    <t>0612</t>
  </si>
  <si>
    <t>189-563</t>
  </si>
  <si>
    <t>RS PRO</t>
  </si>
  <si>
    <t>FDN304P</t>
  </si>
  <si>
    <t>0331</t>
  </si>
  <si>
    <t xml:space="preserve">243-22310-15 </t>
  </si>
  <si>
    <t>EPT</t>
  </si>
  <si>
    <t>2016</t>
  </si>
  <si>
    <t>CMPZ4707 TR PBFREE</t>
  </si>
  <si>
    <t>Central Semiconductor Corp.</t>
  </si>
  <si>
    <t xml:space="preserve">  SMAJ40CA </t>
  </si>
  <si>
    <t>Littelfuse...</t>
  </si>
  <si>
    <t xml:space="preserve">09400030311   </t>
  </si>
  <si>
    <t>harting</t>
  </si>
  <si>
    <t>ERA-3AEB122V</t>
  </si>
  <si>
    <t>EMVY350ADA100ME55G</t>
  </si>
  <si>
    <t>UNITED CHEMICON</t>
  </si>
  <si>
    <t>1723</t>
  </si>
  <si>
    <t>BS170RLRAG</t>
  </si>
  <si>
    <t>L78L06ACD</t>
  </si>
  <si>
    <t>9301</t>
  </si>
  <si>
    <t xml:space="preserve">19620005090 </t>
  </si>
  <si>
    <t>37012000000</t>
  </si>
  <si>
    <t>P6KE36CA</t>
  </si>
  <si>
    <t xml:space="preserve">ST </t>
  </si>
  <si>
    <t>1510</t>
  </si>
  <si>
    <t xml:space="preserve">77311-118-02LF </t>
  </si>
  <si>
    <t xml:space="preserve">Amphenol </t>
  </si>
  <si>
    <t>1725</t>
  </si>
  <si>
    <t>MC100EL11DG</t>
  </si>
  <si>
    <t>282080-1</t>
  </si>
  <si>
    <t>1712</t>
  </si>
  <si>
    <t xml:space="preserve">  1812L200THPR </t>
  </si>
  <si>
    <t>BAV70</t>
  </si>
  <si>
    <t>NXP Semiconductors</t>
  </si>
  <si>
    <t>2SD1623T-TD-E</t>
  </si>
  <si>
    <t>1814</t>
  </si>
  <si>
    <t>BAT54ALT1G</t>
  </si>
  <si>
    <t>1918/1917</t>
  </si>
  <si>
    <t>BD750L5FP-CE2</t>
  </si>
  <si>
    <t>1914</t>
  </si>
  <si>
    <t>MC74HC595ADR2G</t>
  </si>
  <si>
    <t>1930</t>
  </si>
  <si>
    <t>28A2024-0A2</t>
  </si>
  <si>
    <t>Steward, Inc</t>
  </si>
  <si>
    <t>G4A01167C</t>
  </si>
  <si>
    <t>Therm-O-Disc (Emerson)</t>
  </si>
  <si>
    <t>P6KE13CA</t>
  </si>
  <si>
    <t>1727</t>
  </si>
  <si>
    <t>BZT03C160</t>
  </si>
  <si>
    <t>0712</t>
  </si>
  <si>
    <t>ERJ-3EKF1503V</t>
  </si>
  <si>
    <t>PANASONIC</t>
  </si>
  <si>
    <t>1540</t>
  </si>
  <si>
    <t>MMBT3906LT1G</t>
  </si>
  <si>
    <t>MX34007SF1</t>
  </si>
  <si>
    <t>JAE Electronics</t>
  </si>
  <si>
    <t>354647</t>
  </si>
  <si>
    <t>2016.05.20</t>
  </si>
  <si>
    <t>2N5551 TO92A </t>
  </si>
  <si>
    <t>09330006420</t>
  </si>
  <si>
    <t>LM2904NG</t>
  </si>
  <si>
    <t>1735</t>
  </si>
  <si>
    <t>MMBD914LT1G</t>
  </si>
  <si>
    <t>FAIRCHILD</t>
  </si>
  <si>
    <t>SJK-6NC2-25-50-C</t>
  </si>
  <si>
    <t>SJK</t>
  </si>
  <si>
    <t xml:space="preserve"> </t>
  </si>
  <si>
    <t>1SMB5930BT3G</t>
  </si>
  <si>
    <t>1929</t>
  </si>
  <si>
    <t>SCT3060ARC14</t>
  </si>
  <si>
    <t>1910</t>
  </si>
  <si>
    <t>LT1013DDR</t>
  </si>
  <si>
    <t>FDLL4148</t>
  </si>
  <si>
    <t>1809</t>
  </si>
  <si>
    <t>5188835-1</t>
  </si>
  <si>
    <t>S-817B33AY-B2-U</t>
  </si>
  <si>
    <t>SEIKO</t>
  </si>
  <si>
    <t>S-1313D28-M5T1U3</t>
  </si>
  <si>
    <t>SS14</t>
  </si>
  <si>
    <t>1836</t>
  </si>
  <si>
    <t xml:space="preserve">LM311DG </t>
  </si>
  <si>
    <t>RC0805FR-0715R4L</t>
  </si>
  <si>
    <t>Yageo</t>
  </si>
  <si>
    <t>LTST-C191KFKT</t>
  </si>
  <si>
    <t>lite-on</t>
  </si>
  <si>
    <t>354148</t>
  </si>
  <si>
    <t>LTC3803IS6-3#PBF</t>
  </si>
  <si>
    <t>74AC245MTCX</t>
  </si>
  <si>
    <t>323500</t>
  </si>
  <si>
    <t>181011</t>
  </si>
  <si>
    <t>BD63715AEFV-EVK-001</t>
  </si>
  <si>
    <t>MC7812BTG</t>
  </si>
  <si>
    <t>PZT2222A</t>
  </si>
  <si>
    <t>BAW56LT1G</t>
  </si>
  <si>
    <t>1829</t>
  </si>
  <si>
    <t>SMUN5311DW1T1G</t>
  </si>
  <si>
    <t>1845</t>
  </si>
  <si>
    <t>MBRB20200CTG</t>
  </si>
  <si>
    <t>1850</t>
  </si>
  <si>
    <t>MC7805BD2TG</t>
  </si>
  <si>
    <t>1828</t>
  </si>
  <si>
    <t>LM2904DR</t>
  </si>
  <si>
    <t>RC1206FR-07330KL</t>
  </si>
  <si>
    <t>1717</t>
  </si>
  <si>
    <t>74LVC1G08W5-7</t>
  </si>
  <si>
    <t>LM2903NG</t>
  </si>
  <si>
    <t>on</t>
  </si>
  <si>
    <t>1851</t>
  </si>
  <si>
    <t>RC0402FR-072KL</t>
  </si>
  <si>
    <t>1713</t>
  </si>
  <si>
    <t>RC0805FR-07147KL</t>
  </si>
  <si>
    <t>1719</t>
  </si>
  <si>
    <t>CC0603ZRY5V9BB473</t>
  </si>
  <si>
    <t>RC0402FR-07100RL</t>
  </si>
  <si>
    <t xml:space="preserve">YAGEO </t>
  </si>
  <si>
    <t xml:space="preserve">R6004JND3TL1   </t>
  </si>
  <si>
    <t xml:space="preserve">R6009JND3TL1   </t>
  </si>
  <si>
    <t>1902</t>
  </si>
  <si>
    <t xml:space="preserve">R6030JNZC8   </t>
  </si>
  <si>
    <t>1746</t>
  </si>
  <si>
    <t xml:space="preserve">R6020JNXC7G   </t>
  </si>
  <si>
    <t>1839</t>
  </si>
  <si>
    <t xml:space="preserve">R6025JNXC7G   </t>
  </si>
  <si>
    <t>L2N7002LT1G</t>
  </si>
  <si>
    <t>LRC(乐山无线电)</t>
  </si>
  <si>
    <t>2N7002W-TP</t>
  </si>
  <si>
    <t xml:space="preserve">Micro </t>
  </si>
  <si>
    <t>MMBT8550C</t>
  </si>
  <si>
    <t>SS34</t>
  </si>
  <si>
    <t>MDD</t>
  </si>
  <si>
    <t>17-05-22</t>
  </si>
  <si>
    <t>1.25T-2PWT</t>
  </si>
  <si>
    <t>国产</t>
  </si>
  <si>
    <t>SN74LVTH245ADWR</t>
  </si>
  <si>
    <t>RC0402FR-07200RL</t>
  </si>
  <si>
    <t>RC0805FR-073K3L</t>
  </si>
  <si>
    <t>国巨</t>
  </si>
  <si>
    <t>1715</t>
  </si>
  <si>
    <t>RC0805JR-073K3L</t>
  </si>
  <si>
    <t>1709</t>
  </si>
  <si>
    <t>XC62FP5002PR</t>
  </si>
  <si>
    <t xml:space="preserve"> TOREX</t>
  </si>
  <si>
    <t>ESR03EZPJ104</t>
  </si>
  <si>
    <t xml:space="preserve">Rohm </t>
  </si>
  <si>
    <t>BAV70WT1G</t>
  </si>
  <si>
    <t>on semi</t>
  </si>
  <si>
    <t>BM2P016T-EVK-004</t>
  </si>
  <si>
    <t>201908</t>
  </si>
  <si>
    <t>BM2P151X-EVK-001</t>
  </si>
  <si>
    <t>SCK208R0MSBY</t>
  </si>
  <si>
    <t>Thinking Electronic</t>
  </si>
  <si>
    <t>200805</t>
  </si>
  <si>
    <t>S1G</t>
  </si>
  <si>
    <t>1524</t>
  </si>
  <si>
    <t>LTC2856HMS8-1#PB</t>
  </si>
  <si>
    <t>1523/1608</t>
  </si>
  <si>
    <t>MRS25000C2401FCT00</t>
  </si>
  <si>
    <t>LTC3115HFE-2#PBF</t>
  </si>
  <si>
    <t>RN73H2ATTD1004B25</t>
  </si>
  <si>
    <t>KOA</t>
  </si>
  <si>
    <t>1901</t>
  </si>
  <si>
    <t>DS1511W+</t>
  </si>
  <si>
    <t>SMCJ15CA-E3/57T</t>
  </si>
  <si>
    <t>VIS</t>
  </si>
  <si>
    <t>1521</t>
  </si>
  <si>
    <t>SPD74R-103M</t>
  </si>
  <si>
    <t>0827</t>
  </si>
  <si>
    <t>RC0805JR-07200KL</t>
  </si>
  <si>
    <t>XC5206-5TQ144C</t>
  </si>
  <si>
    <t>0241</t>
  </si>
  <si>
    <t>MD82C54/B</t>
  </si>
  <si>
    <t>90</t>
  </si>
  <si>
    <t>STPS140Z</t>
  </si>
  <si>
    <t>1609</t>
  </si>
  <si>
    <t xml:space="preserve">  RK73B1JTTD153J </t>
  </si>
  <si>
    <t>RK73H1ETTP1001F</t>
  </si>
  <si>
    <t>640445-2</t>
  </si>
  <si>
    <t xml:space="preserve">TE </t>
  </si>
  <si>
    <t>1530</t>
  </si>
  <si>
    <t>NC7SZ08P5X</t>
  </si>
  <si>
    <t xml:space="preserve">Fairchild </t>
  </si>
  <si>
    <t>BR1225A/HBN</t>
  </si>
  <si>
    <t>ERJ-M1WSF20MU</t>
  </si>
  <si>
    <t>Panasonic Electronic Components</t>
  </si>
  <si>
    <t>20140701</t>
  </si>
  <si>
    <t>F3.15A/250V</t>
  </si>
  <si>
    <t>SAN-O FUSE</t>
  </si>
  <si>
    <t>BDCA1-10-40</t>
  </si>
  <si>
    <t>mini</t>
  </si>
  <si>
    <t>1009</t>
  </si>
  <si>
    <t>AM29F010B-45JC</t>
  </si>
  <si>
    <t>PTH12000WAS</t>
  </si>
  <si>
    <t>1501</t>
  </si>
  <si>
    <t>B3S-1000P</t>
  </si>
  <si>
    <t>OMRON ELECTRONIC COMPONENTS</t>
  </si>
  <si>
    <t>000-46650-93RFX</t>
  </si>
  <si>
    <t>1724</t>
  </si>
  <si>
    <t>EPM7256SQC208-10</t>
  </si>
  <si>
    <t>alt</t>
  </si>
  <si>
    <t>33-030</t>
  </si>
  <si>
    <t>Reell</t>
  </si>
  <si>
    <t>OD103JE</t>
  </si>
  <si>
    <t>Ohmite</t>
  </si>
  <si>
    <t>RC0805FR-0771K5L</t>
  </si>
  <si>
    <t>1821</t>
  </si>
  <si>
    <t>SP3232EEA</t>
  </si>
  <si>
    <t>SIPEX</t>
  </si>
  <si>
    <t>48404-0004</t>
  </si>
  <si>
    <t>MAX708ESA+T</t>
  </si>
  <si>
    <t>1536</t>
  </si>
  <si>
    <t>S-5712ACSL2-I4T1U</t>
  </si>
  <si>
    <t>S-812C25AMC-C2FT2U</t>
  </si>
  <si>
    <t>S-1167B33-M5T1G</t>
  </si>
  <si>
    <t>RJHSE-5381</t>
  </si>
  <si>
    <t>NSR0340HT1G</t>
  </si>
  <si>
    <t>1802</t>
  </si>
  <si>
    <t>MT9172AN</t>
  </si>
  <si>
    <t>1933</t>
  </si>
  <si>
    <t>JANTXV2N2222AUB</t>
  </si>
  <si>
    <t>TC7W00FU(TE12L))</t>
  </si>
  <si>
    <t>SN74HCT244NS</t>
  </si>
  <si>
    <t>1444</t>
  </si>
  <si>
    <t>UC3843D</t>
  </si>
  <si>
    <t>1336</t>
  </si>
  <si>
    <t>MT9042BP</t>
  </si>
  <si>
    <t>9711</t>
  </si>
  <si>
    <t xml:space="preserve">154720 </t>
  </si>
  <si>
    <t>RC0603JR-0751RL</t>
  </si>
  <si>
    <t>1711</t>
  </si>
  <si>
    <t>CC0603JRNPO9BN222</t>
  </si>
  <si>
    <t>S9013 120-200</t>
  </si>
  <si>
    <t>CJ</t>
  </si>
  <si>
    <t>JANTX2N3439</t>
  </si>
  <si>
    <t>1822</t>
  </si>
  <si>
    <t>BZW04-13B</t>
  </si>
  <si>
    <t>HCPL-5631</t>
  </si>
  <si>
    <t>RC0805FR-07249RL</t>
  </si>
  <si>
    <t>C3216X7S2A225K160AB</t>
  </si>
  <si>
    <t>TDK Corporation</t>
  </si>
  <si>
    <t>2年内</t>
  </si>
  <si>
    <t>CC1206KKX7RDBB102</t>
  </si>
  <si>
    <t>39-29-9169</t>
  </si>
  <si>
    <t xml:space="preserve">2 years </t>
  </si>
  <si>
    <t>MAX8695ELR+T</t>
  </si>
  <si>
    <t>0921</t>
  </si>
  <si>
    <t>CR1220</t>
  </si>
  <si>
    <t>EEMB Battery</t>
  </si>
  <si>
    <t>1508</t>
  </si>
  <si>
    <t>260-402</t>
  </si>
  <si>
    <t>Wago</t>
  </si>
  <si>
    <t>0213</t>
  </si>
  <si>
    <t>2199230-4</t>
  </si>
  <si>
    <t xml:space="preserve"> ERJ3GEYJ101V</t>
  </si>
  <si>
    <t>191115</t>
  </si>
  <si>
    <t xml:space="preserve">HBL5684 </t>
  </si>
  <si>
    <t>HUBBELL</t>
  </si>
  <si>
    <t>WR-PB1608UG-U1A-C0</t>
  </si>
  <si>
    <t>稳润</t>
  </si>
  <si>
    <t>MAX3221ECAE+T</t>
  </si>
  <si>
    <t>1947</t>
  </si>
  <si>
    <t>LTM4644IY#PBF</t>
  </si>
  <si>
    <t>LTC / AD</t>
  </si>
  <si>
    <t>1950</t>
  </si>
  <si>
    <t>2041021-1</t>
  </si>
  <si>
    <t>10uF_25V_6.3*7.7</t>
  </si>
  <si>
    <t>R</t>
  </si>
  <si>
    <t>2.54mm,2*10P，180°</t>
  </si>
  <si>
    <t>10*2P,2.54MM,L=30cm</t>
  </si>
  <si>
    <t>MX29LV040CTI-70G</t>
  </si>
  <si>
    <t>MACRONIX</t>
  </si>
  <si>
    <t>RC1206JR-07120RL</t>
  </si>
  <si>
    <t>1810</t>
  </si>
  <si>
    <t>MAX6390XS46D4-T</t>
  </si>
  <si>
    <t>0622</t>
  </si>
  <si>
    <t xml:space="preserve">43045-0812 </t>
  </si>
  <si>
    <t>180416</t>
  </si>
  <si>
    <t xml:space="preserve">FQB9P25TM  </t>
  </si>
  <si>
    <t>1952</t>
  </si>
  <si>
    <t>BFCN-1575+</t>
  </si>
  <si>
    <t>1918</t>
  </si>
  <si>
    <t>IDT72V36110L7-5PFGI</t>
  </si>
  <si>
    <t>Renesas</t>
  </si>
  <si>
    <t>1948</t>
  </si>
  <si>
    <t>QAK2E684KTP</t>
  </si>
  <si>
    <t>Nichicon</t>
  </si>
  <si>
    <t>SG73S1JTTD3301F</t>
  </si>
  <si>
    <t>KOA Speer</t>
  </si>
  <si>
    <t>1628</t>
  </si>
  <si>
    <t>MOV-10D781KTR</t>
  </si>
  <si>
    <t>2037</t>
  </si>
  <si>
    <t>TLE2161ACD</t>
  </si>
  <si>
    <t>1131</t>
  </si>
  <si>
    <t>GS864036GT-250I</t>
  </si>
  <si>
    <t>GSI</t>
  </si>
  <si>
    <t>ZXTN25012EZTA</t>
  </si>
  <si>
    <t>DIODE</t>
  </si>
  <si>
    <t>2043</t>
  </si>
  <si>
    <t>1N5817</t>
  </si>
  <si>
    <t>ON Semiconductor / Fairchild</t>
  </si>
  <si>
    <t>1761606-7</t>
  </si>
  <si>
    <t>1904</t>
  </si>
  <si>
    <t>2SA2013-TD-E</t>
  </si>
  <si>
    <t>2030</t>
  </si>
  <si>
    <t>5-103669-8</t>
  </si>
  <si>
    <t>ERJ-PA2F4702X</t>
  </si>
  <si>
    <t>panasonic</t>
  </si>
  <si>
    <t>1629</t>
  </si>
  <si>
    <t>CMPS5064TRPBFREE</t>
  </si>
  <si>
    <t>Central Semiconductor</t>
  </si>
  <si>
    <t>2039</t>
  </si>
  <si>
    <t>TLC0831IDR</t>
  </si>
  <si>
    <t xml:space="preserve">TI </t>
  </si>
  <si>
    <t>C322C104K1R5TA</t>
  </si>
  <si>
    <t>KEMET</t>
  </si>
  <si>
    <t>IRFP2907</t>
  </si>
  <si>
    <t>1743 </t>
  </si>
  <si>
    <t>DTSA-63R-V</t>
  </si>
  <si>
    <t>Diptronics</t>
  </si>
  <si>
    <t>2009+</t>
  </si>
  <si>
    <t>231-432/001-000</t>
  </si>
  <si>
    <t>XC2V250-5FG256I</t>
  </si>
  <si>
    <t>PESDNC2FD5VBS</t>
  </si>
  <si>
    <t>Prisemi</t>
  </si>
  <si>
    <t>3641558</t>
  </si>
  <si>
    <t>JUNPER</t>
  </si>
  <si>
    <t>AT89S52-24AU</t>
  </si>
  <si>
    <t>614105150621</t>
  </si>
  <si>
    <t>Wurth</t>
  </si>
  <si>
    <t>1740</t>
  </si>
  <si>
    <t>有源蜂鸣器9*5.5*5</t>
  </si>
  <si>
    <t>19323-0002</t>
  </si>
  <si>
    <t>DSS60601MZ4-13</t>
  </si>
  <si>
    <t>DIODES INCORPORATED</t>
  </si>
  <si>
    <t>PESD15VL1BA,115</t>
  </si>
  <si>
    <t>Nexperia(安...</t>
  </si>
  <si>
    <t xml:space="preserve">HX5004NLT </t>
  </si>
  <si>
    <t>1548</t>
  </si>
  <si>
    <t>74LVC2G74GD,125</t>
  </si>
  <si>
    <t>Nexperia</t>
  </si>
  <si>
    <t>PESD24VS1UL,315</t>
  </si>
  <si>
    <t>1807</t>
  </si>
  <si>
    <t>PESD3V3S1UL,315</t>
  </si>
  <si>
    <t>NEX</t>
  </si>
  <si>
    <t>1N4148W-7-F</t>
  </si>
  <si>
    <t>1909</t>
  </si>
  <si>
    <t>1N5819HW-7-F</t>
  </si>
  <si>
    <t>1813</t>
  </si>
  <si>
    <t>IHLP6767GZER3R3M01</t>
  </si>
  <si>
    <t>2031</t>
  </si>
  <si>
    <t>FX11LA-120S/12-SV(71)</t>
  </si>
  <si>
    <t>Hirose</t>
  </si>
  <si>
    <t>2005</t>
  </si>
  <si>
    <t>CD214A-R12000</t>
  </si>
  <si>
    <t>SN74AC534N</t>
  </si>
  <si>
    <t>1140</t>
  </si>
  <si>
    <t>BC847AQAZ</t>
  </si>
  <si>
    <t>AD2S83APZ</t>
  </si>
  <si>
    <t xml:space="preserve">1551 </t>
  </si>
  <si>
    <t>DZ2S120M0L</t>
  </si>
  <si>
    <t>S-1313A12-M5T1U3</t>
  </si>
  <si>
    <t>BAV99WT1G</t>
  </si>
  <si>
    <t>SBR3A40SAF-13</t>
  </si>
  <si>
    <t>Diodes</t>
  </si>
  <si>
    <t xml:space="preserve"> 1738</t>
  </si>
  <si>
    <t>PMBS3904,215</t>
  </si>
  <si>
    <t>BD77502FVM-TR</t>
  </si>
  <si>
    <t>2032</t>
  </si>
  <si>
    <t>MS3476L10-6SW</t>
  </si>
  <si>
    <t>Conesys</t>
  </si>
  <si>
    <t>1938</t>
  </si>
  <si>
    <t>HAL503SF-K-4-R-1-00</t>
  </si>
  <si>
    <t>TDK-Micronas</t>
  </si>
  <si>
    <t>ISPLSI2032VE-180LT44I</t>
  </si>
  <si>
    <t>1748</t>
  </si>
  <si>
    <t>BC847C215</t>
  </si>
  <si>
    <t>1842</t>
  </si>
  <si>
    <t>ESD5451X-2/TR</t>
  </si>
  <si>
    <t>AZ431AN-ATRE1</t>
  </si>
  <si>
    <t>BCD</t>
  </si>
  <si>
    <t>PNM0402E2502BST1</t>
  </si>
  <si>
    <t xml:space="preserve">Vishay </t>
  </si>
  <si>
    <t>C878AF25100AA0J</t>
  </si>
  <si>
    <t>kemet</t>
  </si>
  <si>
    <t>PESD5V0S1UB,115</t>
  </si>
  <si>
    <t>1841</t>
  </si>
  <si>
    <t>PTVS16VS1UR,115</t>
  </si>
  <si>
    <t>PUMB11,115</t>
  </si>
  <si>
    <t>1847</t>
  </si>
  <si>
    <t>BAV23,215</t>
  </si>
  <si>
    <t>BC817-40W,115</t>
  </si>
  <si>
    <t>BZX84-C8V2,215</t>
  </si>
  <si>
    <t>BCP56-16TX</t>
  </si>
  <si>
    <t>A80486DX-33</t>
  </si>
  <si>
    <t xml:space="preserve">HSA50R01J </t>
  </si>
  <si>
    <t>CGS</t>
  </si>
  <si>
    <t>1302</t>
  </si>
  <si>
    <t>AD8647ARMZ-REEL</t>
  </si>
  <si>
    <t>ANALOG DEVICES</t>
  </si>
  <si>
    <t>1112</t>
  </si>
  <si>
    <t>FM25V02A-G</t>
  </si>
  <si>
    <t>DS26LV32ATM</t>
  </si>
  <si>
    <t>OPA567AIRHGT</t>
  </si>
  <si>
    <t>1514</t>
  </si>
  <si>
    <t xml:space="preserve">649002227222  </t>
  </si>
  <si>
    <t>19-213SYGC/S530-E2/TR8</t>
  </si>
  <si>
    <t>EVL</t>
  </si>
  <si>
    <t>1616</t>
  </si>
  <si>
    <t>RC0805FR-07133KL</t>
  </si>
  <si>
    <t>1646</t>
  </si>
  <si>
    <t>MCT06030C1002FP500</t>
  </si>
  <si>
    <t>VISHAY INTERTECHNOLOGY</t>
  </si>
  <si>
    <t>2026</t>
  </si>
  <si>
    <t xml:space="preserve">MC74AC00DR2G </t>
  </si>
  <si>
    <t>2025</t>
  </si>
  <si>
    <t>CRA3A4E-220J</t>
  </si>
  <si>
    <t>AVX</t>
  </si>
  <si>
    <t>0239</t>
  </si>
  <si>
    <t>RC0603FR-0713K7L</t>
  </si>
  <si>
    <t>CC0603KRX7R7BB225</t>
  </si>
  <si>
    <t>GRM188R60J226MEA0D</t>
  </si>
  <si>
    <t>RT0805BRD074K3L</t>
  </si>
  <si>
    <t>IRLML2502TRPBF</t>
  </si>
  <si>
    <t>787613-1</t>
  </si>
  <si>
    <t>1652</t>
  </si>
  <si>
    <t>RC0603FR-074R99L</t>
  </si>
  <si>
    <t>LF356M/NOPB</t>
  </si>
  <si>
    <t>1018</t>
  </si>
  <si>
    <t>1N4007-E3/54</t>
  </si>
  <si>
    <t>vishay</t>
  </si>
  <si>
    <t>LBZT52C12T1G</t>
  </si>
  <si>
    <t>LRC</t>
  </si>
  <si>
    <t xml:space="preserve">  PGB1010603NR </t>
  </si>
  <si>
    <t>AT93C46D-PU</t>
  </si>
  <si>
    <t>ATMEL CORPORATION</t>
  </si>
  <si>
    <t xml:space="preserve">TLP281GB </t>
  </si>
  <si>
    <t>1412</t>
  </si>
  <si>
    <t>BLM18BB121SN1D</t>
  </si>
  <si>
    <t xml:space="preserve">ATF-58143 </t>
  </si>
  <si>
    <t>Broadcom Limited</t>
  </si>
  <si>
    <t>MC74HC244ADTG</t>
  </si>
  <si>
    <t xml:space="preserve">On </t>
  </si>
  <si>
    <t>1731</t>
  </si>
  <si>
    <t>PDZ20B,115</t>
  </si>
  <si>
    <t>PMEG3020EH,115</t>
  </si>
  <si>
    <t>1846</t>
  </si>
  <si>
    <t>PESD5V0H1BSFYL</t>
  </si>
  <si>
    <t>1823</t>
  </si>
  <si>
    <t>PMBT3904,215</t>
  </si>
  <si>
    <t>1825</t>
  </si>
  <si>
    <t>BCX56-16,115</t>
  </si>
  <si>
    <t>GCM2165C1H102JA16D</t>
  </si>
  <si>
    <t>20180525</t>
  </si>
  <si>
    <t>VS-12CWQ10FN-M3</t>
  </si>
  <si>
    <t>102321-3</t>
  </si>
  <si>
    <t>TYCO</t>
  </si>
  <si>
    <t>T520C107M010ATE045</t>
  </si>
  <si>
    <t>Kemet</t>
  </si>
  <si>
    <t>2021</t>
  </si>
  <si>
    <t>19-21SYGC/S530-E2/TR8</t>
  </si>
  <si>
    <t>Everlight Electronics CO., LTD</t>
  </si>
  <si>
    <t>GRM21BR71H473KA01L</t>
  </si>
  <si>
    <t>20170804</t>
  </si>
  <si>
    <t>PIC32MX695F512H-80I/PT</t>
  </si>
  <si>
    <t>1643</t>
  </si>
  <si>
    <t>2-179694-3</t>
  </si>
  <si>
    <t>1650</t>
  </si>
  <si>
    <t>BT139B-600G</t>
  </si>
  <si>
    <t>Iscsemi</t>
  </si>
  <si>
    <t>QT92LD9M-50.000MHZ</t>
  </si>
  <si>
    <t>Q-Tech</t>
  </si>
  <si>
    <t>MAX3490EESA+</t>
  </si>
  <si>
    <t>2013</t>
  </si>
  <si>
    <t>66104-6</t>
  </si>
  <si>
    <t xml:space="preserve">STPS2L30A </t>
  </si>
  <si>
    <t>STMICROELECTRONICS</t>
  </si>
  <si>
    <t>AC0603KRX7R9BB683</t>
  </si>
  <si>
    <t>1738</t>
  </si>
  <si>
    <t>ABM3-24.000MHZ-B2-T</t>
  </si>
  <si>
    <t>Abracon</t>
  </si>
  <si>
    <t>1906</t>
  </si>
  <si>
    <t>26-48-1042</t>
  </si>
  <si>
    <t>DR-25-1/2-0-SP</t>
  </si>
  <si>
    <t xml:space="preserve"> 1552</t>
  </si>
  <si>
    <t xml:space="preserve">MC0402X224K160CT </t>
  </si>
  <si>
    <t>MMBT5550LT1G</t>
  </si>
  <si>
    <t>3PCV-04-006</t>
  </si>
  <si>
    <t>GRM32ER71E226KE15L</t>
  </si>
  <si>
    <t xml:space="preserve">GRM31CR61H106KA12L  </t>
  </si>
  <si>
    <t xml:space="preserve">MMBD4148-7-F </t>
  </si>
  <si>
    <t>1542</t>
  </si>
  <si>
    <t>VHF160808H39NJT</t>
  </si>
  <si>
    <t>FH</t>
  </si>
  <si>
    <t>191209</t>
  </si>
  <si>
    <t>RURP8100</t>
  </si>
  <si>
    <t>2022</t>
  </si>
  <si>
    <t>WAGO260-301-4线(桔色)（260-336）</t>
  </si>
  <si>
    <t>德国WAGO</t>
  </si>
  <si>
    <t>RAF040P01TCL</t>
  </si>
  <si>
    <t>1602</t>
  </si>
  <si>
    <t>CC0603KRX5R7BB475</t>
  </si>
  <si>
    <t>CL21B682KCANNNC</t>
  </si>
  <si>
    <t>Samsung</t>
  </si>
  <si>
    <t>1316</t>
  </si>
  <si>
    <t>AM29LV320DT-90EI</t>
  </si>
  <si>
    <t>0424</t>
  </si>
  <si>
    <t>ADR512ARTZ-REEL7</t>
  </si>
  <si>
    <t>LTC2217IUP#PBF</t>
  </si>
  <si>
    <t>B2B-XH-A(LF)(SN)</t>
  </si>
  <si>
    <t>JST</t>
  </si>
  <si>
    <t xml:space="preserve">MC000830 </t>
  </si>
  <si>
    <t>54329-1</t>
  </si>
  <si>
    <t>5-146257-1</t>
  </si>
  <si>
    <t>5532431-8</t>
  </si>
  <si>
    <t>TE C</t>
  </si>
  <si>
    <t>1531</t>
  </si>
  <si>
    <t xml:space="preserve">1N4735A </t>
  </si>
  <si>
    <t>ST(先科)</t>
  </si>
  <si>
    <t>LT1497CS8</t>
  </si>
  <si>
    <t>0011</t>
  </si>
  <si>
    <t>TMS-SCE-3/4-2.0-9</t>
  </si>
  <si>
    <t>4/9/2017</t>
  </si>
  <si>
    <t>TIP3055</t>
  </si>
  <si>
    <t>ST Microelectronics</t>
  </si>
  <si>
    <t>1736</t>
  </si>
  <si>
    <t>1N5822-E3/54</t>
  </si>
  <si>
    <t>VISHAY -</t>
  </si>
  <si>
    <t>0822</t>
  </si>
  <si>
    <t>B57020M2502A17</t>
  </si>
  <si>
    <t>EPCOS</t>
  </si>
  <si>
    <t>MAX924EPE+</t>
  </si>
  <si>
    <t>0628</t>
  </si>
  <si>
    <t xml:space="preserve">ROX2SJ3K3 </t>
  </si>
  <si>
    <t>TE Connectivity Ltd</t>
  </si>
  <si>
    <t>5650947-5</t>
  </si>
  <si>
    <t>TE CNTY - AMP</t>
  </si>
  <si>
    <t>SMA-A0204BTNX18K</t>
  </si>
  <si>
    <t>140719-2</t>
  </si>
  <si>
    <t>3-5353652-6</t>
  </si>
  <si>
    <t>5103308-5</t>
  </si>
  <si>
    <t>TYC</t>
  </si>
  <si>
    <t>1827</t>
  </si>
  <si>
    <t>BAS70-04FILM</t>
  </si>
  <si>
    <t>ST(意法半导体)</t>
  </si>
  <si>
    <t>74546-0403</t>
  </si>
  <si>
    <t>87831-1241</t>
  </si>
  <si>
    <t>CD74HC244M96</t>
  </si>
  <si>
    <t xml:space="preserve">ERJ-2RKF2801X </t>
  </si>
  <si>
    <t>PANASOIC</t>
  </si>
  <si>
    <t>DF22R-2P-7.92DSA(05)</t>
  </si>
  <si>
    <t>HIROSE</t>
  </si>
  <si>
    <t>S-5716ACDH0-M3T1U</t>
  </si>
  <si>
    <t>SZMMBZ18VALT1G</t>
  </si>
  <si>
    <t>1721</t>
  </si>
  <si>
    <t>TPS2812PWR</t>
  </si>
  <si>
    <t>LM393MX/NOPB</t>
  </si>
  <si>
    <t>SN74LVC1G04DBVR</t>
  </si>
  <si>
    <t>1921</t>
  </si>
  <si>
    <t>RC1206FR-0743RL</t>
  </si>
  <si>
    <t>293D106X9025D2TE3</t>
  </si>
  <si>
    <t>RC0402JR-07330KL</t>
  </si>
  <si>
    <t>1645</t>
  </si>
  <si>
    <t>CC0603KRX7R9BB393</t>
  </si>
  <si>
    <t>RC0603FR-07140KL</t>
  </si>
  <si>
    <t>RC0603FR-072ML</t>
  </si>
  <si>
    <t>1716</t>
  </si>
  <si>
    <t>640456-2</t>
  </si>
  <si>
    <t>RC0805FR-0721KL</t>
  </si>
  <si>
    <t>CDRH5D18NP-100NC</t>
  </si>
  <si>
    <t>Sumida</t>
  </si>
  <si>
    <t>CC0805KKX5R9BB225</t>
  </si>
  <si>
    <t>1714</t>
  </si>
  <si>
    <t>CC0805KRX7RABB102</t>
  </si>
  <si>
    <t>BZX384-C5V1.115</t>
  </si>
  <si>
    <t>NEXPERIA</t>
  </si>
  <si>
    <t xml:space="preserve">18+ / stk </t>
  </si>
  <si>
    <t>MKP1839133632R</t>
  </si>
  <si>
    <t>1607</t>
  </si>
  <si>
    <t>JS28F256P30TFE</t>
  </si>
  <si>
    <t>MICRON</t>
  </si>
  <si>
    <t>1834</t>
  </si>
  <si>
    <t>1606-8GLC</t>
  </si>
  <si>
    <t>Coilcraft</t>
  </si>
  <si>
    <t xml:space="preserve">VR37000002705JA100 </t>
  </si>
  <si>
    <t>IDT70V27S25PF</t>
  </si>
  <si>
    <t>ULTRAVOLT-1/4AA24-P20-M</t>
  </si>
  <si>
    <t>ultravolt</t>
  </si>
  <si>
    <t>DSW-LSG-WX1-C</t>
  </si>
  <si>
    <t>dominant</t>
  </si>
  <si>
    <t>1618</t>
  </si>
  <si>
    <t>MRF586</t>
  </si>
  <si>
    <t>0206</t>
  </si>
  <si>
    <t>1N6642US</t>
  </si>
  <si>
    <t>APEM Inc.</t>
  </si>
  <si>
    <t>045101.5MRL</t>
  </si>
  <si>
    <t>RC1206FR-072R2L</t>
  </si>
  <si>
    <t>ERJ-2GEJ101X</t>
  </si>
  <si>
    <t>RC0805FR-07105KL</t>
  </si>
  <si>
    <t>1651</t>
  </si>
  <si>
    <t>RC0402FR-071KL</t>
  </si>
  <si>
    <t>RC0603FR-07124KL</t>
  </si>
  <si>
    <t>CC0402KRX7R5BB105</t>
  </si>
  <si>
    <t>178305-5</t>
  </si>
  <si>
    <t>74ACT14SCX</t>
  </si>
  <si>
    <t>0452</t>
  </si>
  <si>
    <t>15-24-6101</t>
  </si>
  <si>
    <t>RC0805FR-07100RL</t>
  </si>
  <si>
    <t>RC0805FR-0739K2L</t>
  </si>
  <si>
    <t>74AUP1G58L6X</t>
  </si>
  <si>
    <t>XCV50-4TQ144C</t>
  </si>
  <si>
    <t>USB2514-AEZG</t>
  </si>
  <si>
    <t>SMSC</t>
  </si>
  <si>
    <t>1038</t>
  </si>
  <si>
    <t>1N4148WT</t>
  </si>
  <si>
    <t>MC74LCX16245DTRG</t>
  </si>
  <si>
    <t>1505</t>
  </si>
  <si>
    <t>OPA4130UA</t>
  </si>
  <si>
    <t xml:space="preserve">1N4732A-TR </t>
  </si>
  <si>
    <t>T491D107K016AT</t>
  </si>
  <si>
    <t>1134</t>
  </si>
  <si>
    <t>STPS0520Z</t>
  </si>
  <si>
    <t>STMicroelectronics</t>
  </si>
  <si>
    <t>C6M09R</t>
  </si>
  <si>
    <t>SPSEMI</t>
  </si>
  <si>
    <t>1612</t>
  </si>
  <si>
    <t>MCUMR25V475M4X5</t>
  </si>
  <si>
    <t>1045398002</t>
  </si>
  <si>
    <t>UA7812CKCS</t>
  </si>
  <si>
    <t>350536-1</t>
  </si>
  <si>
    <t>1617</t>
  </si>
  <si>
    <t>TPS3700DSER</t>
  </si>
  <si>
    <t>1-350778-9</t>
  </si>
  <si>
    <t>1838</t>
  </si>
  <si>
    <t>1N5408</t>
  </si>
  <si>
    <t>ADP7142ACPZN1.8-R7</t>
  </si>
  <si>
    <t>NDT2955</t>
  </si>
  <si>
    <t>1447</t>
  </si>
  <si>
    <t>TAJA475K010RNJ</t>
  </si>
  <si>
    <t>1916</t>
  </si>
  <si>
    <t>CC0805KKX7R8BB475</t>
  </si>
  <si>
    <t>1923</t>
  </si>
  <si>
    <t>08055C104KAT2A</t>
  </si>
  <si>
    <t>1907</t>
  </si>
  <si>
    <t>HX5120NLT</t>
  </si>
  <si>
    <t>pulse</t>
  </si>
  <si>
    <t>K104K15X7RF53H5</t>
  </si>
  <si>
    <t>1843</t>
  </si>
  <si>
    <t>TC4-1W-7ALN+</t>
  </si>
  <si>
    <t>MINI</t>
  </si>
  <si>
    <t>1849</t>
  </si>
  <si>
    <t>FDV304P</t>
  </si>
  <si>
    <t>1537</t>
  </si>
  <si>
    <t>ESD9L5.0ST5G</t>
  </si>
  <si>
    <t>1520</t>
  </si>
  <si>
    <t>TPS70448PWPR</t>
  </si>
  <si>
    <t>AD8362ARUZ-REEL7</t>
  </si>
  <si>
    <t>1608</t>
  </si>
  <si>
    <t>SMBJ188CA-E3/52</t>
  </si>
  <si>
    <t>Vishay Semiconductor Diodes Division</t>
  </si>
  <si>
    <t>1703</t>
  </si>
  <si>
    <t>SP491EEN-L</t>
  </si>
  <si>
    <t>Exar</t>
  </si>
  <si>
    <t>1606</t>
  </si>
  <si>
    <t>US1B-E3/61T</t>
  </si>
  <si>
    <t>1840</t>
  </si>
  <si>
    <t>SMBJ6.0A-E3/52</t>
  </si>
  <si>
    <t>M8340109M1002JCD03</t>
  </si>
  <si>
    <t xml:space="preserve">1810 </t>
  </si>
  <si>
    <t>ADP124ACPZ-3.3-R7</t>
  </si>
  <si>
    <t>Analog Devices, Inc.</t>
  </si>
  <si>
    <t>HX5004NLT</t>
  </si>
  <si>
    <t>CB3LV-3C-50M0000</t>
  </si>
  <si>
    <t>CTS</t>
  </si>
  <si>
    <t>1648</t>
  </si>
  <si>
    <t>5-146280-5</t>
  </si>
  <si>
    <t>TE CNTY AMP</t>
  </si>
  <si>
    <t>ADG201HSTQ/883B</t>
  </si>
  <si>
    <t>9034</t>
  </si>
  <si>
    <t>IFSC1008ABER4R7M01</t>
  </si>
  <si>
    <t>1908</t>
  </si>
  <si>
    <t>ADF4216BRUZ</t>
  </si>
  <si>
    <t>1343</t>
  </si>
  <si>
    <t>SN74LS04DR</t>
  </si>
  <si>
    <t>NL17SZ17DFT2G</t>
  </si>
  <si>
    <t>1546</t>
  </si>
  <si>
    <t>SC00380912</t>
  </si>
  <si>
    <t>Skyworks</t>
  </si>
  <si>
    <t>RC1206JR-070RL</t>
  </si>
  <si>
    <t>S-8520F18MC-BNDT2U</t>
  </si>
  <si>
    <t>RC0603FR-07294KL</t>
  </si>
  <si>
    <t xml:space="preserve">RSM485CHT </t>
  </si>
  <si>
    <t>ZLG</t>
  </si>
  <si>
    <t>1803</t>
  </si>
  <si>
    <t>CRCW08054K70FKEA</t>
  </si>
  <si>
    <t>1818</t>
  </si>
  <si>
    <t>TLP293(GR-TPL,E</t>
  </si>
  <si>
    <t>Toshiba</t>
  </si>
  <si>
    <t>BAT54SLT1G</t>
  </si>
  <si>
    <t>ON SEMI</t>
  </si>
  <si>
    <t>ERM8-013-05.0-S-DV-L-K</t>
  </si>
  <si>
    <t xml:space="preserve">564R30GAT47 </t>
  </si>
  <si>
    <t>MLG1005S2N2BT000</t>
  </si>
  <si>
    <t>1640</t>
  </si>
  <si>
    <t>RC0402FR-072K32L</t>
  </si>
  <si>
    <t>C4520X7R3D471K130KA</t>
  </si>
  <si>
    <t>RCA0603100RFKEAHP</t>
  </si>
  <si>
    <t>SS12-E3/61T</t>
  </si>
  <si>
    <t>1917</t>
  </si>
  <si>
    <t xml:space="preserve">CJ431K </t>
  </si>
  <si>
    <t>CJ长电</t>
  </si>
  <si>
    <t xml:space="preserve">70-065-65 16A  </t>
  </si>
  <si>
    <t xml:space="preserve"> BM92A15MWV-ZE2</t>
  </si>
  <si>
    <t xml:space="preserve">733-105 </t>
  </si>
  <si>
    <t>WAGO Kontakttechnik GmbH</t>
  </si>
  <si>
    <t>RC1206FR-07470RL</t>
  </si>
  <si>
    <t>J1012F21CNL</t>
  </si>
  <si>
    <t>1750</t>
  </si>
  <si>
    <t>RC0402FR-071K3L</t>
  </si>
  <si>
    <t>1647</t>
  </si>
  <si>
    <t>RC0603FR-0716K9L</t>
  </si>
  <si>
    <t>RC0402FR-0736K5L</t>
  </si>
  <si>
    <t>YAGEO AMERICA CORPORATION</t>
  </si>
  <si>
    <t>LTC6902CMS#PBF</t>
  </si>
  <si>
    <t>CRCW08050000ZSTA</t>
  </si>
  <si>
    <t>1007</t>
  </si>
  <si>
    <t>MIC29201-12WU</t>
  </si>
  <si>
    <t>LM5085MM/NOPB</t>
  </si>
  <si>
    <t>TPS54316PWPR</t>
  </si>
  <si>
    <t>IDT71016S12YI</t>
  </si>
  <si>
    <t>0242</t>
  </si>
  <si>
    <t>P0502NLT</t>
  </si>
  <si>
    <t>2N7002K-T1-GE3</t>
  </si>
  <si>
    <t>CRCW121027K0FKEAHP</t>
  </si>
  <si>
    <t>EPF10K100EBC356-2</t>
  </si>
  <si>
    <t>0007</t>
  </si>
  <si>
    <t>PR03000201003JAC00</t>
  </si>
  <si>
    <t>Vishay Intertechnologies</t>
  </si>
  <si>
    <t>ADT4-1T+</t>
  </si>
  <si>
    <t>Mini</t>
  </si>
  <si>
    <t>PE30L0FL223KAB</t>
  </si>
  <si>
    <t>LFTC-1700+</t>
  </si>
  <si>
    <t>C1206C106K8RACTU.</t>
  </si>
  <si>
    <t xml:space="preserve">Kemet </t>
  </si>
  <si>
    <t>HA53-1R5MT</t>
  </si>
  <si>
    <t>2019-05-29</t>
  </si>
  <si>
    <t>RC0805FR-0712KL</t>
  </si>
  <si>
    <t>1012</t>
  </si>
  <si>
    <t>VBH2032-1</t>
  </si>
  <si>
    <t>RENATA BATTERIES</t>
  </si>
  <si>
    <t>C4D10120D</t>
  </si>
  <si>
    <t>Cree</t>
  </si>
  <si>
    <t>5581101007F</t>
  </si>
  <si>
    <t>RC1206FR-07270RL</t>
  </si>
  <si>
    <t>3年内</t>
  </si>
  <si>
    <t>CRCW060310K0FKTA</t>
  </si>
  <si>
    <t>1826</t>
  </si>
  <si>
    <t>PULSE</t>
  </si>
  <si>
    <t>HMC273AMS10GETR</t>
  </si>
  <si>
    <t>MAV-11BSM+</t>
  </si>
  <si>
    <t>RC0603FR-0711K5L</t>
  </si>
  <si>
    <t xml:space="preserve">2-406549-1  </t>
  </si>
  <si>
    <t xml:space="preserve">SKKT92B12E </t>
  </si>
  <si>
    <t>SS14-E3/61T</t>
  </si>
  <si>
    <r>
      <rPr>
        <sz val="9"/>
        <color theme="1"/>
        <rFont val="Arial"/>
        <charset val="0"/>
      </rPr>
      <t xml:space="preserve">	</t>
    </r>
    <r>
      <rPr>
        <sz val="9"/>
        <color theme="1"/>
        <rFont val="微软雅黑"/>
        <charset val="134"/>
      </rPr>
      <t xml:space="preserve">Vishay </t>
    </r>
  </si>
  <si>
    <t>1812</t>
  </si>
  <si>
    <t>RC0402FR-0762KL</t>
  </si>
  <si>
    <t>RC0805JR-07100RL</t>
  </si>
  <si>
    <t>0603WAF2000T5E</t>
  </si>
  <si>
    <t>uniohm</t>
  </si>
  <si>
    <t>TYN825RG</t>
  </si>
  <si>
    <t>7M-20.000MAHJ-T/7M20000021</t>
  </si>
  <si>
    <t>TXC</t>
  </si>
  <si>
    <t>SN74LV244ATNSR</t>
  </si>
  <si>
    <t>1436</t>
  </si>
  <si>
    <t xml:space="preserve">RN55D3901FB14   </t>
  </si>
  <si>
    <t>BSS123</t>
  </si>
  <si>
    <t>AX5523CA</t>
  </si>
  <si>
    <t>Axelite(台湾...</t>
  </si>
  <si>
    <t>SNJ54LS138J</t>
  </si>
  <si>
    <t>9022</t>
  </si>
  <si>
    <t>0312.500MXP</t>
  </si>
  <si>
    <t>MTR-033S15/155M</t>
  </si>
  <si>
    <t>华工科技</t>
  </si>
  <si>
    <t>CRCW2512120RFKEG</t>
  </si>
  <si>
    <t>ADP2108AUJZ-1.2-R7</t>
  </si>
  <si>
    <t>BCX55-10</t>
  </si>
  <si>
    <t>S-812C33AUA-C2NT2U</t>
  </si>
  <si>
    <t>S-5712ACDH2-I4T1U</t>
  </si>
  <si>
    <t>S-1206B30-M3T1U</t>
  </si>
  <si>
    <t>S-5716ANSL2-M3T1U</t>
  </si>
  <si>
    <t>L78L15ACZ</t>
  </si>
  <si>
    <t>CRCW12060000Z0EA</t>
  </si>
  <si>
    <t>CRCW12061K00JNEA</t>
  </si>
  <si>
    <t>IHLP4040DZERR47M11</t>
  </si>
  <si>
    <t>1741</t>
  </si>
  <si>
    <t>PMBZ5248B</t>
  </si>
  <si>
    <t>0010</t>
  </si>
  <si>
    <t>RC0805FR-07169RL</t>
  </si>
  <si>
    <t>RC0603FR-072K15L</t>
  </si>
  <si>
    <t>RC0805FR-07158RL</t>
  </si>
  <si>
    <t>AT8989UP</t>
  </si>
  <si>
    <t>ATAN</t>
  </si>
  <si>
    <t>0232</t>
  </si>
  <si>
    <t>ULN2803A</t>
  </si>
  <si>
    <r>
      <rPr>
        <sz val="9"/>
        <color theme="1"/>
        <rFont val="微软雅黑"/>
        <charset val="134"/>
      </rPr>
      <t>STMICROELECTRONICS</t>
    </r>
    <r>
      <rPr>
        <sz val="9"/>
        <color theme="1"/>
        <rFont val="Arial"/>
        <charset val="0"/>
      </rPr>
      <t xml:space="preserve">	</t>
    </r>
  </si>
  <si>
    <t>RC0603FR-0718KL</t>
  </si>
  <si>
    <t xml:space="preserve"> YAGEO</t>
  </si>
  <si>
    <t>BAS16HT1G</t>
  </si>
  <si>
    <t>1512</t>
  </si>
  <si>
    <t>SN74HC374DW</t>
  </si>
  <si>
    <t>RC1206FR-07220KL</t>
  </si>
  <si>
    <t>SF38G</t>
  </si>
  <si>
    <t>Taiwan Semiconductor</t>
  </si>
  <si>
    <t>HMK325BJ474KNT</t>
  </si>
  <si>
    <t>TAIYO</t>
  </si>
  <si>
    <t>MS27497E8F35P</t>
  </si>
  <si>
    <t xml:space="preserve"> 1810</t>
  </si>
  <si>
    <t>EPM240T100I5N</t>
  </si>
  <si>
    <t xml:space="preserve">1813 </t>
  </si>
  <si>
    <t>H5007NLT</t>
  </si>
  <si>
    <t>45F6K0E</t>
  </si>
  <si>
    <t>Ohmite Mfg Co</t>
  </si>
  <si>
    <t>1921/1924</t>
  </si>
  <si>
    <t>CD4011BM96</t>
  </si>
  <si>
    <t>G6B-2214P-1-USDC5V</t>
  </si>
  <si>
    <t xml:space="preserve">SMBJ7.5CA </t>
  </si>
  <si>
    <t>Littlefuse</t>
  </si>
  <si>
    <t>1SR154-400TE25</t>
  </si>
  <si>
    <t>MMSZ5226B-7-F</t>
  </si>
  <si>
    <t>BZT52C18-7-F</t>
  </si>
  <si>
    <t>P6SMB36A</t>
  </si>
  <si>
    <t>PCF8574T</t>
  </si>
  <si>
    <t>1522</t>
  </si>
  <si>
    <t>MIC4416YM4 TR</t>
  </si>
  <si>
    <t>AUIRFS4410Z</t>
  </si>
  <si>
    <t>1314</t>
  </si>
  <si>
    <t>IR44252LTRPBF</t>
  </si>
  <si>
    <t>BLM18PG300SH1D</t>
  </si>
  <si>
    <t>NFE31PT471F1E9L</t>
  </si>
  <si>
    <t>GCM21BR71H474KA55L</t>
  </si>
  <si>
    <t>DLW21HN900HQ2L</t>
  </si>
  <si>
    <t>1705</t>
  </si>
  <si>
    <t>US1K-E3/61T</t>
  </si>
  <si>
    <t>LTC5590IUH#PBF</t>
  </si>
  <si>
    <t>Linear Technology/Analog Devices</t>
  </si>
  <si>
    <t>MAX708RESA+T</t>
  </si>
  <si>
    <t>SNJ54ABT534J</t>
  </si>
  <si>
    <t>10033526-N3212LF</t>
  </si>
  <si>
    <t>Amphenol FCI</t>
  </si>
  <si>
    <t>K6X4008C1FVF55</t>
  </si>
  <si>
    <t>MBRS140T3G</t>
  </si>
  <si>
    <t>0814</t>
  </si>
  <si>
    <t>1SMA5931BT3G</t>
  </si>
  <si>
    <t>1636</t>
  </si>
  <si>
    <t>4N36</t>
  </si>
  <si>
    <t>VIshay</t>
  </si>
  <si>
    <t>1431</t>
  </si>
  <si>
    <t>MM74HC08MX</t>
  </si>
  <si>
    <t>1625</t>
  </si>
  <si>
    <t>BAS21LT1G</t>
  </si>
  <si>
    <t>L79L05ACZ</t>
  </si>
  <si>
    <t>9904000</t>
  </si>
  <si>
    <t>Somax</t>
  </si>
  <si>
    <t>ISL62883CHRTZ</t>
  </si>
  <si>
    <t>1216</t>
  </si>
  <si>
    <t>RC0805FR-0711K8L</t>
  </si>
  <si>
    <t>CFS206-32.768KDZFB</t>
  </si>
  <si>
    <t>Citizen Finetech Miyota</t>
  </si>
  <si>
    <t>SMBJ28CA</t>
  </si>
  <si>
    <t>1235</t>
  </si>
  <si>
    <t>CC0603CRNPO9BN2R0</t>
  </si>
  <si>
    <t>A264B/UY/S530-A3</t>
  </si>
  <si>
    <t>亿光</t>
  </si>
  <si>
    <t>AD7893SQ-5</t>
  </si>
  <si>
    <t>ILQ621GB</t>
  </si>
  <si>
    <t>AD7543JNZ</t>
  </si>
  <si>
    <t>1888617-1</t>
  </si>
  <si>
    <t>TE Connectivity / Raychem</t>
  </si>
  <si>
    <t>12322</t>
  </si>
  <si>
    <t>BSL316CH6327XTSA1</t>
  </si>
  <si>
    <t>INF</t>
  </si>
  <si>
    <t>LTC1871IMS#PBF</t>
  </si>
  <si>
    <t>IRF5210PBF</t>
  </si>
  <si>
    <t>1333</t>
  </si>
  <si>
    <t>NUP4201DR2</t>
  </si>
  <si>
    <t>CMOSH2-4L TR PBFREE</t>
  </si>
  <si>
    <t>1932</t>
  </si>
  <si>
    <t>SN74LS240NSR</t>
  </si>
  <si>
    <t>B6B-PH-SM4-TB(LF)(SN)</t>
  </si>
  <si>
    <t xml:space="preserve">FDMF6824A   </t>
  </si>
  <si>
    <t>mix14</t>
  </si>
  <si>
    <t>BUK78150-55A115</t>
  </si>
  <si>
    <t>NXP Semiconductor</t>
  </si>
  <si>
    <t>S-1313A28-M5T1U3</t>
  </si>
  <si>
    <t>CY7C109-35VC</t>
  </si>
  <si>
    <t>0023</t>
  </si>
  <si>
    <t>DG308ACJ-E3</t>
  </si>
  <si>
    <t>VIAHSY</t>
  </si>
  <si>
    <t>BAT62-03WE6327</t>
  </si>
  <si>
    <t>Infineon Technologies</t>
  </si>
  <si>
    <t>0820</t>
  </si>
  <si>
    <t>LM2937ES-3.3/NOPB</t>
  </si>
  <si>
    <t>RC0805FR-071K87L</t>
  </si>
  <si>
    <t>RC0805FR-07120RL</t>
  </si>
  <si>
    <t>VJ0603Y104KXXAC</t>
  </si>
  <si>
    <t>CRCW040210K0FKED</t>
  </si>
  <si>
    <t>1429</t>
  </si>
  <si>
    <t>TNPW1206510RBEEN</t>
  </si>
  <si>
    <t>TNPW0805110KBEEN</t>
  </si>
  <si>
    <t>SI5335A-B01827-GM</t>
  </si>
  <si>
    <t xml:space="preserve">Silicon </t>
  </si>
  <si>
    <t>1632</t>
  </si>
  <si>
    <t>CAT24WC16JI-TE13</t>
  </si>
  <si>
    <t>CATALYST</t>
  </si>
  <si>
    <t>0310</t>
  </si>
  <si>
    <t xml:space="preserve">EPC2036 </t>
  </si>
  <si>
    <t xml:space="preserve">Efficient </t>
  </si>
  <si>
    <t>GALI-84+</t>
  </si>
  <si>
    <t>RC0402FR-0791KL</t>
  </si>
  <si>
    <t>1644</t>
  </si>
  <si>
    <t>XR20M1170IG16-F</t>
  </si>
  <si>
    <t>EXAR</t>
  </si>
  <si>
    <t>RGL34K-E3/98</t>
  </si>
  <si>
    <t>74FCT16952ATPVG</t>
  </si>
  <si>
    <t>1541</t>
  </si>
  <si>
    <t>DBTC-17-5L+</t>
  </si>
  <si>
    <t xml:space="preserve"> US1B-E3/61T</t>
  </si>
  <si>
    <t>LM224DT</t>
  </si>
  <si>
    <t>1420</t>
  </si>
  <si>
    <t>LL4148-GS08</t>
  </si>
  <si>
    <t>1539</t>
  </si>
  <si>
    <t>7W-100.000MBB-T</t>
  </si>
  <si>
    <t>RC0603FR-07105KL</t>
  </si>
  <si>
    <t>RC0603JR-0710KL</t>
  </si>
  <si>
    <t>1N4148TAP/1N4148</t>
  </si>
  <si>
    <t>TEMIC/FAIRCHILD</t>
  </si>
  <si>
    <t>A09-103JP</t>
  </si>
  <si>
    <t>Fenghua</t>
  </si>
  <si>
    <t>RC1206FR-0715KL</t>
  </si>
  <si>
    <t>1145</t>
  </si>
  <si>
    <t>IHLP2525CZERR82M51</t>
  </si>
  <si>
    <t>Vishay / Dale</t>
  </si>
  <si>
    <t>BK16-300</t>
  </si>
  <si>
    <t>君耀电子</t>
  </si>
  <si>
    <t>SR151A200JAR</t>
  </si>
  <si>
    <t>AVX Corporation</t>
  </si>
  <si>
    <t>SS54</t>
  </si>
  <si>
    <t>RC0603FR-075K1L</t>
  </si>
  <si>
    <t>SCN-3-16+</t>
  </si>
  <si>
    <t>CRCW060353K6FKEA</t>
  </si>
  <si>
    <t>1911</t>
  </si>
  <si>
    <t>CRCW060333R0FKEA</t>
  </si>
  <si>
    <t>CRCW080510R0FKEA</t>
  </si>
  <si>
    <t>CRCW04024K70FKED</t>
  </si>
  <si>
    <t>CRCW06031K00FKEA</t>
  </si>
  <si>
    <t>1848</t>
  </si>
  <si>
    <t>CRCW0603750RFKEA</t>
  </si>
  <si>
    <t>1844</t>
  </si>
  <si>
    <t>CRCW08051K00FKEAC</t>
  </si>
  <si>
    <t>CRCW08052K20FKEA</t>
  </si>
  <si>
    <t>CRCW06031M00FKEA</t>
  </si>
  <si>
    <t>CRCW0603470RFKEAHP</t>
  </si>
  <si>
    <t>GALI-52+</t>
  </si>
  <si>
    <t>LFCN-320+</t>
  </si>
  <si>
    <t>BAV99,215</t>
  </si>
  <si>
    <t>nxp</t>
  </si>
  <si>
    <t>1N4750A-TP</t>
  </si>
  <si>
    <t>Micro Commercial Components (MCC)</t>
  </si>
  <si>
    <t>776533-1</t>
  </si>
  <si>
    <t xml:space="preserve"> TE Connectivity</t>
  </si>
  <si>
    <t>15486</t>
  </si>
  <si>
    <t>CTSM-6（8.0）K-V</t>
  </si>
  <si>
    <t xml:space="preserve">053008   </t>
  </si>
  <si>
    <t>24/04/18</t>
  </si>
  <si>
    <t>SMBJ16CA</t>
  </si>
  <si>
    <t>GALI-4+</t>
  </si>
  <si>
    <t>Mini-Circuits</t>
  </si>
  <si>
    <t>SGL41-40-E3/96</t>
  </si>
  <si>
    <t>593D107X0010D2TE3</t>
  </si>
  <si>
    <t>1532</t>
  </si>
  <si>
    <t>TL16C2550PFB</t>
  </si>
  <si>
    <t>DS90C363MTD</t>
  </si>
  <si>
    <t>1N5240B</t>
  </si>
  <si>
    <t>IXDD604PI</t>
  </si>
  <si>
    <t>LM4040CIM3-3.0</t>
  </si>
  <si>
    <t>LTR-743DBM1-TA</t>
  </si>
  <si>
    <t>Lite-On</t>
  </si>
  <si>
    <t>SYM-460LH-1E</t>
  </si>
  <si>
    <t>MINI CIRCUITS</t>
  </si>
  <si>
    <t>0435</t>
  </si>
  <si>
    <t>1N5819G</t>
  </si>
  <si>
    <t>1641</t>
  </si>
  <si>
    <t>CC0402KRX7R7BB104</t>
  </si>
  <si>
    <t>BAT54CLT1G</t>
  </si>
  <si>
    <t>IRFS4310TRLPBF</t>
  </si>
  <si>
    <t>HD74LS02P</t>
  </si>
  <si>
    <t>HITACHI</t>
  </si>
  <si>
    <t>0215020.MXP</t>
  </si>
  <si>
    <t>08051C104KAT2A.</t>
  </si>
  <si>
    <t xml:space="preserve">AVX </t>
  </si>
  <si>
    <t>ADS8326IDGKR</t>
  </si>
  <si>
    <t>L7915ACV</t>
  </si>
  <si>
    <t>SMCJ58A-E3/57T</t>
  </si>
  <si>
    <t>XC3S200-4FT256I</t>
  </si>
  <si>
    <t>18</t>
  </si>
  <si>
    <t>103670-9</t>
  </si>
  <si>
    <t>MPZ1005S121CTD25</t>
  </si>
  <si>
    <t xml:space="preserve">0034.3119 </t>
  </si>
  <si>
    <t>Schurter</t>
  </si>
  <si>
    <t>1811</t>
  </si>
  <si>
    <t xml:space="preserve">2027-09-SMLF5 </t>
  </si>
  <si>
    <t>RC1210FR-07499RL</t>
  </si>
  <si>
    <t>WSL2010R0200FEA</t>
  </si>
  <si>
    <t>1766500-1</t>
  </si>
  <si>
    <t>ERJ-3EKF3001V</t>
  </si>
  <si>
    <t>1503</t>
  </si>
  <si>
    <t>CS3144 DIP-3</t>
  </si>
  <si>
    <t>1518</t>
  </si>
  <si>
    <t>PIC18LF252-I/SO</t>
  </si>
  <si>
    <t>141027</t>
  </si>
  <si>
    <t>ES1D</t>
  </si>
  <si>
    <t>1940</t>
  </si>
  <si>
    <t>TR250-180</t>
  </si>
  <si>
    <t>GRM1885C1H681JA01K</t>
  </si>
  <si>
    <t>MuRata</t>
  </si>
  <si>
    <t>S1NB20-4062</t>
  </si>
  <si>
    <t>SHINDENGEN</t>
  </si>
  <si>
    <t>IRF7309PBF</t>
  </si>
  <si>
    <t xml:space="preserve">TMS320F28335ZJZQ  </t>
  </si>
  <si>
    <t>68710614522</t>
  </si>
  <si>
    <t xml:space="preserve">EZ-PJ-3545-T6 </t>
  </si>
  <si>
    <t>合众益华</t>
  </si>
  <si>
    <t>SN74HC32DR</t>
  </si>
  <si>
    <t>1808</t>
  </si>
  <si>
    <t>SN65LBC175AD</t>
  </si>
  <si>
    <t>1047</t>
  </si>
  <si>
    <t>39-31-0048</t>
  </si>
  <si>
    <t>1925</t>
  </si>
  <si>
    <t xml:space="preserve">95009-7441 </t>
  </si>
  <si>
    <t>1515SQ-82NGEC</t>
  </si>
  <si>
    <t>PMA-5453+</t>
  </si>
  <si>
    <t>1946</t>
  </si>
  <si>
    <t>19073-0085</t>
  </si>
  <si>
    <t>BZX84-C13215</t>
  </si>
  <si>
    <t>RC0805FR-07187KL</t>
  </si>
  <si>
    <t>RC0603FR-07274KL</t>
  </si>
  <si>
    <t>TMS320F28034PNT</t>
  </si>
  <si>
    <t>14 g4</t>
  </si>
  <si>
    <t>TE28F800C3BA90</t>
  </si>
  <si>
    <t>M39029/32-259</t>
  </si>
  <si>
    <t>ITT</t>
  </si>
  <si>
    <t>MK16-B-2</t>
  </si>
  <si>
    <t>STANDEXMEDER</t>
  </si>
  <si>
    <t>190228</t>
  </si>
  <si>
    <t>AT24C08C-SSHM-B</t>
  </si>
  <si>
    <t>microchip</t>
  </si>
  <si>
    <t xml:space="preserve">38001334 </t>
  </si>
  <si>
    <t>Jan 2017</t>
  </si>
  <si>
    <t xml:space="preserve">CRCW0603180KJNEA </t>
  </si>
  <si>
    <t>MAX809LEUR+</t>
  </si>
  <si>
    <t xml:space="preserve">ESR03EZPJ472  </t>
  </si>
  <si>
    <t xml:space="preserve">NTE5817HC </t>
  </si>
  <si>
    <t>NTE_ELEC</t>
  </si>
  <si>
    <t>1538</t>
  </si>
  <si>
    <t>5-103908-4</t>
  </si>
  <si>
    <t>1943</t>
  </si>
  <si>
    <t>IRG7PH44K10DPBF</t>
  </si>
  <si>
    <t>ERA-2AEB392X</t>
  </si>
  <si>
    <t xml:space="preserve">Panasonic </t>
  </si>
  <si>
    <t>TQL9092</t>
  </si>
  <si>
    <t>Qorvo</t>
  </si>
  <si>
    <t>JM20330</t>
  </si>
  <si>
    <t>JMICRON</t>
  </si>
  <si>
    <t>08+环保</t>
  </si>
  <si>
    <t>09-50-8031</t>
  </si>
  <si>
    <t>LM321MF</t>
  </si>
  <si>
    <t>AMC1200SDUBR</t>
  </si>
  <si>
    <t>SNJ5407J</t>
  </si>
  <si>
    <t xml:space="preserve">DS26C31MJ/883 </t>
  </si>
  <si>
    <t>1750E</t>
  </si>
  <si>
    <t>LM2670S-ADJ/NOPB</t>
  </si>
  <si>
    <t>RB521S-30</t>
  </si>
  <si>
    <t>1N5245B</t>
  </si>
  <si>
    <t>87833-1420</t>
  </si>
  <si>
    <t>170361-1</t>
  </si>
  <si>
    <t>TE Connect...</t>
  </si>
  <si>
    <t>1-1747981-2</t>
  </si>
  <si>
    <t xml:space="preserve">  SN74LVC1G06DCKR </t>
  </si>
  <si>
    <t>0785260001</t>
  </si>
  <si>
    <t>87831-2020</t>
  </si>
  <si>
    <t>MB7138E</t>
  </si>
  <si>
    <t>FUJITSU</t>
  </si>
  <si>
    <t xml:space="preserve">9703 </t>
  </si>
  <si>
    <t>GRM32ER61C476ME15L</t>
  </si>
  <si>
    <t>S-5716ANSL0-M3T1U</t>
  </si>
  <si>
    <t xml:space="preserve">C0603C224J4RAC  </t>
  </si>
  <si>
    <t xml:space="preserve">KEMET </t>
  </si>
  <si>
    <t>1425</t>
  </si>
  <si>
    <t>LVR016S</t>
  </si>
  <si>
    <t>1739</t>
  </si>
  <si>
    <t>SN74LVC2G32DCUR</t>
  </si>
  <si>
    <t>IRF9540NSTRLPBF</t>
  </si>
  <si>
    <t>INTERNATIONAL RECTIFIER</t>
  </si>
  <si>
    <t>1441</t>
  </si>
  <si>
    <t>RC0402FR-0747RL</t>
  </si>
  <si>
    <t>MAX6822TUK+T</t>
  </si>
  <si>
    <t xml:space="preserve">15KPA40CA                     </t>
  </si>
  <si>
    <t>1PS79SB30,115</t>
  </si>
  <si>
    <t>PDZ5.6B,115</t>
  </si>
  <si>
    <t>BC847CQAZ</t>
  </si>
  <si>
    <t>PBSS4330X,115</t>
  </si>
  <si>
    <t>CRCW0603105KFKEA</t>
  </si>
  <si>
    <t xml:space="preserve">STM8S105K6T6C </t>
  </si>
  <si>
    <t>LP2951ACDG</t>
  </si>
  <si>
    <t>1724+</t>
  </si>
  <si>
    <t>L7805ABV-DG</t>
  </si>
  <si>
    <t>988211060</t>
  </si>
  <si>
    <t>RC0603JR-0775KL</t>
  </si>
  <si>
    <t>RC0402FR-07511RL</t>
  </si>
  <si>
    <t>TPS54622RHLT</t>
  </si>
  <si>
    <t>50V100UF8*12</t>
  </si>
  <si>
    <t>XC6SLX150T-3FGG676I</t>
  </si>
  <si>
    <t>RC2010FR-0749R9L</t>
  </si>
  <si>
    <t>1N5819</t>
  </si>
  <si>
    <t>0402F104M500NT</t>
  </si>
  <si>
    <t>AB1542CG4011.1-93E</t>
  </si>
  <si>
    <t>15-31-1062</t>
  </si>
  <si>
    <t>205840-3</t>
  </si>
  <si>
    <t>JANTXV1N5806</t>
  </si>
  <si>
    <t>TPS3808G09DBV</t>
  </si>
  <si>
    <t>03200880001</t>
  </si>
  <si>
    <t>Malco Microdot</t>
  </si>
  <si>
    <t>HP50827302</t>
  </si>
  <si>
    <t>HP</t>
  </si>
  <si>
    <t>CA91L862A50CE</t>
  </si>
  <si>
    <t>0145</t>
  </si>
  <si>
    <t>M2020-11-622.0800</t>
  </si>
  <si>
    <t>0629</t>
  </si>
  <si>
    <t>5SDD20F5000</t>
  </si>
  <si>
    <t>BT481KPJ85</t>
  </si>
  <si>
    <t>BT</t>
  </si>
  <si>
    <t>92+</t>
  </si>
  <si>
    <t>SG2823J/883B</t>
  </si>
  <si>
    <t>0833</t>
  </si>
  <si>
    <t>SN74HC14D</t>
  </si>
  <si>
    <t>ADG428BRZ-REEL</t>
  </si>
  <si>
    <t>52-970-220-GCO</t>
  </si>
  <si>
    <t>Spectrum</t>
  </si>
  <si>
    <t>AD2S80AAD</t>
  </si>
  <si>
    <t>FSMRA4JH04</t>
  </si>
  <si>
    <t>TE Connectivity / Alcoswitch</t>
  </si>
  <si>
    <t>BTS724G</t>
  </si>
  <si>
    <t>EKMH401VSN680MP25S</t>
  </si>
  <si>
    <t>CY7C1041CV33-10ZXI</t>
  </si>
  <si>
    <t>Cypress Semiconductor</t>
  </si>
  <si>
    <t>LM148J</t>
  </si>
  <si>
    <t>1320</t>
  </si>
  <si>
    <t>88E6035-A1-LAJ1C000</t>
  </si>
  <si>
    <t>MARVELL</t>
  </si>
  <si>
    <t>ESDA6V1P6</t>
  </si>
  <si>
    <t>BAR43S</t>
  </si>
  <si>
    <t>HMC903</t>
  </si>
  <si>
    <t>HITTITE</t>
  </si>
  <si>
    <t>LTC6655BHMS8-1.25</t>
  </si>
  <si>
    <t>AM26LS32DMB</t>
  </si>
  <si>
    <t>National Semiconductor</t>
  </si>
  <si>
    <t>LM140K-5.0</t>
  </si>
  <si>
    <t>97+</t>
  </si>
  <si>
    <t>NB7L1008MMNG</t>
  </si>
  <si>
    <t>1442</t>
  </si>
  <si>
    <t>AT28HC256-90DM/883(5962-8863403XA)</t>
  </si>
  <si>
    <t>IHLP3232DZER4R7M01</t>
  </si>
  <si>
    <t>MAX691MJE/883B</t>
  </si>
  <si>
    <t>HCPL-7800A</t>
  </si>
  <si>
    <t>Avago Technologies</t>
  </si>
  <si>
    <t>1402</t>
  </si>
  <si>
    <t>JANTX1N5615US</t>
  </si>
  <si>
    <t>1637</t>
  </si>
  <si>
    <t xml:space="preserve">JANTX1N6622US </t>
  </si>
  <si>
    <t>EP2C70F896C8NKK</t>
  </si>
  <si>
    <t>MAX913EUA +</t>
  </si>
  <si>
    <t>XPC8240LZU200C</t>
  </si>
  <si>
    <t>IRF540NSPBF</t>
  </si>
  <si>
    <t xml:space="preserve">IR </t>
  </si>
  <si>
    <t>1506</t>
  </si>
  <si>
    <t>HX5008NL</t>
  </si>
  <si>
    <t>PULSE ENGINEERING</t>
  </si>
  <si>
    <t>BAS21HT1G</t>
  </si>
  <si>
    <t>AT24C512BN-SH</t>
  </si>
  <si>
    <t>QE82527</t>
  </si>
  <si>
    <t>VSK-S5-5UA</t>
  </si>
  <si>
    <t>CUI INC</t>
  </si>
  <si>
    <t>J0011D21B</t>
  </si>
  <si>
    <t>0336</t>
  </si>
  <si>
    <t>MAX4427MJA/883B</t>
  </si>
  <si>
    <t>TMS320VC5502PGF200</t>
  </si>
  <si>
    <t>1110</t>
  </si>
  <si>
    <t>PMV60EN</t>
  </si>
  <si>
    <t>NE592D</t>
  </si>
  <si>
    <t>AT29C1024-12TC</t>
  </si>
  <si>
    <t>XQ2VP40-5FG676N</t>
  </si>
  <si>
    <t>XIL</t>
  </si>
  <si>
    <t>EPF10K50EFC256-2</t>
  </si>
  <si>
    <t>DAC08AQ</t>
  </si>
  <si>
    <t>1986</t>
  </si>
  <si>
    <t>NH82801GR</t>
  </si>
  <si>
    <t>AM85C30-10JI</t>
  </si>
  <si>
    <t>93+</t>
  </si>
  <si>
    <t>NMC27C64Q-150</t>
  </si>
  <si>
    <t>CY7C18515PC</t>
  </si>
  <si>
    <t>Cypress</t>
  </si>
  <si>
    <t>94+</t>
  </si>
  <si>
    <t>OP262GSZ</t>
  </si>
  <si>
    <t>SNJ54S197J</t>
  </si>
  <si>
    <t>9441</t>
  </si>
  <si>
    <t>TDA9181P</t>
  </si>
  <si>
    <t>0417</t>
  </si>
  <si>
    <t>AM29LV800BB-120EI</t>
  </si>
  <si>
    <t>1998</t>
  </si>
  <si>
    <t>65SMA-50-0-1/111NE</t>
  </si>
  <si>
    <t>Huber + Suhner AG</t>
  </si>
  <si>
    <t>XC95288XL-7TQG144C</t>
  </si>
  <si>
    <t>0525</t>
  </si>
  <si>
    <t>MC1590BGAJC</t>
  </si>
  <si>
    <t>9611</t>
  </si>
  <si>
    <t>MR824</t>
  </si>
  <si>
    <t>SOLID STATE INC.</t>
  </si>
  <si>
    <t>9928</t>
  </si>
  <si>
    <t>MAX706TMJA</t>
  </si>
  <si>
    <t>0105</t>
  </si>
  <si>
    <t>SP8830ADG</t>
  </si>
  <si>
    <t>MITEL</t>
  </si>
  <si>
    <t>2N4124</t>
  </si>
  <si>
    <t>82</t>
  </si>
  <si>
    <t>CD54HCT86F3A(5962-8984401CA)</t>
  </si>
  <si>
    <t>HM534251BZ-8</t>
  </si>
  <si>
    <t>99</t>
  </si>
  <si>
    <t>LRPS-2-11</t>
  </si>
  <si>
    <t>SST29LE020-200-4C-NH</t>
  </si>
  <si>
    <t>SST</t>
  </si>
  <si>
    <t>ADV7120KST50</t>
  </si>
  <si>
    <t>0228</t>
  </si>
  <si>
    <t>UDA1341TS</t>
  </si>
  <si>
    <t>0422</t>
  </si>
  <si>
    <t>TM11RD-5TANA-A-88</t>
  </si>
  <si>
    <t>OMH3040B</t>
  </si>
  <si>
    <t>OPTEK TECHNOLOGY INC</t>
  </si>
  <si>
    <t>9616</t>
  </si>
  <si>
    <t>PRPC010DAAN-RC</t>
  </si>
  <si>
    <t>Sullins Connector</t>
  </si>
  <si>
    <t>RT0603BRD07300RL</t>
  </si>
  <si>
    <t>B82442A1103K000</t>
  </si>
  <si>
    <t>LTC1407CMSE#PBF</t>
  </si>
  <si>
    <t>Linear</t>
  </si>
  <si>
    <t>1437</t>
  </si>
  <si>
    <t>MBRA140T</t>
  </si>
  <si>
    <t>MLX90360LDC-ACD-200-TU</t>
  </si>
  <si>
    <t>Melexis</t>
  </si>
  <si>
    <t xml:space="preserve">M25P80-VMN6TP </t>
  </si>
  <si>
    <t>TPS70245PWP</t>
  </si>
  <si>
    <t>KLM4G1EEHMB101</t>
  </si>
  <si>
    <t>SFJLC-GX-0657</t>
  </si>
  <si>
    <t>xinxin</t>
  </si>
  <si>
    <t>INA333SJD</t>
  </si>
  <si>
    <t>MT29F4G08ABADAWP-IT:D</t>
  </si>
  <si>
    <t>292230-6</t>
  </si>
  <si>
    <t>1621</t>
  </si>
  <si>
    <t>RC0402FR-0724RL</t>
  </si>
  <si>
    <t>T520D687M2R5ATE015</t>
  </si>
  <si>
    <t>86566510065LF</t>
  </si>
  <si>
    <t>0451003.MRL</t>
  </si>
  <si>
    <t xml:space="preserve">Littelfuse </t>
  </si>
  <si>
    <t>1635</t>
  </si>
  <si>
    <t>FX2B-100SA-1.27R</t>
  </si>
  <si>
    <t>1507</t>
  </si>
  <si>
    <t>USD945</t>
  </si>
  <si>
    <t>9435</t>
  </si>
  <si>
    <t>H1164NLT</t>
  </si>
  <si>
    <t>1605</t>
  </si>
  <si>
    <t>74LVC1GU04GW,125</t>
  </si>
  <si>
    <t>1236</t>
  </si>
  <si>
    <t>BSS138-7-F</t>
  </si>
  <si>
    <t>DIODES</t>
  </si>
  <si>
    <t>BTS410H2</t>
  </si>
  <si>
    <t>Simens</t>
  </si>
  <si>
    <t>0237</t>
  </si>
  <si>
    <t>MAX748AEWE</t>
  </si>
  <si>
    <t>1450</t>
  </si>
  <si>
    <t>AD823AARMZ</t>
  </si>
  <si>
    <t>MMSZ5231BT1G</t>
  </si>
  <si>
    <t>1804</t>
  </si>
  <si>
    <t>HSMS-2850</t>
  </si>
  <si>
    <t>7206L25JI</t>
  </si>
  <si>
    <t>UCC28C43D</t>
  </si>
  <si>
    <t>ADG774BRQZ</t>
  </si>
  <si>
    <t>BAS21HT1</t>
  </si>
  <si>
    <t>BZT52C6V2S-7-F</t>
  </si>
  <si>
    <t xml:space="preserve">Diodes </t>
  </si>
  <si>
    <t>AD620AR</t>
  </si>
  <si>
    <t>BL9193ADBAPRN</t>
  </si>
  <si>
    <t>贝岭</t>
  </si>
  <si>
    <t>REC7.5-2415DRW/H3/A/M</t>
  </si>
  <si>
    <t>RECOM POWER</t>
  </si>
  <si>
    <t>16+/17+</t>
  </si>
  <si>
    <t>DO1608C-333ML</t>
  </si>
  <si>
    <t>XC5VLX110T-1FFG1738C</t>
  </si>
  <si>
    <t>0929</t>
  </si>
  <si>
    <t>LXT6282LE</t>
  </si>
  <si>
    <t>RXMM941</t>
  </si>
  <si>
    <t>WTD</t>
  </si>
  <si>
    <t>FRM5J142GT800L</t>
  </si>
  <si>
    <t>EUDYNA</t>
  </si>
  <si>
    <t>OPM-RPM-C-0-05-OE-FC</t>
  </si>
  <si>
    <t>WRI</t>
  </si>
  <si>
    <t>04/09</t>
  </si>
  <si>
    <t>XC3195A-3PQ160C</t>
  </si>
  <si>
    <t>9729</t>
  </si>
  <si>
    <t>XC3064A-7PC84C</t>
  </si>
  <si>
    <t>TXC02302-BIPL</t>
  </si>
  <si>
    <t>TRANSWITCH</t>
  </si>
  <si>
    <t>PCI2040PGE</t>
  </si>
  <si>
    <t>0614</t>
  </si>
  <si>
    <t>MC68360ZP25VL</t>
  </si>
  <si>
    <t>0403</t>
  </si>
  <si>
    <t>MMBT3904LT1G</t>
  </si>
  <si>
    <t>0651</t>
  </si>
  <si>
    <t>TMS320VC5416PGE160</t>
  </si>
  <si>
    <t>54FCT374DMQB</t>
  </si>
  <si>
    <t>8939</t>
  </si>
  <si>
    <t>31-1006-100-5</t>
  </si>
  <si>
    <t>RF LAB</t>
  </si>
  <si>
    <t>P8098</t>
  </si>
  <si>
    <t>TNTEL</t>
  </si>
  <si>
    <t>9643</t>
  </si>
  <si>
    <t>FDC20-48S05</t>
  </si>
  <si>
    <t>RU</t>
  </si>
  <si>
    <t>AT28C64-15JI</t>
  </si>
  <si>
    <t>0543</t>
  </si>
  <si>
    <t>ERA-4SM</t>
  </si>
  <si>
    <t>MC1595L</t>
  </si>
  <si>
    <t>9532</t>
  </si>
  <si>
    <t>CY27H010-45WC</t>
  </si>
  <si>
    <t>DFA14KHA10MHZE2</t>
  </si>
  <si>
    <t>Fordahl</t>
  </si>
  <si>
    <t>0949</t>
  </si>
  <si>
    <t>XC95108-15PQ100C</t>
  </si>
  <si>
    <t>0009+</t>
  </si>
  <si>
    <t>OP296G</t>
  </si>
  <si>
    <t>AD9617JN</t>
  </si>
  <si>
    <t>2N6274</t>
  </si>
  <si>
    <t>2011+</t>
  </si>
  <si>
    <t>RC0402FR-07160KL</t>
  </si>
  <si>
    <t>RC0402FR-07133RL</t>
  </si>
  <si>
    <t>RC0402FR-0776R8L</t>
  </si>
  <si>
    <t>RC0603FR-073KL</t>
  </si>
  <si>
    <t>RC0603FR-07120RL</t>
  </si>
  <si>
    <t>RC0201FR-07470KL</t>
  </si>
  <si>
    <t>1820</t>
  </si>
  <si>
    <t>RC0201FR-072M2L</t>
  </si>
  <si>
    <t>RC0201JR-075K1L</t>
  </si>
  <si>
    <t>RC0402FR-0723K7L</t>
  </si>
  <si>
    <t>RC0603FR-07200RL</t>
  </si>
  <si>
    <t>RC0603FR-071K69L</t>
  </si>
  <si>
    <t>RC0603FR-0724KL</t>
  </si>
  <si>
    <t>RC0402FR-07402RL</t>
  </si>
  <si>
    <t>1837</t>
  </si>
  <si>
    <t>RC0402FR-07220KL</t>
  </si>
  <si>
    <t>RC0402FR-074K02L</t>
  </si>
  <si>
    <t>RC0402JR-0756RL</t>
  </si>
  <si>
    <t>CRCW06034K42FKEA</t>
  </si>
  <si>
    <t>RC0402FR-0710KL</t>
  </si>
  <si>
    <t>CRCW060328K0FKEA</t>
  </si>
  <si>
    <t>RS-03K49R9FT</t>
  </si>
  <si>
    <t>风华</t>
  </si>
  <si>
    <t>2019-03-27</t>
  </si>
  <si>
    <t>RS-05K1002FT</t>
  </si>
  <si>
    <t>2018-08-22</t>
  </si>
  <si>
    <t>RC1210JR-0751KL</t>
  </si>
  <si>
    <t>RC0603FR-0747KL</t>
  </si>
  <si>
    <t>0603WAF6800T5E</t>
  </si>
  <si>
    <t>UNI-OHM</t>
  </si>
  <si>
    <t>1852</t>
  </si>
  <si>
    <t>0603WAJ0105T5E</t>
  </si>
  <si>
    <t>RC0402FR-07182KL</t>
  </si>
  <si>
    <t>RC0805FR-07430KL</t>
  </si>
  <si>
    <t>201819</t>
  </si>
  <si>
    <t>RC0805FR-075K23L</t>
  </si>
  <si>
    <t>201821</t>
  </si>
  <si>
    <t>RC0805FR-0754R9L</t>
  </si>
  <si>
    <t>RC0805FR-0760R4L</t>
  </si>
  <si>
    <t>RC0402JR-0712RL</t>
  </si>
  <si>
    <t>201820</t>
  </si>
  <si>
    <t>RC0402FR-0727KL</t>
  </si>
  <si>
    <t>RC0402FR-0727RL</t>
  </si>
  <si>
    <t>201804</t>
  </si>
  <si>
    <t>RC1210JR-07470KL</t>
  </si>
  <si>
    <t>RC0805FR-07324KL</t>
  </si>
  <si>
    <t>RC0402JR-07270RL</t>
  </si>
  <si>
    <t>RC0402JR-07150KL</t>
  </si>
  <si>
    <t>RC0402JR-07300RL</t>
  </si>
  <si>
    <t>RC0805JR-0716KL</t>
  </si>
  <si>
    <t>201811</t>
  </si>
  <si>
    <t>RC1206JR-072K2L</t>
  </si>
  <si>
    <t>RC0805JR-07680KL</t>
  </si>
  <si>
    <t>RC0805FR-0782KL</t>
  </si>
  <si>
    <t>RC0805FR-0775RL</t>
  </si>
  <si>
    <t>RC1206FR-07100RL</t>
  </si>
  <si>
    <t>201812</t>
  </si>
  <si>
    <t>RC0402JR-07100KL</t>
  </si>
  <si>
    <t>201822</t>
  </si>
  <si>
    <t>RC0402JR-07240RL</t>
  </si>
  <si>
    <t>RC0603FR-071K05L</t>
  </si>
  <si>
    <t>201818</t>
  </si>
  <si>
    <t>RC0402FR-07931RL</t>
  </si>
  <si>
    <t>RC1206JR-07910RL</t>
  </si>
  <si>
    <t>201813</t>
  </si>
  <si>
    <t>RC1206JR-07820KL</t>
  </si>
  <si>
    <t>RC1206JR-07180KL</t>
  </si>
  <si>
    <t>201823</t>
  </si>
  <si>
    <t>RC1210JR-071K5L</t>
  </si>
  <si>
    <t>1819</t>
  </si>
  <si>
    <t>RC0402JR-072KL</t>
  </si>
  <si>
    <t>1806</t>
  </si>
  <si>
    <t>RC0805JR-071M8L</t>
  </si>
  <si>
    <t>RC0805FR-070RL</t>
  </si>
  <si>
    <t>RC0805JR-0756RL</t>
  </si>
  <si>
    <t>RC0402FR-07120KL</t>
  </si>
  <si>
    <t>RC0805JR-0718RL</t>
  </si>
  <si>
    <t>RC0805JR-0747RL</t>
  </si>
  <si>
    <t>RC0805JR-0736RL</t>
  </si>
  <si>
    <t>RC0805JR-0791RL</t>
  </si>
  <si>
    <t>RC1206FR-07560KL</t>
  </si>
  <si>
    <t>RC1206FR-07300RL</t>
  </si>
  <si>
    <t>RC1206FR-07360RL</t>
  </si>
  <si>
    <t>RC1206FR-07750RL</t>
  </si>
  <si>
    <t>RC0603FR-0745K3L</t>
  </si>
  <si>
    <t>RC0402FR-078K06L</t>
  </si>
  <si>
    <t>RC0402FR-0768K1L</t>
  </si>
  <si>
    <t>RC0402FR-07665KL</t>
  </si>
  <si>
    <t>RC0402FR-07330KL</t>
  </si>
  <si>
    <t>RC0402FR-075K49L</t>
  </si>
  <si>
    <t>D45H11G</t>
  </si>
  <si>
    <t>1710</t>
  </si>
  <si>
    <t>KBPC1510W</t>
  </si>
  <si>
    <t>GeneSiC Semiconductor</t>
  </si>
  <si>
    <t xml:space="preserve">333-2UYD/S530-A3 </t>
  </si>
  <si>
    <t>Everlight</t>
  </si>
  <si>
    <t>EPM3512AQC208-10N</t>
  </si>
  <si>
    <t>RC0201JR-0710KL</t>
  </si>
  <si>
    <t>MS3106E3215S</t>
  </si>
  <si>
    <t>HSMS-T400</t>
  </si>
  <si>
    <t>9725</t>
  </si>
  <si>
    <t xml:space="preserve">USBLC6-2SC6 </t>
  </si>
  <si>
    <t> PDZ12B,115 </t>
  </si>
  <si>
    <t>ADM708ARMZ</t>
  </si>
  <si>
    <t>1328</t>
  </si>
  <si>
    <t>PR1006</t>
  </si>
  <si>
    <t>WORLD</t>
  </si>
  <si>
    <t>1748+</t>
  </si>
  <si>
    <t>LM358DR2G</t>
  </si>
  <si>
    <t>1419</t>
  </si>
  <si>
    <t>ZXTP2012ZTA</t>
  </si>
  <si>
    <t>14DIP-10150T</t>
  </si>
  <si>
    <t>EC2</t>
  </si>
  <si>
    <t>HE751A0510</t>
  </si>
  <si>
    <t>1552</t>
  </si>
  <si>
    <t>34161</t>
  </si>
  <si>
    <t>DF13-2P-1.25V(75)</t>
  </si>
  <si>
    <t>2008</t>
  </si>
  <si>
    <t>LTC4000IGN-1#PBF</t>
  </si>
  <si>
    <t>LTC6655BHMS8-1.25#TRPBF</t>
  </si>
  <si>
    <t>SN74LVC14ADE4(SOIC)</t>
  </si>
  <si>
    <t>BAT54WT-7</t>
  </si>
  <si>
    <t>MIC2506BM</t>
  </si>
  <si>
    <t>9737</t>
  </si>
  <si>
    <t>CC0805JRNPO9BN470</t>
  </si>
  <si>
    <t>CC0805KKX7R7BB105</t>
  </si>
  <si>
    <t>RG1005P-161-B-T5</t>
  </si>
  <si>
    <t>Susumu Co., Ltd.</t>
  </si>
  <si>
    <t>1614</t>
  </si>
  <si>
    <t>CRCW06030000Z0EA</t>
  </si>
  <si>
    <t>2N6044 PBFREE</t>
  </si>
  <si>
    <t xml:space="preserve">CC0603KRX7R9BB104  </t>
  </si>
  <si>
    <t>TDA1062S</t>
  </si>
  <si>
    <t>TFK</t>
  </si>
  <si>
    <t>0443</t>
  </si>
  <si>
    <r>
      <rPr>
        <sz val="9"/>
        <color theme="1"/>
        <rFont val="微软雅黑"/>
        <charset val="134"/>
      </rPr>
      <t>BSS138P</t>
    </r>
    <r>
      <rPr>
        <sz val="9"/>
        <color theme="1"/>
        <rFont val="Arial"/>
        <charset val="0"/>
      </rPr>
      <t xml:space="preserve">	</t>
    </r>
  </si>
  <si>
    <t>SR-5H-2A-AP</t>
  </si>
  <si>
    <t>Bussmann</t>
  </si>
  <si>
    <t>C05</t>
  </si>
  <si>
    <t>PV32H103A01B00</t>
  </si>
  <si>
    <t>FVDDF1.25-187A-5</t>
  </si>
  <si>
    <t xml:space="preserve">J.S.T. </t>
  </si>
  <si>
    <t>MAX3232EEAE+T</t>
  </si>
  <si>
    <t>2SJ132</t>
  </si>
  <si>
    <t>SN74LVC1G125DBVR</t>
  </si>
  <si>
    <t>BAS321,115</t>
  </si>
  <si>
    <t>ZXCT1009FTA</t>
  </si>
  <si>
    <t xml:space="preserve">DIODES </t>
  </si>
  <si>
    <t>MMBA811C8T1</t>
  </si>
  <si>
    <t>SN74LVC1G08DCKR</t>
  </si>
  <si>
    <t>TH71221ELQ-BAA-000-TU</t>
  </si>
  <si>
    <t>MELEXIS</t>
  </si>
  <si>
    <t>S-5716ACDL2-M3T1U</t>
  </si>
  <si>
    <t>VOS617A-7T</t>
  </si>
  <si>
    <t>VOP</t>
  </si>
  <si>
    <t>RC0603FR-0726K7L</t>
  </si>
  <si>
    <t>LTV-8141S　</t>
  </si>
  <si>
    <t>Lite-On Electronics</t>
  </si>
  <si>
    <t>MAX306CPI+</t>
  </si>
  <si>
    <t>ENC28J60-I/ML</t>
  </si>
  <si>
    <t>HFBR-2521Z</t>
  </si>
  <si>
    <t>EPM7256AETC144-10</t>
  </si>
  <si>
    <t>MC78M15BDTG</t>
  </si>
  <si>
    <t>1601</t>
  </si>
  <si>
    <t>MC9S12A64CPVE</t>
  </si>
  <si>
    <t>CC0402KRX5R6BB474</t>
  </si>
  <si>
    <t>RC0402FR-0747K5L</t>
  </si>
  <si>
    <t>CC0805JKNPO9BN332</t>
  </si>
  <si>
    <t>1642</t>
  </si>
  <si>
    <t>LL4148</t>
  </si>
  <si>
    <t>ST（先科）</t>
  </si>
  <si>
    <t>RC0603JR-071ML</t>
  </si>
  <si>
    <t>CC0603JRNPO9BN110</t>
  </si>
  <si>
    <t>1712+</t>
  </si>
  <si>
    <t>1SMB5920B-13</t>
  </si>
  <si>
    <t>RC0805FR-0714K7L</t>
  </si>
  <si>
    <t>RC0805FR-07110RL</t>
  </si>
  <si>
    <t>350826-1</t>
  </si>
  <si>
    <t>CGA4J1X7R0J106M125AC</t>
  </si>
  <si>
    <t xml:space="preserve">TAJA106K016RNJ </t>
  </si>
  <si>
    <t>0846</t>
  </si>
  <si>
    <t>BAT54C,215</t>
  </si>
  <si>
    <t>TL431BQDBZR,215</t>
  </si>
  <si>
    <t>BAS416,115</t>
  </si>
  <si>
    <t>RC0603FR-07330KL</t>
  </si>
  <si>
    <t>ECS-44-20-5PX-TR</t>
  </si>
  <si>
    <t>ECS</t>
  </si>
  <si>
    <t>0703</t>
  </si>
  <si>
    <t>PCA9506DGG,512</t>
  </si>
  <si>
    <t>1752</t>
  </si>
  <si>
    <t xml:space="preserve">DMN26D0UFB4-7 </t>
  </si>
  <si>
    <t>BSS138BKW,115</t>
  </si>
  <si>
    <t>B240A-13-F</t>
  </si>
  <si>
    <t xml:space="preserve">74LVC2G08DP,125  </t>
  </si>
  <si>
    <t>BAT54S</t>
  </si>
  <si>
    <t>1745</t>
  </si>
  <si>
    <t>RC0805FR-07360KL</t>
  </si>
  <si>
    <t>RC0402JR-076K2L</t>
  </si>
  <si>
    <t>RC0402FR-0730RL</t>
  </si>
  <si>
    <t>RC0805FR-074K53L</t>
  </si>
  <si>
    <t>RC0805FR-07576KL</t>
  </si>
  <si>
    <t>RC0805FR-0763R4L</t>
  </si>
  <si>
    <t>RC0805FR-07510KL</t>
  </si>
  <si>
    <t>20182</t>
  </si>
  <si>
    <t>RC0805FR-073K92L</t>
  </si>
  <si>
    <t>RC0805FR-075K11L</t>
  </si>
  <si>
    <t>RC0402JR-0775KL</t>
  </si>
  <si>
    <t>RC0402JR-071R8L</t>
  </si>
  <si>
    <t>RC0402JR-071K1L</t>
  </si>
  <si>
    <t>RC0402JR-077K5L</t>
  </si>
  <si>
    <t>RC0603FR-075K9L</t>
  </si>
  <si>
    <t>RC0402JR-073R9L</t>
  </si>
  <si>
    <t>RC0402JR-074K7L</t>
  </si>
  <si>
    <t>RC0805FR-07150RL</t>
  </si>
  <si>
    <t>RC0805FR-07205KL</t>
  </si>
  <si>
    <t>RC0805JR-07430RL</t>
  </si>
  <si>
    <t>RC0805FR-0712K4L</t>
  </si>
  <si>
    <t>RC0603JR-07680KL</t>
  </si>
  <si>
    <t>RC0805FR-0714RL</t>
  </si>
  <si>
    <t>RC0805FR-07931RL</t>
  </si>
  <si>
    <t>RC0805JR-07270KL</t>
  </si>
  <si>
    <t>RC0805JR-07220RL</t>
  </si>
  <si>
    <t>RC0603JR-0716KL</t>
  </si>
  <si>
    <t>RC0603JR-0713RL</t>
  </si>
  <si>
    <t>RC0603JR-0711RL</t>
  </si>
  <si>
    <t>RC0805FR-07910KL</t>
  </si>
  <si>
    <t>RC0805FR-07820KL</t>
  </si>
  <si>
    <t>RC0805JR-07110KL</t>
  </si>
  <si>
    <t>RC0805JR-07120RL</t>
  </si>
  <si>
    <t>RC0805JR-07150KL</t>
  </si>
  <si>
    <t>RC0603JR-075K6L</t>
  </si>
  <si>
    <t>RC0603JR-0747KL</t>
  </si>
  <si>
    <t>SMMBT3904LT1G</t>
  </si>
  <si>
    <t>MMBTA42LT1G</t>
  </si>
  <si>
    <t>BAS20HT1G</t>
  </si>
  <si>
    <t>BC846BLT1G</t>
  </si>
  <si>
    <t>BC846ALT1G</t>
  </si>
  <si>
    <t>CRCW06032K49FKEA</t>
  </si>
  <si>
    <t>CRCW0603200KFKEA</t>
  </si>
  <si>
    <t>CRCW04021K50FKED</t>
  </si>
  <si>
    <t>1905</t>
  </si>
  <si>
    <t>CRCW060312K1FKEA</t>
  </si>
  <si>
    <t>1737</t>
  </si>
  <si>
    <t>CRCW06032K74FKEA</t>
  </si>
  <si>
    <t>CRCW0402240RFKED</t>
  </si>
  <si>
    <t>CRCW06033M32FKEA</t>
  </si>
  <si>
    <t>MMBT2907ALT1G</t>
  </si>
  <si>
    <t>RC-02K104JT</t>
  </si>
  <si>
    <t>RC-02K4991FT</t>
  </si>
  <si>
    <t>KTR03EZPF1005</t>
  </si>
  <si>
    <t>ESR10EZPF1200</t>
  </si>
  <si>
    <t>RUM001L02T2CL</t>
  </si>
  <si>
    <t>1919</t>
  </si>
  <si>
    <t>PMR50HZPFU5L00</t>
  </si>
  <si>
    <t>ESR03EZPJ153</t>
  </si>
  <si>
    <t>X5032110592MSB2GI</t>
  </si>
  <si>
    <t>扬兴</t>
  </si>
  <si>
    <t>X503212MSB4SI</t>
  </si>
  <si>
    <t>SMBJ36CA-E3/52</t>
  </si>
  <si>
    <t>49SMD-30M12PF30PPM</t>
  </si>
  <si>
    <t>光华世纪</t>
  </si>
  <si>
    <t>MMBT5551</t>
  </si>
  <si>
    <t>1726</t>
  </si>
  <si>
    <t>ACPL-M60L-500E</t>
  </si>
  <si>
    <t xml:space="preserve">Broadcom / Avago </t>
  </si>
  <si>
    <t>204976</t>
  </si>
  <si>
    <t>HCPL-3140-000E</t>
  </si>
  <si>
    <t>1822/1819</t>
  </si>
  <si>
    <t>1-1734775-1</t>
  </si>
  <si>
    <t>1710/1712</t>
  </si>
  <si>
    <t>MAX660ESA+T</t>
  </si>
  <si>
    <t>82A0111-26-9</t>
  </si>
  <si>
    <t>TE/Raychem</t>
  </si>
  <si>
    <t>17</t>
  </si>
  <si>
    <t>NCP1117ST33T3G</t>
  </si>
  <si>
    <t>LM293DR2G</t>
  </si>
  <si>
    <t>BC807-40LT3G</t>
  </si>
  <si>
    <t>SMDA05LC</t>
  </si>
  <si>
    <t>PROTEK</t>
  </si>
  <si>
    <t>MMBT4403LT1G</t>
  </si>
  <si>
    <t>1924/1925</t>
  </si>
  <si>
    <t>ETC5057D-X/HTR</t>
  </si>
  <si>
    <t>0326</t>
  </si>
  <si>
    <t>MMBT2222ALT1G</t>
  </si>
  <si>
    <t>MMBT5401LT1G</t>
  </si>
  <si>
    <t>LMR1802G-LBTR</t>
  </si>
  <si>
    <t>MURS160T3G</t>
  </si>
  <si>
    <t xml:space="preserve">  BAV99LT1G </t>
  </si>
  <si>
    <t>SCS240KE2C</t>
  </si>
  <si>
    <t>IXFH50N20</t>
  </si>
  <si>
    <t>MPS2222AG</t>
  </si>
  <si>
    <t>1509</t>
  </si>
  <si>
    <t>09150006223</t>
  </si>
  <si>
    <t>0031.2304</t>
  </si>
  <si>
    <t>SCHURTER</t>
  </si>
  <si>
    <t>1920</t>
  </si>
  <si>
    <t>MMBT4401LT1G</t>
  </si>
  <si>
    <t>1749</t>
  </si>
  <si>
    <t>PCI6150-BB66PCG</t>
  </si>
  <si>
    <t>plx</t>
  </si>
  <si>
    <t>MJD44H11RLG</t>
  </si>
  <si>
    <t>LCDA05.TBT</t>
  </si>
  <si>
    <t xml:space="preserve">LQ231U1LW32 </t>
  </si>
  <si>
    <t>Sharp</t>
  </si>
  <si>
    <t>RS1K-E3/61T</t>
  </si>
  <si>
    <t>C0805C102J5GACTU</t>
  </si>
  <si>
    <t>1449</t>
  </si>
  <si>
    <t>MD2534-D2G-X-P</t>
  </si>
  <si>
    <t>M-SYSTEMS</t>
  </si>
  <si>
    <t>CR0603-JW-162ELF</t>
  </si>
  <si>
    <t xml:space="preserve">CM105CG471J50AB  </t>
  </si>
  <si>
    <t xml:space="preserve">Kyocera </t>
  </si>
  <si>
    <t>927985-1</t>
  </si>
  <si>
    <t>JANTX2N2907A</t>
  </si>
  <si>
    <t>0951</t>
  </si>
  <si>
    <t>JANTX2N3507</t>
  </si>
  <si>
    <t>75586-0011</t>
  </si>
  <si>
    <t>1337</t>
  </si>
  <si>
    <t>PVI1050NPBF</t>
  </si>
  <si>
    <t>UC2879N</t>
  </si>
  <si>
    <t>AM29LV800BT-90EI</t>
  </si>
  <si>
    <t>ISL9N306AS3ST</t>
  </si>
  <si>
    <t>0646</t>
  </si>
  <si>
    <t>AS1004AASNLF</t>
  </si>
  <si>
    <t>ASTEC</t>
  </si>
  <si>
    <t>BD4830G-TR</t>
  </si>
  <si>
    <t>DA228KT146</t>
  </si>
  <si>
    <t>180923-0</t>
  </si>
  <si>
    <t>Tyco Electronics</t>
  </si>
  <si>
    <t>AT24C01BN-SH-B</t>
  </si>
  <si>
    <t>1130</t>
  </si>
  <si>
    <t>SPFD3215A-PF022</t>
  </si>
  <si>
    <t>ORISE</t>
  </si>
  <si>
    <t>LM86CIMMX</t>
  </si>
  <si>
    <t>NTR1P02T1</t>
  </si>
  <si>
    <t>0602</t>
  </si>
  <si>
    <t>0402YC103KAT2A</t>
  </si>
  <si>
    <t>AVX Corp.</t>
  </si>
  <si>
    <t>EDZVT2R3.6B</t>
  </si>
  <si>
    <t>EVQ-Q2U03W</t>
  </si>
  <si>
    <t>1-969489-1</t>
  </si>
  <si>
    <t xml:space="preserve">VERSAFIT-1/16-0-SP </t>
  </si>
  <si>
    <t>TE CONN</t>
  </si>
  <si>
    <t>MV10VC100M6.3X5.5-TP-E0</t>
  </si>
  <si>
    <t>CHEMI-CON</t>
  </si>
  <si>
    <t>XTAL 32.768KHZ 12.5P10PPM(KDS)</t>
  </si>
  <si>
    <t>KDS</t>
  </si>
  <si>
    <t>12/21/2</t>
  </si>
  <si>
    <t>ECAP,47UF,+/-20%,50V,85,SMD6.3</t>
  </si>
  <si>
    <t>LELON</t>
  </si>
  <si>
    <t>082404</t>
  </si>
  <si>
    <t>35Y2012C0F</t>
  </si>
  <si>
    <t>EVERLIGHT</t>
  </si>
  <si>
    <t>2-557100-5</t>
  </si>
  <si>
    <t>AD8300ANZ</t>
  </si>
  <si>
    <t>RF071MM2STR</t>
  </si>
  <si>
    <t>DA204KT146</t>
  </si>
  <si>
    <t>1549</t>
  </si>
  <si>
    <t>BA18BC0FP-E2</t>
  </si>
  <si>
    <t>1511</t>
  </si>
  <si>
    <t>UDZVTE-1711B</t>
  </si>
  <si>
    <t>BA7818FP-E2</t>
  </si>
  <si>
    <t>PTZTE254.3B</t>
  </si>
  <si>
    <t>RR274EA-400TR</t>
  </si>
  <si>
    <t>RSX301L-30TE25</t>
  </si>
  <si>
    <t>1615</t>
  </si>
  <si>
    <t>RB550EATR</t>
  </si>
  <si>
    <t>RB520G-30T2R</t>
  </si>
  <si>
    <t>1547</t>
  </si>
  <si>
    <t>UDZVTE-176.8B</t>
  </si>
  <si>
    <t>1619</t>
  </si>
  <si>
    <t>RSB27F2T106</t>
  </si>
  <si>
    <t>DTA124EETL</t>
  </si>
  <si>
    <t>UM6K34NTCN</t>
  </si>
  <si>
    <t>EM6K7T2R</t>
  </si>
  <si>
    <t>RTR030N05TL</t>
  </si>
  <si>
    <t>2SAR543RTL</t>
  </si>
  <si>
    <t>RQ5A030APTL</t>
  </si>
  <si>
    <t>RE1C001ZPTL</t>
  </si>
  <si>
    <t>DTC143EUAT106</t>
  </si>
  <si>
    <t>RB060MM-30TR</t>
  </si>
  <si>
    <t>2SC3837KT146P</t>
  </si>
  <si>
    <t>QS6K21TR</t>
  </si>
  <si>
    <t>1551</t>
  </si>
  <si>
    <t>2SA1577T106R</t>
  </si>
  <si>
    <t>RSD131P10TL</t>
  </si>
  <si>
    <t>UMT1NTN</t>
  </si>
  <si>
    <t>IMH11AT110</t>
  </si>
  <si>
    <t>2SD2391T100Q</t>
  </si>
  <si>
    <t>SLR-332MG3F</t>
  </si>
  <si>
    <t>SLI-343Y8C3F</t>
  </si>
  <si>
    <t>LA-301MB</t>
  </si>
  <si>
    <t>SLR-343MG3F</t>
  </si>
  <si>
    <t>SLR343BC4T3F</t>
  </si>
  <si>
    <t>LA-401VN</t>
  </si>
  <si>
    <t>LAP-401VD</t>
  </si>
  <si>
    <t>1528</t>
  </si>
  <si>
    <t>SLR-56MC3F</t>
  </si>
  <si>
    <t>SLA-580MT3F</t>
  </si>
  <si>
    <t>1626</t>
  </si>
  <si>
    <t>DTC124EUAT106</t>
  </si>
  <si>
    <t>2SC5866TLQ</t>
  </si>
  <si>
    <t>DTB113ZKT146</t>
  </si>
  <si>
    <t>DTA114EUAT106</t>
  </si>
  <si>
    <t>1603</t>
  </si>
  <si>
    <t>DTC144EMT2L</t>
  </si>
  <si>
    <t>TCP1A475M8R</t>
  </si>
  <si>
    <t>RTF025N03TL</t>
  </si>
  <si>
    <t>BD12KA5WF-E2</t>
  </si>
  <si>
    <t>RB731UT108</t>
  </si>
  <si>
    <t>BA60BC0FP-E2</t>
  </si>
  <si>
    <t>1327</t>
  </si>
  <si>
    <t>BD9109FVM-TR</t>
  </si>
  <si>
    <t>1432</t>
  </si>
  <si>
    <t>BA2903SFVM-TR</t>
  </si>
  <si>
    <t>BD5229G-TR</t>
  </si>
  <si>
    <t>BD4846G-TR</t>
  </si>
  <si>
    <t>1207</t>
  </si>
  <si>
    <t>RB161MM-20TR</t>
  </si>
  <si>
    <t>1610</t>
  </si>
  <si>
    <t>BD45275G-TR</t>
  </si>
  <si>
    <t>PTZTE2520B</t>
  </si>
  <si>
    <t>BD45451G-TR</t>
  </si>
  <si>
    <t>1413</t>
  </si>
  <si>
    <t>81C33QL-AE3-5-R</t>
  </si>
  <si>
    <t>UNISONIC</t>
  </si>
  <si>
    <t>M62393FP</t>
  </si>
  <si>
    <t>0509</t>
  </si>
  <si>
    <t>APL1117-25VC-TR</t>
  </si>
  <si>
    <t>ANPEC</t>
  </si>
  <si>
    <t>ATC600S1R8BT250T</t>
  </si>
  <si>
    <t>ATC</t>
  </si>
  <si>
    <t>IRLML2402TR</t>
  </si>
  <si>
    <t>0526</t>
  </si>
  <si>
    <t>MAX1586AETM+</t>
  </si>
  <si>
    <t>1812R-473J/SMRF1812-472JLF/MIL1812R-473J/M83446/39-45P</t>
  </si>
  <si>
    <t>EL357ND(TA)-G</t>
  </si>
  <si>
    <t>101027</t>
  </si>
  <si>
    <t>UE-PT550XAX-16T-2A</t>
  </si>
  <si>
    <t>U-PEC</t>
  </si>
  <si>
    <t>BCM5461SA1-KPF</t>
  </si>
  <si>
    <t>PM5351-BI</t>
  </si>
  <si>
    <t>MCR25JZHJ151</t>
  </si>
  <si>
    <t>BU52056NVX-TR</t>
  </si>
  <si>
    <t>1513</t>
  </si>
  <si>
    <t>WR04X1432FTL</t>
  </si>
  <si>
    <t>Walsin Technology Corp.</t>
  </si>
  <si>
    <t>RZM001P02T2L</t>
  </si>
  <si>
    <t>1535</t>
  </si>
  <si>
    <t>2N7002-7-F</t>
  </si>
  <si>
    <t>1034</t>
  </si>
  <si>
    <t>SSB44-E3/52T</t>
  </si>
  <si>
    <t>1111</t>
  </si>
  <si>
    <t>LM285LP-2-5</t>
  </si>
  <si>
    <t>AD5627RBRMZ-1</t>
  </si>
  <si>
    <t>1028</t>
  </si>
  <si>
    <t>551MILF</t>
  </si>
  <si>
    <t>1044</t>
  </si>
  <si>
    <t>1234F-000</t>
  </si>
  <si>
    <t>6H03200280</t>
  </si>
  <si>
    <t>C1210C106K8PAC</t>
  </si>
  <si>
    <t>0849</t>
  </si>
  <si>
    <t>12129494-L</t>
  </si>
  <si>
    <t>Delphi</t>
  </si>
  <si>
    <t>160524</t>
  </si>
  <si>
    <t>W9864G2GH-6</t>
  </si>
  <si>
    <t>Winbond</t>
  </si>
  <si>
    <t>TS80C186EB20</t>
  </si>
  <si>
    <t>MCR10EZHFLR750</t>
  </si>
  <si>
    <t>MCR03EZPFX6800</t>
  </si>
  <si>
    <t>LTL2W3TBK4</t>
  </si>
  <si>
    <t>LITEON</t>
  </si>
  <si>
    <t>0442</t>
  </si>
  <si>
    <t>BD6230F-E2</t>
  </si>
  <si>
    <t>BAJ0CC0FP-E2</t>
  </si>
  <si>
    <t>RB461FT106</t>
  </si>
  <si>
    <t>LM6181IM-8</t>
  </si>
  <si>
    <t>DSEI12-12A</t>
  </si>
  <si>
    <t>1341</t>
  </si>
  <si>
    <t>TLP523-4(F)</t>
  </si>
  <si>
    <t>MC74VHC1G09</t>
  </si>
  <si>
    <t>MIC5162YMM</t>
  </si>
  <si>
    <t>SML-D12M8WT86</t>
  </si>
  <si>
    <t>1620</t>
  </si>
  <si>
    <t>M24C16-WMN6TP</t>
  </si>
  <si>
    <t>1301</t>
  </si>
  <si>
    <t>SV01AC123KAA</t>
  </si>
  <si>
    <t>1217</t>
  </si>
  <si>
    <t>LTM8025MPV#PBF</t>
  </si>
  <si>
    <t>1132</t>
  </si>
  <si>
    <t>SN74LVC1GX04DRLR</t>
  </si>
  <si>
    <t>TMM-102-01-G-S-RA</t>
  </si>
  <si>
    <t>1411</t>
  </si>
  <si>
    <t>DG406AK/883</t>
  </si>
  <si>
    <t>LMX2433TMC</t>
  </si>
  <si>
    <t>MT88L70AS1</t>
  </si>
  <si>
    <t>Zarlink</t>
  </si>
  <si>
    <t>AD9058AJJ</t>
  </si>
  <si>
    <t>0621</t>
  </si>
  <si>
    <t>ALC201A</t>
  </si>
  <si>
    <t>Realtek</t>
  </si>
  <si>
    <t>MC68EN360RC33</t>
  </si>
  <si>
    <t>BU4230F-TR</t>
  </si>
  <si>
    <t>1550</t>
  </si>
  <si>
    <t>TL431ACP</t>
  </si>
  <si>
    <t>15-38-8040</t>
  </si>
  <si>
    <t>MAX5393LAUD+</t>
  </si>
  <si>
    <t>1022</t>
  </si>
  <si>
    <t>RPM6937-V4</t>
  </si>
  <si>
    <t>BM2P014</t>
  </si>
  <si>
    <t>TG911505N1RL</t>
  </si>
  <si>
    <t>HALO</t>
  </si>
  <si>
    <t>9402-05-20</t>
  </si>
  <si>
    <t>COTO</t>
  </si>
  <si>
    <t>0940</t>
  </si>
  <si>
    <t>MC79L05ACDG</t>
  </si>
  <si>
    <t>1115</t>
  </si>
  <si>
    <t>AT93C66A-10PI-2.7</t>
  </si>
  <si>
    <t>0438</t>
  </si>
  <si>
    <t>RTL8201L</t>
  </si>
  <si>
    <t>REALTEK</t>
  </si>
  <si>
    <t>K5D1258DCA-A090</t>
  </si>
  <si>
    <t>SAMSUNG</t>
  </si>
  <si>
    <t>CMSH3-40 TR13 PBFREE</t>
  </si>
  <si>
    <t>LM2575S-12</t>
  </si>
  <si>
    <t>74HCT08P</t>
  </si>
  <si>
    <t>0617</t>
  </si>
  <si>
    <t>AC03818185</t>
  </si>
  <si>
    <t>ECA-2AM101</t>
  </si>
  <si>
    <t>973062</t>
  </si>
  <si>
    <t>1805</t>
  </si>
  <si>
    <t>DR74-6R8-R</t>
  </si>
  <si>
    <t>COILTRONICS</t>
  </si>
  <si>
    <t>BH1792GLC</t>
  </si>
  <si>
    <t>280371-1</t>
  </si>
  <si>
    <t>LM358ADRG4</t>
  </si>
  <si>
    <t>TPS79933DDCR</t>
  </si>
  <si>
    <t>SI2304BDS-T1-GE3</t>
  </si>
  <si>
    <t>TPD1E10B09DPYR</t>
  </si>
  <si>
    <t>MMBT3906</t>
  </si>
  <si>
    <t>0430450812</t>
  </si>
  <si>
    <t>1744</t>
  </si>
  <si>
    <t>ES2QH08ES</t>
  </si>
  <si>
    <t>DEA9PK87F0</t>
  </si>
  <si>
    <t>ITTCAN</t>
  </si>
  <si>
    <t>1996</t>
  </si>
  <si>
    <t>PS73411B</t>
  </si>
  <si>
    <t>K4M563233E-ME80</t>
  </si>
  <si>
    <t>0413</t>
  </si>
  <si>
    <t>ESR10EZPJ4R7</t>
  </si>
  <si>
    <t>CN1E4KTTD100J</t>
  </si>
  <si>
    <t>DS1867S-010</t>
  </si>
  <si>
    <t>DS09T</t>
  </si>
  <si>
    <t>Fischer</t>
  </si>
  <si>
    <t>12.02.2013</t>
  </si>
  <si>
    <t>TSOP32338</t>
  </si>
  <si>
    <t>1050</t>
  </si>
  <si>
    <t xml:space="preserve">74LVT244WM </t>
  </si>
  <si>
    <t>1149</t>
  </si>
  <si>
    <t>MAX1717EEG</t>
  </si>
  <si>
    <t>0440</t>
  </si>
  <si>
    <t>ERJ-3GEY0R00V</t>
  </si>
  <si>
    <t>C0603C471J5GAC TU</t>
  </si>
  <si>
    <t>0313</t>
  </si>
  <si>
    <t>RX-8803SA  UB   ±5.0ppm(-40°C to +85°C)    I2C-bus interface  集成32.768kHz晶体,     X1B000151000100</t>
  </si>
  <si>
    <t>EPSON</t>
  </si>
  <si>
    <t>2013+</t>
  </si>
  <si>
    <t>MGA-635P8-TR1G</t>
  </si>
  <si>
    <t xml:space="preserve">AVAGO </t>
  </si>
  <si>
    <t>1346</t>
  </si>
  <si>
    <t>437438101</t>
  </si>
  <si>
    <t>Woodhead Molex</t>
  </si>
  <si>
    <t>FAN7316</t>
  </si>
  <si>
    <t>MMK10103K1000A02L16,5TR18</t>
  </si>
  <si>
    <t>Evox Rifa</t>
  </si>
  <si>
    <t>1N5712-1JANTX</t>
  </si>
  <si>
    <t>1102</t>
  </si>
  <si>
    <t>KPPX-3P-200</t>
  </si>
  <si>
    <t>KYCON</t>
  </si>
  <si>
    <t>AM26C32CDR</t>
  </si>
  <si>
    <t>0706</t>
  </si>
  <si>
    <t>CRF0805-FX-R020ELF</t>
  </si>
  <si>
    <t>1349</t>
  </si>
  <si>
    <t>GCM188R71E224KA55D</t>
  </si>
  <si>
    <t>CC0805JRNPO9BN100</t>
  </si>
  <si>
    <t xml:space="preserve">FGG.1B.305.CLAD52 </t>
  </si>
  <si>
    <t>LEMO</t>
  </si>
  <si>
    <t>2N2907A</t>
  </si>
  <si>
    <t>0942</t>
  </si>
  <si>
    <t>1N4157</t>
  </si>
  <si>
    <t>MT46H32M32LFCM-6ITATR</t>
  </si>
  <si>
    <t>1030</t>
  </si>
  <si>
    <t>TSW-113-08-G-D-RA</t>
  </si>
  <si>
    <t>samtec</t>
  </si>
  <si>
    <t>GRM219R60J106KE19D</t>
  </si>
  <si>
    <t xml:space="preserve">39-30-1040  </t>
  </si>
  <si>
    <t>SN74HC151PW</t>
  </si>
  <si>
    <t>ADS1100A0IDBVT</t>
  </si>
  <si>
    <t>GM78L09-T92B</t>
  </si>
  <si>
    <t>GAMMA</t>
  </si>
  <si>
    <t>0605</t>
  </si>
  <si>
    <t>OPA2830IDGKT</t>
  </si>
  <si>
    <t xml:space="preserve">4306-52 </t>
  </si>
  <si>
    <t>Peregrine</t>
  </si>
  <si>
    <t>1406</t>
  </si>
  <si>
    <t>LV7744DEV-125M</t>
  </si>
  <si>
    <t>Pletronics</t>
  </si>
  <si>
    <t>M85049/63S22N</t>
  </si>
  <si>
    <t>6504785</t>
  </si>
  <si>
    <t>IHLP2020BZER2R2M01</t>
  </si>
  <si>
    <t>EEE-FPV680XAP</t>
  </si>
  <si>
    <t>1723162108</t>
  </si>
  <si>
    <t>MIN02-002DC560J-F</t>
  </si>
  <si>
    <t>Cornell</t>
  </si>
  <si>
    <t>TPS73533QDRBRQ1</t>
  </si>
  <si>
    <t>90120-0122</t>
  </si>
  <si>
    <t>LM317MDT/NOPB</t>
  </si>
  <si>
    <t>1148</t>
  </si>
  <si>
    <t>NC7SP126P5X</t>
  </si>
  <si>
    <t>1N4006G</t>
  </si>
  <si>
    <t>AD603SQ/883B</t>
  </si>
  <si>
    <t>TPSC157K010R0150</t>
  </si>
  <si>
    <t xml:space="preserve">FT-87A-W </t>
  </si>
  <si>
    <t>Amidon</t>
  </si>
  <si>
    <t xml:space="preserve"> LTC1595AIS8#PBF</t>
  </si>
  <si>
    <t>Linear Technology</t>
  </si>
  <si>
    <t>74457010</t>
  </si>
  <si>
    <t>Würth Elektronik</t>
  </si>
  <si>
    <t>ADR420BRZ</t>
  </si>
  <si>
    <t>STTH3012D</t>
  </si>
  <si>
    <t>SPX3940M3-L-5-0</t>
  </si>
  <si>
    <t>1304</t>
  </si>
  <si>
    <t>LT1129IQ#PBF</t>
  </si>
  <si>
    <t>1426</t>
  </si>
  <si>
    <t>STL8N80K5</t>
  </si>
  <si>
    <t>TL431APX</t>
  </si>
  <si>
    <t>74AHC1G14</t>
  </si>
  <si>
    <t>BCP56,115</t>
  </si>
  <si>
    <t>BAV99LT1G</t>
  </si>
  <si>
    <t>1212</t>
  </si>
  <si>
    <t>KRP-14AG-120</t>
  </si>
  <si>
    <t>Tyco / P&amp;B</t>
  </si>
  <si>
    <t>SML-S13DTT68</t>
  </si>
  <si>
    <t>SML-811UTT86A</t>
  </si>
  <si>
    <t>1631</t>
  </si>
  <si>
    <t>SML-P12PTT86R</t>
  </si>
  <si>
    <t>CY7C68013A-100AXC</t>
  </si>
  <si>
    <t>IRF250</t>
  </si>
  <si>
    <t>1125</t>
  </si>
  <si>
    <t>4HVFWB10KEF</t>
  </si>
  <si>
    <t>1106</t>
  </si>
  <si>
    <t>TPS53317RGBR</t>
  </si>
  <si>
    <t>GT17H-4P-2DS(A)</t>
  </si>
  <si>
    <t xml:space="preserve">LM2904ST </t>
  </si>
  <si>
    <t>stm</t>
  </si>
  <si>
    <t>MC3393P</t>
  </si>
  <si>
    <t>8752</t>
  </si>
  <si>
    <t>84512-102LF</t>
  </si>
  <si>
    <t xml:space="preserve">   SG7050CAN     24.000000 MHz   TJGA  ±50PPM,     X1G004481000200</t>
  </si>
  <si>
    <t xml:space="preserve">   SG7050CAN     54.000000 MHz   TJGA  ±50PPM ,    X1G004481001300</t>
  </si>
  <si>
    <t xml:space="preserve">   SG-310SCF      24.000000 MHz   L  ±50PPM ,      Q33310F70049012</t>
  </si>
  <si>
    <t xml:space="preserve">   TSX-3225 30.000000 MHz  12.0pF +10.0-10.0PPM,     X1E000021048100</t>
  </si>
  <si>
    <t xml:space="preserve">   SG5032CAN     25.000000 MHz   TJGA  ±50PPM,     X1G004451000400</t>
  </si>
  <si>
    <t xml:space="preserve">  TSX-3225 16.000000 MHz 18.0pF +10.0-10.0PPM,     X1E000021069600</t>
  </si>
  <si>
    <t>6450161-5</t>
  </si>
  <si>
    <t>0625</t>
  </si>
  <si>
    <t>FBED2023,REV3B</t>
  </si>
  <si>
    <t>ACE</t>
  </si>
  <si>
    <t>52559-2270</t>
  </si>
  <si>
    <t>6104 006 120 704</t>
  </si>
  <si>
    <t>Union</t>
  </si>
  <si>
    <t>HSJ1594-010165</t>
  </si>
  <si>
    <t>HOSIDEN</t>
  </si>
  <si>
    <r>
      <rPr>
        <sz val="9"/>
        <color theme="1"/>
        <rFont val="微软雅黑"/>
        <charset val="134"/>
      </rPr>
      <t>HPS606-E</t>
    </r>
    <r>
      <rPr>
        <sz val="9"/>
        <color theme="1"/>
        <rFont val="Arial"/>
        <charset val="0"/>
      </rPr>
      <t xml:space="preserve">				</t>
    </r>
    <r>
      <rPr>
        <sz val="9"/>
        <color theme="1"/>
        <rFont val="微软雅黑"/>
        <charset val="134"/>
      </rPr>
      <t>99</t>
    </r>
  </si>
  <si>
    <t>SAGAMI</t>
  </si>
  <si>
    <t>HSJ0836-01-500</t>
  </si>
  <si>
    <t>AF322K-A2G1T</t>
  </si>
  <si>
    <t>P-TWO INDUSTRIES</t>
  </si>
  <si>
    <t>B120L32-T</t>
  </si>
  <si>
    <t>(FOXCONN) HON HAI PRECISION</t>
  </si>
  <si>
    <t>FI-S2P-HF-T-E1500</t>
  </si>
  <si>
    <t>KZG10VB1500MH20</t>
  </si>
  <si>
    <t>CHEMICON</t>
  </si>
  <si>
    <t>PLFC0735P-5R6A</t>
  </si>
  <si>
    <t>TOKIN</t>
  </si>
  <si>
    <t>MSCDRI-125A-5R6M-E</t>
  </si>
  <si>
    <t>MAG. LAYERS</t>
  </si>
  <si>
    <t>LGY3309-0440</t>
  </si>
  <si>
    <t>SMK</t>
  </si>
  <si>
    <t>QTS0060A-3021</t>
  </si>
  <si>
    <t>RCT035600FTP</t>
  </si>
  <si>
    <t>RTT021693FTH</t>
  </si>
  <si>
    <t>RALEC ELECTRONIC CO.</t>
  </si>
  <si>
    <t>0624</t>
  </si>
  <si>
    <t>CX1SQ2T1003</t>
  </si>
  <si>
    <t>SCB5265</t>
  </si>
  <si>
    <r>
      <rPr>
        <sz val="9"/>
        <color theme="1"/>
        <rFont val="微软雅黑"/>
        <charset val="134"/>
      </rPr>
      <t>MLB-100505-0040A-N1</t>
    </r>
    <r>
      <rPr>
        <sz val="9"/>
        <color theme="1"/>
        <rFont val="Arial"/>
        <charset val="0"/>
      </rPr>
      <t xml:space="preserve">				</t>
    </r>
    <r>
      <rPr>
        <sz val="9"/>
        <color theme="1"/>
        <rFont val="微软雅黑"/>
        <charset val="134"/>
      </rPr>
      <t>99</t>
    </r>
  </si>
  <si>
    <t>UB9112C-C1602-9F</t>
  </si>
  <si>
    <t>JA6343L-LY700-TR</t>
  </si>
  <si>
    <t>67589-2003</t>
  </si>
  <si>
    <t>UC2825DW</t>
  </si>
  <si>
    <t>NFM18CC222R1C3D</t>
  </si>
  <si>
    <t>190205</t>
  </si>
  <si>
    <r>
      <rPr>
        <sz val="9"/>
        <color theme="1"/>
        <rFont val="微软雅黑"/>
        <charset val="134"/>
      </rPr>
      <t>LQG18HH10NJ00D</t>
    </r>
    <r>
      <rPr>
        <sz val="9"/>
        <color theme="1"/>
        <rFont val="Arial"/>
        <charset val="0"/>
      </rPr>
      <t xml:space="preserve">	</t>
    </r>
  </si>
  <si>
    <t>XAL7030-472ME</t>
  </si>
  <si>
    <t>293D106X9016A2TE3</t>
  </si>
  <si>
    <t xml:space="preserve">80CPQ150PBF </t>
  </si>
  <si>
    <t>LTM4607IV#PBF</t>
  </si>
  <si>
    <t>1433</t>
  </si>
  <si>
    <t>HI9P0548-9Z</t>
  </si>
  <si>
    <t>JS202011CQN</t>
  </si>
  <si>
    <t>C &amp; K COMPONENTS</t>
  </si>
  <si>
    <t>1517</t>
  </si>
  <si>
    <t>9014C</t>
  </si>
  <si>
    <t>MSTB2,5/3-ST-5,08</t>
  </si>
  <si>
    <t>phoenix</t>
  </si>
  <si>
    <t>NC7SB3157P6X</t>
  </si>
  <si>
    <t>416131160803</t>
  </si>
  <si>
    <t>Wurth Elektronik</t>
  </si>
  <si>
    <t>PS-42F08(SL)</t>
  </si>
  <si>
    <t>乐清宏大</t>
  </si>
  <si>
    <t>20040603</t>
  </si>
  <si>
    <t>EP20K400EBC652-3</t>
  </si>
  <si>
    <t>0519</t>
  </si>
  <si>
    <t>PI6C557-05LE</t>
  </si>
  <si>
    <t>PERICOM</t>
  </si>
  <si>
    <t>1670108-1</t>
  </si>
  <si>
    <t>SMDJ160A</t>
  </si>
  <si>
    <t>10-84-4062</t>
  </si>
  <si>
    <t>MOLEX / WALDOM</t>
  </si>
  <si>
    <t>2020/06</t>
  </si>
  <si>
    <t>SS36</t>
  </si>
  <si>
    <t>2028</t>
  </si>
  <si>
    <t>B82793S0513N201</t>
  </si>
  <si>
    <t>CC0805KRX7R7BB224</t>
  </si>
  <si>
    <t>FHD4148(0805)</t>
  </si>
  <si>
    <t>2020-05-23</t>
  </si>
  <si>
    <t>1N5408G</t>
  </si>
  <si>
    <t>1936</t>
  </si>
  <si>
    <t>UCC1895L</t>
  </si>
  <si>
    <t>2033</t>
  </si>
  <si>
    <t xml:space="preserve">1-1452424-1 </t>
  </si>
  <si>
    <t xml:space="preserve">CL31A106KBHNNNE </t>
  </si>
  <si>
    <t>1448</t>
  </si>
  <si>
    <t xml:space="preserve">ADA4841-1YRJZ-R7 </t>
  </si>
  <si>
    <t>ANALOG DEVICES INTERNATIONAL</t>
  </si>
  <si>
    <t>TE28F128P30T85A</t>
  </si>
  <si>
    <t>NRF24L01P</t>
  </si>
  <si>
    <t>Nordic</t>
  </si>
  <si>
    <t>SMCJ40CA</t>
  </si>
  <si>
    <t>4816P-2-331</t>
  </si>
  <si>
    <t>GM71C18163CJ-6</t>
  </si>
  <si>
    <t>Hynix</t>
  </si>
  <si>
    <t>0112</t>
  </si>
  <si>
    <t>REF3318AIDBZT</t>
  </si>
  <si>
    <t xml:space="preserve">SF1186B-2 </t>
  </si>
  <si>
    <t>504693-0600</t>
  </si>
  <si>
    <t xml:space="preserve">FM1288-GA1-410 </t>
  </si>
  <si>
    <t>Fortemedia</t>
  </si>
  <si>
    <t>LBAV70LT1G</t>
  </si>
  <si>
    <t>2N2857</t>
  </si>
  <si>
    <t>0751</t>
  </si>
  <si>
    <t>H1060NLT</t>
  </si>
  <si>
    <t>0449</t>
  </si>
  <si>
    <t>GP2S1+</t>
  </si>
  <si>
    <t xml:space="preserve">3296X-1-201LF </t>
  </si>
  <si>
    <t>JANTX2N2222AUB</t>
  </si>
  <si>
    <t>AT25256B-SSPDGV-T</t>
  </si>
  <si>
    <t xml:space="preserve">Microchip </t>
  </si>
  <si>
    <t xml:space="preserve">SI7415DN-T1-GE3   </t>
  </si>
  <si>
    <t>SN74LVC1G14DCKR</t>
  </si>
  <si>
    <t xml:space="preserve">Texas </t>
  </si>
  <si>
    <t>GRM188R71H103KA01D</t>
  </si>
  <si>
    <t>2020</t>
  </si>
  <si>
    <t>105080-1001</t>
  </si>
  <si>
    <t>TPS75215QPWPR</t>
  </si>
  <si>
    <t>2004</t>
  </si>
  <si>
    <t>DS90CR286MTD/NOPB</t>
  </si>
  <si>
    <t>1934</t>
  </si>
  <si>
    <t>HCPL-060L-060E</t>
  </si>
  <si>
    <t>Broadcom / Avago</t>
  </si>
  <si>
    <t>2009</t>
  </si>
  <si>
    <t xml:space="preserve">C2012X6S1C226M125AC   </t>
  </si>
  <si>
    <t xml:space="preserve">DTC143ZEBTL   </t>
  </si>
  <si>
    <t>1.5KE62A</t>
  </si>
  <si>
    <t>B32921C3473K000</t>
  </si>
  <si>
    <t>EPCOS (TDK)</t>
  </si>
  <si>
    <t>RC0805FR-0747RL</t>
  </si>
  <si>
    <t>S-1313B11-M5T1U3</t>
  </si>
  <si>
    <t>S-5712ANDL1-M3T1U</t>
  </si>
  <si>
    <t>SML-510MWT86</t>
  </si>
  <si>
    <t>Rohm Semiconductor</t>
  </si>
  <si>
    <t xml:space="preserve">  S9012 </t>
  </si>
  <si>
    <t xml:space="preserve">  GZ1005D310TF </t>
  </si>
  <si>
    <t>Sunlord(顺络...</t>
  </si>
  <si>
    <t>LTC3404EMS8</t>
  </si>
  <si>
    <t>SMBJ24CA</t>
  </si>
  <si>
    <t>S-8351A50MC-J3JT2U</t>
  </si>
  <si>
    <t>TMS320C6747DZKBA3</t>
  </si>
  <si>
    <t>ICL7660CPA</t>
  </si>
  <si>
    <t>0531</t>
  </si>
  <si>
    <t>C1005X6S1V104K</t>
  </si>
  <si>
    <t xml:space="preserve">  6.3A 250VAC玻璃管保险丝 </t>
  </si>
  <si>
    <t>xcfuse(旭程)</t>
  </si>
  <si>
    <t>SS8550</t>
  </si>
  <si>
    <t xml:space="preserve"> 长电 </t>
  </si>
  <si>
    <t>2019/04</t>
  </si>
  <si>
    <t>GF-2CS-240A</t>
  </si>
  <si>
    <t>M.E.C. RELAYS</t>
  </si>
  <si>
    <t>ISO7741FDWR</t>
  </si>
  <si>
    <t>3224G-1-102E</t>
  </si>
  <si>
    <t>RC0603FR-07237KL</t>
  </si>
  <si>
    <t>RT0805BRD0710KL</t>
  </si>
  <si>
    <t>PS2805C-4</t>
  </si>
  <si>
    <t>CEL</t>
  </si>
  <si>
    <t>1119</t>
  </si>
  <si>
    <t>EL5364ISZ</t>
  </si>
  <si>
    <t>1152</t>
  </si>
  <si>
    <t>PAM2306AYPKE</t>
  </si>
  <si>
    <t>WSR35L000FEA.</t>
  </si>
  <si>
    <t>B3F-1025</t>
  </si>
  <si>
    <t>OEC</t>
  </si>
  <si>
    <t>LM4040AIM3X-2.5</t>
  </si>
  <si>
    <t>RC0805FR-07165KL</t>
  </si>
  <si>
    <t>RC1206FR-07240KL</t>
  </si>
  <si>
    <t>LTC1682IS8-5#PBF</t>
  </si>
  <si>
    <t>CC0402KRX7R9BB122</t>
  </si>
  <si>
    <t>CC0402KRX7R9BB472</t>
  </si>
  <si>
    <t>0402B221K500NT</t>
  </si>
  <si>
    <t>CC0603DRNPO9BN5R6</t>
  </si>
  <si>
    <t xml:space="preserve">OFM60-150 </t>
  </si>
  <si>
    <t>AstroDyne</t>
  </si>
  <si>
    <t>DCP010505DBP</t>
  </si>
  <si>
    <t>SMCJ51CA-13-F</t>
  </si>
  <si>
    <t>SN74CB3T16210DGVR</t>
  </si>
  <si>
    <t xml:space="preserve">JANTXV2N2222A  </t>
  </si>
  <si>
    <t>RF2945-000</t>
  </si>
  <si>
    <t>190806</t>
  </si>
  <si>
    <t>GA355DR7GB223KW01L</t>
  </si>
  <si>
    <t>TPS3823-33DBVR</t>
  </si>
  <si>
    <t>PC28F00BM29EWHA</t>
  </si>
  <si>
    <t>5569262-1</t>
  </si>
  <si>
    <t>FT555-320</t>
  </si>
  <si>
    <t>Gremco</t>
  </si>
  <si>
    <t>3-6318490-6</t>
  </si>
  <si>
    <t>BM1422AGMV-EVK-001</t>
  </si>
  <si>
    <t>2017</t>
  </si>
  <si>
    <t>XCV8005BG560C</t>
  </si>
  <si>
    <t>0037</t>
  </si>
  <si>
    <t>C0805X330J5GACTU</t>
  </si>
  <si>
    <t>SJ-5012-WHITE</t>
  </si>
  <si>
    <t>3M</t>
  </si>
  <si>
    <t>3296W-1-102LF</t>
  </si>
  <si>
    <t>1202</t>
  </si>
  <si>
    <t>SWC-HT1000-S05</t>
  </si>
  <si>
    <t>0649</t>
  </si>
  <si>
    <t>BK/ABC-25-R</t>
  </si>
  <si>
    <t>BUSS FUSES</t>
  </si>
  <si>
    <t>EN29LV800BB-70BIP</t>
  </si>
  <si>
    <t>EON</t>
  </si>
  <si>
    <t>IHLP3232CZERR47M11</t>
  </si>
  <si>
    <t>1143</t>
  </si>
  <si>
    <t>AN5891K</t>
  </si>
  <si>
    <t>GBJ2006-F</t>
  </si>
  <si>
    <t>MM1117ST33</t>
  </si>
  <si>
    <t>MMC</t>
  </si>
  <si>
    <t>0540</t>
  </si>
  <si>
    <t>AIC1084-25CETR</t>
  </si>
  <si>
    <t>AIC</t>
  </si>
  <si>
    <t>0642</t>
  </si>
  <si>
    <t>SN74LVC1G08DBVR</t>
  </si>
  <si>
    <t>8264675</t>
  </si>
  <si>
    <t>TE's AMP</t>
  </si>
  <si>
    <t>TSHG8400</t>
  </si>
  <si>
    <t>S25FL032P0XMFI011</t>
  </si>
  <si>
    <t>Spansion</t>
  </si>
  <si>
    <t>1225</t>
  </si>
  <si>
    <t>6N134/883B</t>
  </si>
  <si>
    <t>1611</t>
  </si>
  <si>
    <t>TLV2371ID</t>
  </si>
  <si>
    <t>IR2130PBF</t>
  </si>
  <si>
    <t>International Rectifier</t>
  </si>
  <si>
    <t>1129</t>
  </si>
  <si>
    <t>M80-8531042</t>
  </si>
  <si>
    <t>Harwin</t>
  </si>
  <si>
    <t>SN74LVC1G3208DCKR</t>
  </si>
  <si>
    <t>LTC4300-1IMS8#TRPBF</t>
  </si>
  <si>
    <t>TL16C550CPTR</t>
  </si>
  <si>
    <t>PCI9054-AC50BI</t>
  </si>
  <si>
    <t>PLX</t>
  </si>
  <si>
    <t>UF4007-E3/54</t>
  </si>
  <si>
    <t>1325</t>
  </si>
  <si>
    <t>SMCJ33A</t>
  </si>
  <si>
    <t>1139</t>
  </si>
  <si>
    <t>0679-5000-12</t>
  </si>
  <si>
    <t>Bel Fuse</t>
  </si>
  <si>
    <t xml:space="preserve">SOMC1401103G  </t>
  </si>
  <si>
    <t>RND 550-00341</t>
  </si>
  <si>
    <t>RND</t>
  </si>
  <si>
    <t>B-044-24-N</t>
  </si>
  <si>
    <t>UMA0J331MDD</t>
  </si>
  <si>
    <t>S29GL128P90FAIR10</t>
  </si>
  <si>
    <t>BU33TD3WG-TR</t>
  </si>
  <si>
    <t>5745189-7</t>
  </si>
  <si>
    <t>DS3991Z+PP</t>
  </si>
  <si>
    <t>MaximIC</t>
  </si>
  <si>
    <t>LQA03TC600</t>
  </si>
  <si>
    <t>POWER INTEGRATION</t>
  </si>
  <si>
    <t>LT5534ESC6#TRMPBF</t>
  </si>
  <si>
    <t>PB1340WB</t>
  </si>
  <si>
    <t>A1 MICROWAVE</t>
  </si>
  <si>
    <t xml:space="preserve">33115 </t>
  </si>
  <si>
    <t>15075</t>
  </si>
  <si>
    <t>DM74ALS125M</t>
  </si>
  <si>
    <t>0418</t>
  </si>
  <si>
    <t>NFP-2200-A3</t>
  </si>
  <si>
    <t>NVIDIA</t>
  </si>
  <si>
    <t>0609</t>
  </si>
  <si>
    <t>SN74AHCT04DR</t>
  </si>
  <si>
    <t>MCR25JZHF1003</t>
  </si>
  <si>
    <t>ESR10EZPJ2R0</t>
  </si>
  <si>
    <t>PHB95N03LT</t>
  </si>
  <si>
    <t>0314</t>
  </si>
  <si>
    <t>ADM3202ARNZ</t>
  </si>
  <si>
    <t>0730</t>
  </si>
  <si>
    <t>MAX1683EUK+T</t>
  </si>
  <si>
    <t>1025-20K/A2-1R0K/MLRF10M101K/IM02BH1R0K</t>
  </si>
  <si>
    <t>1N6092JANTX</t>
  </si>
  <si>
    <t>Micropac</t>
  </si>
  <si>
    <t>1408</t>
  </si>
  <si>
    <t>LM1587CS-3.3</t>
  </si>
  <si>
    <t>0236</t>
  </si>
  <si>
    <t>TOP224YN</t>
  </si>
  <si>
    <t>POWER INTEGRATIONS</t>
  </si>
  <si>
    <t>74HC240PW</t>
  </si>
  <si>
    <t>1469001-1</t>
  </si>
  <si>
    <t>1006</t>
  </si>
  <si>
    <t>7704301CA</t>
  </si>
  <si>
    <t>MT48LC32M8A2P-7E:D</t>
  </si>
  <si>
    <t>LM117HVK/883</t>
  </si>
  <si>
    <t>BH1603FVC-TR</t>
  </si>
  <si>
    <t>1527</t>
  </si>
  <si>
    <t>IPD1-05-D-K</t>
  </si>
  <si>
    <t>SAMTEC</t>
  </si>
  <si>
    <t>BA10358F</t>
  </si>
  <si>
    <t>IL300-F-X007</t>
  </si>
  <si>
    <t>1209</t>
  </si>
  <si>
    <t>M74HC540M1</t>
  </si>
  <si>
    <t>9903</t>
  </si>
  <si>
    <t>LSI53C1030</t>
  </si>
  <si>
    <t>LSI</t>
  </si>
  <si>
    <t>0450</t>
  </si>
  <si>
    <t>NZT651</t>
  </si>
  <si>
    <t>N74F154D</t>
  </si>
  <si>
    <t>PHILP</t>
  </si>
  <si>
    <t>0348</t>
  </si>
  <si>
    <t>RK73H1JTTD7151F</t>
  </si>
  <si>
    <t>WR06X9101FTL</t>
  </si>
  <si>
    <t>walsin</t>
  </si>
  <si>
    <t>060205</t>
  </si>
  <si>
    <t>C0603C103J5RAC7867</t>
  </si>
  <si>
    <t>091108</t>
  </si>
  <si>
    <t>GRM188R71C474KA88D</t>
  </si>
  <si>
    <t>LM75CIMMX-3</t>
  </si>
  <si>
    <t>LTST-C170TGKT</t>
  </si>
  <si>
    <t>BZX84-C6V8</t>
  </si>
  <si>
    <t>RK73H1ETTP3653F</t>
  </si>
  <si>
    <t>1205</t>
  </si>
  <si>
    <t>SA 106B-05</t>
  </si>
  <si>
    <t>Nordic Power</t>
  </si>
  <si>
    <t>JANTX2N6782</t>
  </si>
  <si>
    <t>MC74HC00ADG</t>
  </si>
  <si>
    <t>74LVC14AD</t>
  </si>
  <si>
    <t>PHILIPS/NXP</t>
  </si>
  <si>
    <t>SM15T36CA</t>
  </si>
  <si>
    <t>1-102202-5</t>
  </si>
  <si>
    <t>Tyco / Amp</t>
  </si>
  <si>
    <t>F931A106KAA</t>
  </si>
  <si>
    <t>GRM1555C1H560JA01D</t>
  </si>
  <si>
    <t>1.5KE400CA</t>
  </si>
  <si>
    <t>1142</t>
  </si>
  <si>
    <t>U2793B</t>
  </si>
  <si>
    <t>Temic</t>
  </si>
  <si>
    <t>MTF306D04</t>
  </si>
  <si>
    <t>ALCOSWITCH</t>
  </si>
  <si>
    <t>MAX1237EUA+</t>
  </si>
  <si>
    <t>MAXIM INTEGRATED PRODUCTS</t>
  </si>
  <si>
    <t>LT3724MPFE#PBF</t>
  </si>
  <si>
    <t>1219</t>
  </si>
  <si>
    <t>BLM15PD800SN1D</t>
  </si>
  <si>
    <t>GRM155R61A334KE15D</t>
  </si>
  <si>
    <t>554808-1</t>
  </si>
  <si>
    <t>TE Conn</t>
  </si>
  <si>
    <t>AC-PINS EU-40</t>
  </si>
  <si>
    <t>0603CS-56NXGLU</t>
  </si>
  <si>
    <t>LM139FKB</t>
  </si>
  <si>
    <t>9349</t>
  </si>
  <si>
    <t>MSP430F6726IPN</t>
  </si>
  <si>
    <t>22011042</t>
  </si>
  <si>
    <t>Molex Interconnect</t>
  </si>
  <si>
    <t>1243</t>
  </si>
  <si>
    <t>LT1762EMS8-3#PBF</t>
  </si>
  <si>
    <t>MCR01MZPF4700</t>
  </si>
  <si>
    <t>MCR50JZHFLR150</t>
  </si>
  <si>
    <t>MCR01MZPJ331</t>
  </si>
  <si>
    <t>1623</t>
  </si>
  <si>
    <t>MCR03EZPFX2203</t>
  </si>
  <si>
    <t>MCR01MZPF1101</t>
  </si>
  <si>
    <t>MCR03EZPFX2872</t>
  </si>
  <si>
    <t>MCR03EZPJ750</t>
  </si>
  <si>
    <t>MCR03EZPFX4300</t>
  </si>
  <si>
    <t>ESR03EZPJ272</t>
  </si>
  <si>
    <t>LTR18EZPF5100</t>
  </si>
  <si>
    <t>ESR03EZPJ201</t>
  </si>
  <si>
    <t>RK73H1JTTD4642F</t>
  </si>
  <si>
    <t>250S130DR</t>
  </si>
  <si>
    <t>NC7SZ32P5X</t>
  </si>
  <si>
    <t>0352</t>
  </si>
  <si>
    <t>BAS70-04W,115</t>
  </si>
  <si>
    <t>BAS70W,115</t>
  </si>
  <si>
    <t>DM74LS126AM</t>
  </si>
  <si>
    <t>PEG124VB1220QL1</t>
  </si>
  <si>
    <t>1NT1-6</t>
  </si>
  <si>
    <t xml:space="preserve">MCR50JZHJ564 </t>
  </si>
  <si>
    <t>LP3987ITLX-2.85/NOPB</t>
  </si>
  <si>
    <t>0636</t>
  </si>
  <si>
    <t>TAJE337K006RNJ</t>
  </si>
  <si>
    <t>R46KF310000M1M</t>
  </si>
  <si>
    <t>1708</t>
  </si>
  <si>
    <t>L135-4080CA35000P1</t>
  </si>
  <si>
    <t>Lumileds</t>
  </si>
  <si>
    <t>SJTG06RT2435SC014</t>
  </si>
  <si>
    <t>C5750X7R2A475M</t>
  </si>
  <si>
    <t>CSH-EFD25-1S-10P</t>
  </si>
  <si>
    <t>Ferroxcube</t>
  </si>
  <si>
    <t>78F101J-RC</t>
  </si>
  <si>
    <t>30J27RE</t>
  </si>
  <si>
    <t>MF-RX135/72</t>
  </si>
  <si>
    <t>XARP-03V</t>
  </si>
  <si>
    <t>TAJE477M010RNJ</t>
  </si>
  <si>
    <t>1416</t>
  </si>
  <si>
    <t>MAX6061BEUR+T</t>
  </si>
  <si>
    <t>SN74LVC2G241DCUR</t>
  </si>
  <si>
    <t>1244</t>
  </si>
  <si>
    <t>SMD260F-2</t>
  </si>
  <si>
    <t>TE Connectivity Raychem Circuit Protection</t>
  </si>
  <si>
    <t>10392</t>
  </si>
  <si>
    <t>CB016M0022SB5</t>
  </si>
  <si>
    <t>TEAPO</t>
  </si>
  <si>
    <t>DDZ24C-7</t>
  </si>
  <si>
    <t>SML-H12D8TT86</t>
  </si>
  <si>
    <t>CC0805JRNPO9BN220</t>
  </si>
  <si>
    <t>1201M2S3AQE2</t>
  </si>
  <si>
    <t>UZ5118</t>
  </si>
  <si>
    <t>M55302/58-B36X</t>
  </si>
  <si>
    <t>Airborn</t>
  </si>
  <si>
    <t>THS1408IPFB</t>
  </si>
  <si>
    <t>W49V002FAPZ</t>
  </si>
  <si>
    <t>0512</t>
  </si>
  <si>
    <t>UCC383TDKTTT-3</t>
  </si>
  <si>
    <t>0427</t>
  </si>
  <si>
    <t>MCR100JZHJ3R0</t>
  </si>
  <si>
    <t>MCR50JZHJ182</t>
  </si>
  <si>
    <t>IRLR7821</t>
  </si>
  <si>
    <t>0538</t>
  </si>
  <si>
    <t>SCS215KGC</t>
  </si>
  <si>
    <t>BP5720-5</t>
  </si>
  <si>
    <t>EEEFCD0G560R</t>
  </si>
  <si>
    <t>MATSUSHITA</t>
  </si>
  <si>
    <t>WLL3140-D99(MOW-ROHS)</t>
  </si>
  <si>
    <t>ASKEY</t>
  </si>
  <si>
    <t>AP4423GM</t>
  </si>
  <si>
    <t>ADVANCED</t>
  </si>
  <si>
    <t>BAT54A</t>
  </si>
  <si>
    <t>ESR03EZPF2000</t>
  </si>
  <si>
    <t>93LC46A/SN</t>
  </si>
  <si>
    <t>MICROCHIP TECHNOLOGY</t>
  </si>
  <si>
    <t>P-110</t>
  </si>
  <si>
    <t>MERRIMAC</t>
  </si>
  <si>
    <t>MNI-160808-R10KAQ</t>
  </si>
  <si>
    <t>SSM3K09FU</t>
  </si>
  <si>
    <t>0528</t>
  </si>
  <si>
    <t>SI91822DH-12-T1-E3</t>
  </si>
  <si>
    <t>SILICONIX</t>
  </si>
  <si>
    <t>RM02FTN1822</t>
  </si>
  <si>
    <t>TAIZTAI</t>
  </si>
  <si>
    <t>090423</t>
  </si>
  <si>
    <t>PE-53119NL</t>
  </si>
  <si>
    <t>74LCX126MTCX_NL</t>
  </si>
  <si>
    <t>PDZ12B,115</t>
  </si>
  <si>
    <t>026-4808-000-222</t>
  </si>
  <si>
    <t>Staffall / Sealectro</t>
  </si>
  <si>
    <t>C317C222K1R5TA</t>
  </si>
  <si>
    <t>LD49300PT08R</t>
  </si>
  <si>
    <t>1002</t>
  </si>
  <si>
    <t xml:space="preserve">1-770969-0 </t>
  </si>
  <si>
    <t>12252</t>
  </si>
  <si>
    <t>VHR-5N</t>
  </si>
  <si>
    <t>MAX1490BEPG+</t>
  </si>
  <si>
    <t>1434</t>
  </si>
  <si>
    <t>SN74HC04N</t>
  </si>
  <si>
    <t>WR06X1822FTL</t>
  </si>
  <si>
    <t>060628</t>
  </si>
  <si>
    <t>JMH330</t>
  </si>
  <si>
    <t>Jmicron</t>
  </si>
  <si>
    <t>MCR10EZPJ000</t>
  </si>
  <si>
    <t>KTR18EZPJ106</t>
  </si>
  <si>
    <t>MCR18EZPJ331</t>
  </si>
  <si>
    <t>AAT3221IGV-2.8-TI</t>
  </si>
  <si>
    <t>ANALOGIC</t>
  </si>
  <si>
    <t>50927</t>
  </si>
  <si>
    <t>Master Appliance</t>
  </si>
  <si>
    <t>SIL20C-12SADJ-VJ</t>
  </si>
  <si>
    <t>Emerson/ARTESYN</t>
  </si>
  <si>
    <t>G8P-1C4TPDC12</t>
  </si>
  <si>
    <t>OMRON</t>
  </si>
  <si>
    <t>MAX732EPA</t>
  </si>
  <si>
    <t>CMHD4448 TR PBFREE</t>
  </si>
  <si>
    <t>RNC60H2002FSRE6</t>
  </si>
  <si>
    <r>
      <rPr>
        <sz val="9"/>
        <color theme="1"/>
        <rFont val="微软雅黑"/>
        <charset val="134"/>
      </rPr>
      <t>VISHAY DALE</t>
    </r>
    <r>
      <rPr>
        <sz val="9"/>
        <color theme="1"/>
        <rFont val="Arial"/>
        <charset val="0"/>
      </rPr>
      <t xml:space="preserve">	</t>
    </r>
  </si>
  <si>
    <t>79-00001437-00-01</t>
  </si>
  <si>
    <t>YONGCHAO</t>
  </si>
  <si>
    <t>LCP1511DRL</t>
  </si>
  <si>
    <t>MAX6315US31D4-T</t>
  </si>
  <si>
    <t>0323</t>
  </si>
  <si>
    <t>GQM1885C1H7R5CB01D</t>
  </si>
  <si>
    <t>1658671-1</t>
  </si>
  <si>
    <t>1036</t>
  </si>
  <si>
    <t>TIP36AG</t>
  </si>
  <si>
    <t>5352127-1</t>
  </si>
  <si>
    <t>1118</t>
  </si>
  <si>
    <t>HSMS-2805-BLKG</t>
  </si>
  <si>
    <t>1435</t>
  </si>
  <si>
    <t>0477002.MXP</t>
  </si>
  <si>
    <t>CA3089E</t>
  </si>
  <si>
    <t>8545</t>
  </si>
  <si>
    <t>74HCT4066DB,112</t>
  </si>
  <si>
    <t>ISL8120IRZ</t>
  </si>
  <si>
    <t>1210</t>
  </si>
  <si>
    <t>ESR03EZPJ361</t>
  </si>
  <si>
    <t>TLC5618AMJGB/5962-9955702QPA</t>
  </si>
  <si>
    <t>0719</t>
  </si>
  <si>
    <t>TLV32BC141CDW</t>
  </si>
  <si>
    <t>IRF7821PBF</t>
  </si>
  <si>
    <t>LD1117S50TR</t>
  </si>
  <si>
    <t>RS122R0J1</t>
  </si>
  <si>
    <t>CYNTEC</t>
  </si>
  <si>
    <t>01ZA8.2</t>
  </si>
  <si>
    <t>TA1218FG</t>
  </si>
  <si>
    <t>ICS9112AM-16T</t>
  </si>
  <si>
    <t>ICS</t>
  </si>
  <si>
    <t>HN1B01FU-GR</t>
  </si>
  <si>
    <t>M45PE16-VMP6G</t>
  </si>
  <si>
    <t>Numonyx</t>
  </si>
  <si>
    <t>0504</t>
  </si>
  <si>
    <t>MAX1818EUT18-T</t>
  </si>
  <si>
    <t>0817</t>
  </si>
  <si>
    <t>SD12T1G</t>
  </si>
  <si>
    <t>SN74LVC06ADR</t>
  </si>
  <si>
    <t>0410</t>
  </si>
  <si>
    <t>1SMB5935BT3G</t>
  </si>
  <si>
    <t>EEV-FK1E221P</t>
  </si>
  <si>
    <t>Y4C3F104Z500CT</t>
  </si>
  <si>
    <t>WALSIN</t>
  </si>
  <si>
    <t>MVK16VC47M6.3X5.5-TP-E0</t>
  </si>
  <si>
    <t>WR06X1372FTL</t>
  </si>
  <si>
    <t>050615</t>
  </si>
  <si>
    <t>CRCW120646R4FKEB</t>
  </si>
  <si>
    <t>Vishay Intertechnology, Inc.</t>
  </si>
  <si>
    <t>RK73H1JTTD2003F</t>
  </si>
  <si>
    <t>KOA EUROPE GMBH</t>
  </si>
  <si>
    <t>BD00C0AWFP-E2</t>
  </si>
  <si>
    <t>EMD9T2R</t>
  </si>
  <si>
    <t>LM117H</t>
  </si>
  <si>
    <t>8836K1(MS25306-212)</t>
  </si>
  <si>
    <t>74ABT244CMTC</t>
  </si>
  <si>
    <t>1041</t>
  </si>
  <si>
    <t>WR06X5230FTL</t>
  </si>
  <si>
    <t>060723</t>
  </si>
  <si>
    <t>FBWR202101,REV3C</t>
  </si>
  <si>
    <t>ASIA VITAL</t>
  </si>
  <si>
    <t>ICS551MT</t>
  </si>
  <si>
    <t>2SC4738F</t>
  </si>
  <si>
    <t>BCM53344A0KFSBG</t>
  </si>
  <si>
    <t>Broadcom</t>
  </si>
  <si>
    <t>ULN2003D1013TR</t>
  </si>
  <si>
    <t>MCR18EZPF1001</t>
  </si>
  <si>
    <t>61-236/L2C-B28324E2FB2/ET</t>
  </si>
  <si>
    <t>101024</t>
  </si>
  <si>
    <t>TLC271CD</t>
  </si>
  <si>
    <t>B32652A1103K</t>
  </si>
  <si>
    <t>NFM41PC155B1E3L</t>
  </si>
  <si>
    <t>Murata Electronics</t>
  </si>
  <si>
    <t>MMBT2484LT1G</t>
  </si>
  <si>
    <t>SN74ABT374ADBR</t>
  </si>
  <si>
    <t>1N4744</t>
  </si>
  <si>
    <t>EGG.OB.307.CLL</t>
  </si>
  <si>
    <t>LEOM</t>
  </si>
  <si>
    <t>NHS25200R5%</t>
  </si>
  <si>
    <t>Arcol</t>
  </si>
  <si>
    <t>0736</t>
  </si>
  <si>
    <t>AM020MH2-BI-R</t>
  </si>
  <si>
    <t>amcom</t>
  </si>
  <si>
    <t>SDR1307-102KL</t>
  </si>
  <si>
    <t>LM136AH-2.5</t>
  </si>
  <si>
    <t>1206</t>
  </si>
  <si>
    <t>8725</t>
  </si>
  <si>
    <t>newport</t>
  </si>
  <si>
    <t>MMBZ5240BLT1G</t>
  </si>
  <si>
    <t>UPD720101F1-EA8</t>
  </si>
  <si>
    <t>ESM108M6R3C3A5G140</t>
  </si>
  <si>
    <t>G-LUXON</t>
  </si>
  <si>
    <t>0503</t>
  </si>
  <si>
    <t>PI5V330AQE</t>
  </si>
  <si>
    <t>0547</t>
  </si>
  <si>
    <t>RN4904(F)</t>
  </si>
  <si>
    <t>CR0386R6F001S</t>
  </si>
  <si>
    <t>RTECH</t>
  </si>
  <si>
    <t>L78M08CDT-TR</t>
  </si>
  <si>
    <t>0546</t>
  </si>
  <si>
    <t>B59701A0090A062</t>
  </si>
  <si>
    <t>Epcos</t>
  </si>
  <si>
    <t>RNF-3000-18/6-0-STK</t>
  </si>
  <si>
    <t>MPC855TVR50D4</t>
  </si>
  <si>
    <t>XC3S400-4FTG256C</t>
  </si>
  <si>
    <t>xilinx</t>
  </si>
  <si>
    <t>0837</t>
  </si>
  <si>
    <t>MCR03EZPJ131</t>
  </si>
  <si>
    <t>KTR10EZPF51R0</t>
  </si>
  <si>
    <t>MCR03EZPFX15R0</t>
  </si>
  <si>
    <t>BA03CC0FP-E2</t>
  </si>
  <si>
    <t>MC33269DT-3.3</t>
  </si>
  <si>
    <t>TX2-L2-24V</t>
  </si>
  <si>
    <t>Panasonic Electric Works</t>
  </si>
  <si>
    <t>EL817D-F</t>
  </si>
  <si>
    <t>BCM5703CIKHB</t>
  </si>
  <si>
    <t>0638</t>
  </si>
  <si>
    <t>LC06A33K</t>
  </si>
  <si>
    <t>ISL6605CRZ-T</t>
  </si>
  <si>
    <t>0619</t>
  </si>
  <si>
    <t>ICS952617BFT</t>
  </si>
  <si>
    <t>0533</t>
  </si>
  <si>
    <t>668-A-1002D7</t>
  </si>
  <si>
    <t>BI Technologies</t>
  </si>
  <si>
    <t>GRM188R71H123KA01D</t>
  </si>
  <si>
    <t>XC4VLX100-10FF1513C</t>
  </si>
  <si>
    <t>ESR01MZPJ222</t>
  </si>
  <si>
    <t>MCR100JZHJ221</t>
  </si>
  <si>
    <t>MNR34J5ABJ221</t>
  </si>
  <si>
    <t>BU4920G-TR</t>
  </si>
  <si>
    <t>R280760000</t>
  </si>
  <si>
    <t>Radiall</t>
  </si>
  <si>
    <t>BA08CC0T</t>
  </si>
  <si>
    <t>74ALVC125PW112</t>
  </si>
  <si>
    <t>1133</t>
  </si>
  <si>
    <t>JM38510/30301BCA</t>
  </si>
  <si>
    <t>0043</t>
  </si>
  <si>
    <t xml:space="preserve">MIC4420YN </t>
  </si>
  <si>
    <t xml:space="preserve">SN65LVDS179DGK </t>
  </si>
  <si>
    <t>SIS964Z</t>
  </si>
  <si>
    <t>SIS</t>
  </si>
  <si>
    <t xml:space="preserve">SMDJ33CA </t>
  </si>
  <si>
    <t>SN74ALVC244PWR</t>
  </si>
  <si>
    <t>S3037QF</t>
  </si>
  <si>
    <t>AMCC</t>
  </si>
  <si>
    <t>SL 3 025 02 G</t>
  </si>
  <si>
    <t>Fischer Elektronik</t>
  </si>
  <si>
    <t>CHIP RES 6.19K +/- 1% 0603 L/F</t>
  </si>
  <si>
    <t>FDN357N_NL</t>
  </si>
  <si>
    <t>CR0321K5F001</t>
  </si>
  <si>
    <t>HIP6302CB</t>
  </si>
  <si>
    <t>0414</t>
  </si>
  <si>
    <t>LGHK100512NJ-T</t>
  </si>
  <si>
    <t>DARFON</t>
  </si>
  <si>
    <t>WR04X2402FTL</t>
  </si>
  <si>
    <t>WALSIN TECHNOLOGY</t>
  </si>
  <si>
    <t>PE65662T</t>
  </si>
  <si>
    <t>9617</t>
  </si>
  <si>
    <t>ESR10EZPJ121</t>
  </si>
  <si>
    <t>BA00CC0WFP-E2</t>
  </si>
  <si>
    <t>BR24G16F-3GTE2</t>
  </si>
  <si>
    <t>LT1117CST</t>
  </si>
  <si>
    <t>0439</t>
  </si>
  <si>
    <t>HM1-65642-9</t>
  </si>
  <si>
    <t>PIC16C62004P</t>
  </si>
  <si>
    <t>9703</t>
  </si>
  <si>
    <t xml:space="preserve">MT47H64M8SH-25EIT:H </t>
  </si>
  <si>
    <t>Micron Technology Inc</t>
  </si>
  <si>
    <t>LM1117MPX-1.8 NOPB</t>
  </si>
  <si>
    <t>0506</t>
  </si>
  <si>
    <t>MAX8882EUTQ5+T</t>
  </si>
  <si>
    <t>0627</t>
  </si>
  <si>
    <t>AD8039ARTZ</t>
  </si>
  <si>
    <t>IDT74FCT244CTPY</t>
  </si>
  <si>
    <t>74LVC4245ADB,118</t>
  </si>
  <si>
    <t>1105</t>
  </si>
  <si>
    <t>72V01L25JI</t>
  </si>
  <si>
    <t>410-GP-04</t>
  </si>
  <si>
    <t>Marathon</t>
  </si>
  <si>
    <t>CC0805JRX7R9BB221</t>
  </si>
  <si>
    <t>C0805C439C5GACTU</t>
  </si>
  <si>
    <t>1515</t>
  </si>
  <si>
    <t xml:space="preserve">KSD1501 </t>
  </si>
  <si>
    <t>MET-31-T</t>
  </si>
  <si>
    <t>Triad Magnetics</t>
  </si>
  <si>
    <t>199D227X9010F6V1</t>
  </si>
  <si>
    <t>5962F9562601VXC</t>
  </si>
  <si>
    <t>0018</t>
  </si>
  <si>
    <t>1.5SMC6.8CA</t>
  </si>
  <si>
    <t>LT1806CS6</t>
  </si>
  <si>
    <t>MAX6035AAUR50+T</t>
  </si>
  <si>
    <t>BSP315PL6327</t>
  </si>
  <si>
    <t xml:space="preserve">INFINEON </t>
  </si>
  <si>
    <t>0934</t>
  </si>
  <si>
    <t xml:space="preserve">2SC2229-O </t>
  </si>
  <si>
    <t>AM26LV32INSR</t>
  </si>
  <si>
    <t>PHE840MB6470MB16R17</t>
  </si>
  <si>
    <t>JAN1N965B-1</t>
  </si>
  <si>
    <t>SML-A12WTT86</t>
  </si>
  <si>
    <t>CE201210-2N7D</t>
  </si>
  <si>
    <t>1634</t>
  </si>
  <si>
    <t>EKYB350ELL102MK20S</t>
  </si>
  <si>
    <t>United Chemi-Con</t>
  </si>
  <si>
    <t>5400A5</t>
  </si>
  <si>
    <t>CML</t>
  </si>
  <si>
    <t>42815-0114</t>
  </si>
  <si>
    <t xml:space="preserve">BFX80 </t>
  </si>
  <si>
    <t>STI</t>
  </si>
  <si>
    <t xml:space="preserve">1109 </t>
  </si>
  <si>
    <t>103185-6</t>
  </si>
  <si>
    <t>1141</t>
  </si>
  <si>
    <t>206705-1</t>
  </si>
  <si>
    <t>1313</t>
  </si>
  <si>
    <t>LTC3417AEDHC#TRPBF</t>
  </si>
  <si>
    <t>0847</t>
  </si>
  <si>
    <t>S14K250</t>
  </si>
  <si>
    <t>1414</t>
  </si>
  <si>
    <t>IS42S32400D-6BL</t>
  </si>
  <si>
    <t>MAX3238CDB</t>
  </si>
  <si>
    <t>1023</t>
  </si>
  <si>
    <t xml:space="preserve">B72210S0621K101 </t>
  </si>
  <si>
    <t>JANTX1N5806US</t>
  </si>
  <si>
    <t>RK73H2HTTE1301F</t>
  </si>
  <si>
    <t>GD75232DBR</t>
  </si>
  <si>
    <t>BCP53-16T1G</t>
  </si>
  <si>
    <t>LTN20069</t>
  </si>
  <si>
    <t>Wakefield</t>
  </si>
  <si>
    <t>C2012X5R1E106K085AC</t>
  </si>
  <si>
    <t>N04L63W2AB27I</t>
  </si>
  <si>
    <t>0906</t>
  </si>
  <si>
    <t>MF50101V1-1000C-A99</t>
  </si>
  <si>
    <t xml:space="preserve">Sunon </t>
  </si>
  <si>
    <t>BZX55C6V2-TAP</t>
  </si>
  <si>
    <t xml:space="preserve">JANTX1N914 </t>
  </si>
  <si>
    <t>253010</t>
  </si>
  <si>
    <t xml:space="preserve">LT1615IS5#PBF </t>
  </si>
  <si>
    <t>DN1811BP</t>
  </si>
  <si>
    <t>Mitsubishi</t>
  </si>
  <si>
    <t>MAX3089EESD+T</t>
  </si>
  <si>
    <t>LM1881M</t>
  </si>
  <si>
    <t>DALC208SC6</t>
  </si>
  <si>
    <t>B78304-B1031-A3</t>
  </si>
  <si>
    <t>LMC7221BIM5/NOPB</t>
  </si>
  <si>
    <t>SML-D12Y8WT86</t>
  </si>
  <si>
    <t>GRM0335C1H1R5BA01D</t>
  </si>
  <si>
    <t>EEC-HZ0E335</t>
  </si>
  <si>
    <t>Panasonic - ECG</t>
  </si>
  <si>
    <t>CD54ACT74F3A</t>
  </si>
  <si>
    <t>0950</t>
  </si>
  <si>
    <t>50-57-9405</t>
  </si>
  <si>
    <t>PT02A-14-19P</t>
  </si>
  <si>
    <t>ICS8432DY_101</t>
  </si>
  <si>
    <t>MMBT6517LT1</t>
  </si>
  <si>
    <t>0301</t>
  </si>
  <si>
    <t>SN74LV74ADR</t>
  </si>
  <si>
    <t>54F109DMQB</t>
  </si>
  <si>
    <t>9431</t>
  </si>
  <si>
    <t>216PDAGA23F</t>
  </si>
  <si>
    <t>ATI</t>
  </si>
  <si>
    <t>CH500H-40</t>
  </si>
  <si>
    <t>CHENMKO</t>
  </si>
  <si>
    <t>GCM1555C1H101JA16D</t>
  </si>
  <si>
    <t>RFR6525</t>
  </si>
  <si>
    <t>Qualcomm</t>
  </si>
  <si>
    <t>0819</t>
  </si>
  <si>
    <t>5962-8764401SA</t>
  </si>
  <si>
    <t>E2V</t>
  </si>
  <si>
    <t>CIMAX-TM2.0/T90FJR-5VV</t>
  </si>
  <si>
    <t>FM08A125V3AT</t>
  </si>
  <si>
    <t>BUSSMANN</t>
  </si>
  <si>
    <t>M4A5-96/48-12VI</t>
  </si>
  <si>
    <t>STM32F407IGT7</t>
  </si>
  <si>
    <t>1551-VI005</t>
  </si>
  <si>
    <t>ALPHA WIRE</t>
  </si>
  <si>
    <t xml:space="preserve">PGA206PA </t>
  </si>
  <si>
    <t>MMBT4401LT3G</t>
  </si>
  <si>
    <t>824495924208697345</t>
  </si>
  <si>
    <t>MC1200X2-010W</t>
  </si>
  <si>
    <t>CORNING</t>
  </si>
  <si>
    <t>824495921246830593</t>
  </si>
  <si>
    <t>43045-0402</t>
  </si>
  <si>
    <t>JANTXV1N5811</t>
  </si>
  <si>
    <t>SN74AVCH32T245ZKER</t>
  </si>
  <si>
    <t>MOX-750231008FE</t>
  </si>
  <si>
    <t>53048-0510</t>
  </si>
  <si>
    <t>Molex / Waldom</t>
  </si>
  <si>
    <t>EC2-12NU</t>
  </si>
  <si>
    <t>NEXEM</t>
  </si>
  <si>
    <t>CL31B105KBHNFNE</t>
  </si>
  <si>
    <t>AECR2512F200RK9</t>
  </si>
  <si>
    <t>ResistorToday</t>
  </si>
  <si>
    <t>GCJ21BR71H104KA01L</t>
  </si>
  <si>
    <t>muRata</t>
  </si>
  <si>
    <t>47589-0001</t>
  </si>
  <si>
    <t>140815</t>
  </si>
  <si>
    <t>BLM18PG471SN1D</t>
  </si>
  <si>
    <t>SN74LS541DWR</t>
  </si>
  <si>
    <t>0406</t>
  </si>
  <si>
    <t>TAJB106K025RNJ</t>
  </si>
  <si>
    <t>SG-310SCN 50.000000MHZ J (Q33310N70006812)</t>
  </si>
  <si>
    <t>Seiko Instruments</t>
  </si>
  <si>
    <t>2019</t>
  </si>
  <si>
    <t>MC1200X2-009W</t>
  </si>
  <si>
    <t>824495919913893889</t>
  </si>
  <si>
    <t>DS21354LN</t>
  </si>
  <si>
    <t>824495955690455041</t>
  </si>
  <si>
    <t>6n137</t>
  </si>
  <si>
    <t>824495922016747521</t>
  </si>
  <si>
    <t>5961000201</t>
  </si>
  <si>
    <t>Fair-Rite</t>
  </si>
  <si>
    <t>824495961383141377</t>
  </si>
  <si>
    <t>LM2596S-5.0</t>
  </si>
  <si>
    <t>15-06-0185</t>
  </si>
  <si>
    <t>CC1206KKX5R8BB106</t>
  </si>
  <si>
    <t>85503-5001</t>
  </si>
  <si>
    <t>SMCJ28CA-E3/57T</t>
  </si>
  <si>
    <t>2N5566</t>
  </si>
  <si>
    <t>8017</t>
  </si>
  <si>
    <t>SUD40N10-25-E3</t>
  </si>
  <si>
    <t>LTC3525ESC6-3.3#TRMPBF</t>
  </si>
  <si>
    <t>IDT74FCT841ATSO</t>
  </si>
  <si>
    <t>0024</t>
  </si>
  <si>
    <t>BSS84</t>
  </si>
  <si>
    <t>1702</t>
  </si>
  <si>
    <t>SMAJ6.5CA</t>
  </si>
  <si>
    <t>MCP1703T-3302E/MB</t>
  </si>
  <si>
    <t>JANTX2N2907AUB</t>
  </si>
  <si>
    <t>1525</t>
  </si>
  <si>
    <t>2031-15T-SM-RP3LF</t>
  </si>
  <si>
    <t>GRM1885C1H101FA01D</t>
  </si>
  <si>
    <t>MM74HC541WM</t>
  </si>
  <si>
    <t>9947</t>
  </si>
  <si>
    <t>JANTXV1N4148-1</t>
  </si>
  <si>
    <t>AT25128AN10SU2.7</t>
  </si>
  <si>
    <t>LT3845EFE#PBF</t>
  </si>
  <si>
    <t>1008</t>
  </si>
  <si>
    <t>MF-FSMF010X-2</t>
  </si>
  <si>
    <t>1-1827872-0</t>
  </si>
  <si>
    <t xml:space="preserve">LM35AH </t>
  </si>
  <si>
    <t>PCI9080-3 G</t>
  </si>
  <si>
    <t>15-91-0200</t>
  </si>
  <si>
    <t>TXB0104PWR</t>
  </si>
  <si>
    <t>824495938142470145</t>
  </si>
  <si>
    <t>MAX4364ESA+</t>
  </si>
  <si>
    <t>HD1S040HA1R6000</t>
  </si>
  <si>
    <t>5962-8855301UA</t>
  </si>
  <si>
    <t>1405</t>
  </si>
  <si>
    <t xml:space="preserve"> IRLML2502TRPBF</t>
  </si>
  <si>
    <t>UC1709J</t>
  </si>
  <si>
    <t>24LC256-I/SM</t>
  </si>
  <si>
    <t>TPS650532RGET</t>
  </si>
  <si>
    <t>CRCW12062R20FKEAHP（RS#812-1877）</t>
  </si>
  <si>
    <t>MAX3373EEKA+T</t>
  </si>
  <si>
    <t>0744</t>
  </si>
  <si>
    <t>DS1233-5+</t>
  </si>
  <si>
    <t>1001</t>
  </si>
  <si>
    <t>N3433-5303RB</t>
  </si>
  <si>
    <t>3M Interconnect</t>
  </si>
  <si>
    <t xml:space="preserve">047589000 BULK </t>
  </si>
  <si>
    <t>TPS82085SILT</t>
  </si>
  <si>
    <t>824495985071226881</t>
  </si>
  <si>
    <t>MX34028NF2</t>
  </si>
  <si>
    <t xml:space="preserve">JAE </t>
  </si>
  <si>
    <t>OP27GS</t>
  </si>
  <si>
    <t>BAS70-05</t>
  </si>
  <si>
    <t>长电</t>
  </si>
  <si>
    <t>292132-8</t>
  </si>
  <si>
    <t>LT1931IS5#PBF</t>
  </si>
  <si>
    <t>BAT54HT1G</t>
  </si>
  <si>
    <t>OPA2131UJ/2K5</t>
  </si>
  <si>
    <t>LT3581EMSE#PBF</t>
  </si>
  <si>
    <t>5120913-1</t>
  </si>
  <si>
    <t>VLP8040T-680M</t>
  </si>
  <si>
    <t xml:space="preserve">TDK </t>
  </si>
  <si>
    <t>33001-3004</t>
  </si>
  <si>
    <t>20170921</t>
  </si>
  <si>
    <t>5750752-1</t>
  </si>
  <si>
    <t>16323</t>
  </si>
  <si>
    <t>LTC3612IUDC#PBF</t>
  </si>
  <si>
    <t xml:space="preserve">EVQP6DB35 </t>
  </si>
  <si>
    <t>PANASONIC(松下)</t>
  </si>
  <si>
    <t>0714362164</t>
  </si>
  <si>
    <t>CDR31BX103AKWR</t>
  </si>
  <si>
    <t>1223</t>
  </si>
  <si>
    <t>ZMM5246B</t>
  </si>
  <si>
    <t>PANJIT(强茂)</t>
  </si>
  <si>
    <t>CSTCE8M00G52-R0</t>
  </si>
  <si>
    <t>LT1963AES8-3.3#PBF</t>
  </si>
  <si>
    <t>REF3025AIDBZR</t>
  </si>
  <si>
    <t>824495975735361537</t>
  </si>
  <si>
    <t>MBRD835LT</t>
  </si>
  <si>
    <t>824496003387326465</t>
  </si>
  <si>
    <t>824495987892977665</t>
  </si>
  <si>
    <t>MMBT4126LT1</t>
  </si>
  <si>
    <t>824495988558725121</t>
  </si>
  <si>
    <t>MAX3490ESA+T</t>
  </si>
  <si>
    <t>MAXIM INTEGRATED</t>
  </si>
  <si>
    <t>824495991206412289</t>
  </si>
  <si>
    <t>1206L005/60WR</t>
  </si>
  <si>
    <t>MAX5497ETE+</t>
  </si>
  <si>
    <r>
      <rPr>
        <sz val="9"/>
        <color theme="1"/>
        <rFont val="微软雅黑"/>
        <charset val="134"/>
      </rPr>
      <t>RCLAMP0504PA.TCT</t>
    </r>
    <r>
      <rPr>
        <sz val="9"/>
        <color theme="1"/>
        <rFont val="Arial"/>
        <charset val="0"/>
      </rPr>
      <t xml:space="preserve">	</t>
    </r>
  </si>
  <si>
    <t>Semtech Corporation</t>
  </si>
  <si>
    <t xml:space="preserve">IHLP5050FDER1R2M01 </t>
  </si>
  <si>
    <t>DLW5BTM142TQ2L</t>
  </si>
  <si>
    <t>GRM188R61C105KA12D</t>
  </si>
  <si>
    <t>muRata(村田)</t>
  </si>
  <si>
    <t>08055A1R0CAT2A</t>
  </si>
  <si>
    <t>GRM155R60J225KE95D</t>
  </si>
  <si>
    <t>GCM188R71H103KA37D</t>
  </si>
  <si>
    <t>RC0805FR-0710RL</t>
  </si>
  <si>
    <t>RC0805FR-071KL</t>
  </si>
  <si>
    <t xml:space="preserve">219-2MST </t>
  </si>
  <si>
    <t>1728</t>
  </si>
  <si>
    <t>0805YC475KAT2A.</t>
  </si>
  <si>
    <t>SP809EK-2.9</t>
  </si>
  <si>
    <t>Sipex</t>
  </si>
  <si>
    <t>ATTINY20-MMHR</t>
  </si>
  <si>
    <t>74HC245D.653</t>
  </si>
  <si>
    <t>4311.9401</t>
  </si>
  <si>
    <t xml:space="preserve">  RC0603FR-070RL </t>
  </si>
  <si>
    <t>YAGEO(国巨)</t>
  </si>
  <si>
    <t>1318126-1</t>
  </si>
  <si>
    <t>IS61NLF25636A-7.5TQLI-TR</t>
  </si>
  <si>
    <t>09 04 132 2921</t>
  </si>
  <si>
    <t>Harting Elec</t>
  </si>
  <si>
    <t>FX10A-140S/14-SV(71)</t>
  </si>
  <si>
    <t>HIROSE ELECTRIC</t>
  </si>
  <si>
    <t>GRM43DR72H224KW10K</t>
  </si>
  <si>
    <t>8602.</t>
  </si>
  <si>
    <t>RT0805BRD0775KL</t>
  </si>
  <si>
    <t xml:space="preserve">TF5S21ZZ </t>
  </si>
  <si>
    <t>TRIAD</t>
  </si>
  <si>
    <t>8726</t>
  </si>
  <si>
    <t>LQH31HNR50K03L</t>
  </si>
  <si>
    <t>347290080</t>
  </si>
  <si>
    <t>C0805C105K3RACTU(RS#691-1167)</t>
  </si>
  <si>
    <t>06033C474KAT2A.</t>
  </si>
  <si>
    <t>AT25320B-SSHL-B</t>
  </si>
  <si>
    <t>ATM</t>
  </si>
  <si>
    <t>1440</t>
  </si>
  <si>
    <t>LM139ADG4</t>
  </si>
  <si>
    <t>70553-0007</t>
  </si>
  <si>
    <t>1944</t>
  </si>
  <si>
    <t>TLV431AIDBVRG4</t>
  </si>
  <si>
    <t>1019+</t>
  </si>
  <si>
    <t>1N4148TR</t>
  </si>
  <si>
    <t>ICL3226EIAZ</t>
  </si>
  <si>
    <t>IS43TR16256AL-125KBL</t>
  </si>
  <si>
    <t>MC0603SAF4702T5E</t>
  </si>
  <si>
    <t>QP7C1009BL-25DMB（5962-8959820MZA）</t>
  </si>
  <si>
    <t>QP</t>
  </si>
  <si>
    <t>0838/0614</t>
  </si>
  <si>
    <t>LM7815CT</t>
  </si>
  <si>
    <t>B4P-SHF-1AA (LF)(SN)</t>
  </si>
  <si>
    <t>2018/11/05</t>
  </si>
  <si>
    <t>SMCJ1.5KE39CA-TP</t>
  </si>
  <si>
    <t>TL594ID</t>
  </si>
  <si>
    <t>1706</t>
  </si>
  <si>
    <t>FDV301N</t>
  </si>
  <si>
    <t>66506-9</t>
  </si>
  <si>
    <t>SN74ALS245A-1DW</t>
  </si>
  <si>
    <t>ERJ-2RKF4323X</t>
  </si>
  <si>
    <t>SA32-11SRWA</t>
  </si>
  <si>
    <t>Kingbright</t>
  </si>
  <si>
    <t>JANTXV2N5682</t>
  </si>
  <si>
    <t>UCM1C101MCL1GS</t>
  </si>
  <si>
    <t>Nichicon Corporation</t>
  </si>
  <si>
    <t xml:space="preserve">TPME687K004R0023  </t>
  </si>
  <si>
    <t>P271HH332M250A/PME271Y433MR30</t>
  </si>
  <si>
    <t xml:space="preserve">ISL2111ABZ    </t>
  </si>
  <si>
    <t xml:space="preserve">intersil </t>
  </si>
  <si>
    <t>1705/1749</t>
  </si>
  <si>
    <t>S8550</t>
  </si>
  <si>
    <t>504052-0298</t>
  </si>
  <si>
    <t>20170302</t>
  </si>
  <si>
    <t>BC856B</t>
  </si>
  <si>
    <t xml:space="preserve">  RL0805FR-7W0R62L </t>
  </si>
  <si>
    <t>PX0587/SE</t>
  </si>
  <si>
    <t>Bulgin Components</t>
  </si>
  <si>
    <t>5-104363-2</t>
  </si>
  <si>
    <t>CRCW0603100KFKEA</t>
  </si>
  <si>
    <t>RF2190-000</t>
  </si>
  <si>
    <t>Diotec</t>
  </si>
  <si>
    <t>2016-11-06</t>
  </si>
  <si>
    <t xml:space="preserve">MICS 06 </t>
  </si>
  <si>
    <t>Lumberg</t>
  </si>
  <si>
    <t>SMBJ6.5CA-E3/52</t>
  </si>
  <si>
    <t>824495935221858305</t>
  </si>
  <si>
    <t>ST-4EB 10KOHM(103)</t>
  </si>
  <si>
    <t>NIDEC COPAL ELECTRONICS</t>
  </si>
  <si>
    <t>317-87-130-41-022101</t>
  </si>
  <si>
    <t>PRECIDIP</t>
  </si>
  <si>
    <t>163081-7</t>
  </si>
  <si>
    <t>0477001.MXP</t>
  </si>
  <si>
    <t>RC0402FR-074K7L</t>
  </si>
  <si>
    <t>VLCF4028T-220MR72-2</t>
  </si>
  <si>
    <t>150729</t>
  </si>
  <si>
    <t>PCA9536TK,118</t>
  </si>
  <si>
    <t>ULR3-R003FT2</t>
  </si>
  <si>
    <t>34-030</t>
  </si>
  <si>
    <t>70ADJ-3-ML1G</t>
  </si>
  <si>
    <t>CD4018BF3A</t>
  </si>
  <si>
    <t>AAA3FBAUZH</t>
  </si>
  <si>
    <t>Switchcraft</t>
  </si>
  <si>
    <t xml:space="preserve">  RC0201FR-071K5L </t>
  </si>
  <si>
    <t>S-812C50AY-B2-U</t>
  </si>
  <si>
    <t xml:space="preserve">R6012JNXC7G   </t>
  </si>
  <si>
    <t xml:space="preserve">R6006JNXC7G   </t>
  </si>
  <si>
    <t xml:space="preserve"> MUR460G</t>
  </si>
  <si>
    <t>L7805CV</t>
  </si>
  <si>
    <t>9918</t>
  </si>
  <si>
    <t>205089-1</t>
  </si>
  <si>
    <t>MAX3483EEPA+</t>
  </si>
  <si>
    <r>
      <rPr>
        <sz val="9"/>
        <color theme="1"/>
        <rFont val="微软雅黑"/>
        <charset val="134"/>
      </rPr>
      <t>FDS4465</t>
    </r>
    <r>
      <rPr>
        <sz val="9"/>
        <color theme="1"/>
        <rFont val="Arial"/>
        <charset val="0"/>
      </rPr>
      <t xml:space="preserve">				</t>
    </r>
  </si>
  <si>
    <t>T3002T</t>
  </si>
  <si>
    <t>0035</t>
  </si>
  <si>
    <t>RTL8188EUS</t>
  </si>
  <si>
    <t>RJ24A20K</t>
  </si>
  <si>
    <t>四川永星电子</t>
  </si>
  <si>
    <t>MAX192BEPP</t>
  </si>
  <si>
    <t>0711</t>
  </si>
  <si>
    <t>NACZ221M35V8X10.5TR13F</t>
  </si>
  <si>
    <t>NIC</t>
  </si>
  <si>
    <t>1N4148</t>
  </si>
  <si>
    <t>SRV05-4ATCT</t>
  </si>
  <si>
    <t>SEMTECH</t>
  </si>
  <si>
    <t>B340A-E3/61T</t>
  </si>
  <si>
    <r>
      <rPr>
        <sz val="9"/>
        <color theme="1"/>
        <rFont val="Arial"/>
        <charset val="0"/>
      </rPr>
      <t xml:space="preserve">	</t>
    </r>
    <r>
      <rPr>
        <sz val="9"/>
        <color theme="1"/>
        <rFont val="微软雅黑"/>
        <charset val="134"/>
      </rPr>
      <t>VISHAY</t>
    </r>
  </si>
  <si>
    <t>RC0603FR-07100RL</t>
  </si>
  <si>
    <t>MM3Z33VT1G</t>
  </si>
  <si>
    <t>AC0402FR- 0751RL</t>
  </si>
  <si>
    <t>YAG</t>
  </si>
  <si>
    <t xml:space="preserve">C0402C104J4RACTU </t>
  </si>
  <si>
    <t>S-1142B33I-E6T1U</t>
  </si>
  <si>
    <t>MC145145P2</t>
  </si>
  <si>
    <t>9518</t>
  </si>
  <si>
    <t>1407</t>
  </si>
  <si>
    <t>43650-0315</t>
  </si>
  <si>
    <t>87439-0900</t>
  </si>
  <si>
    <t>PEC11R-4225F-S0024</t>
  </si>
  <si>
    <t>TPS40091PWRG4</t>
  </si>
  <si>
    <t>46207-1006</t>
  </si>
  <si>
    <t>GRM033C70J104KE14D</t>
  </si>
  <si>
    <t>MURATA MANUFACTURING</t>
  </si>
  <si>
    <t>824495977187704833</t>
  </si>
  <si>
    <t>DSI338Z-3+</t>
  </si>
  <si>
    <t>S-5712ACDL1-M3T1U</t>
  </si>
  <si>
    <t>TC0525B4992T5E</t>
  </si>
  <si>
    <t>UniOhm</t>
  </si>
  <si>
    <t>1210ZC476KAT2A</t>
  </si>
  <si>
    <t>RC0805FR-07160KL</t>
  </si>
  <si>
    <t>16SEPC470M</t>
  </si>
  <si>
    <t>1424</t>
  </si>
  <si>
    <t xml:space="preserve"> DS4301U-200+</t>
  </si>
  <si>
    <t>0522071233</t>
  </si>
  <si>
    <t>SN74LVC8T245PWR</t>
  </si>
  <si>
    <t>17/21SYGC/S530-E1</t>
  </si>
  <si>
    <t>2SA1244-Y(T6L1,NQ)</t>
  </si>
  <si>
    <t>TP3057WM</t>
  </si>
  <si>
    <t>ADM660ARZ</t>
  </si>
  <si>
    <t>5011</t>
  </si>
  <si>
    <t>Keystone Electronics Corp</t>
  </si>
  <si>
    <t>UWT1E471MNL1GS</t>
  </si>
  <si>
    <t>NICHICON</t>
  </si>
  <si>
    <t>MAX232AEWE+</t>
  </si>
  <si>
    <t>AD9814JR</t>
  </si>
  <si>
    <t>RC0603FR-072K2L</t>
  </si>
  <si>
    <t>1747</t>
  </si>
  <si>
    <t>2N3251</t>
  </si>
  <si>
    <t>8218 JH3</t>
  </si>
  <si>
    <t>EBM Papst</t>
  </si>
  <si>
    <t>LM5021MM-1/NOPB</t>
  </si>
  <si>
    <t>MC74HC14ADR2G</t>
  </si>
  <si>
    <t>LP3876ES-3.3/NOPB</t>
  </si>
  <si>
    <t>0805B104K500NT</t>
  </si>
  <si>
    <t>广东风华高科</t>
  </si>
  <si>
    <t>06035C391KAT2A</t>
  </si>
  <si>
    <t>200</t>
  </si>
  <si>
    <t>SML-LX0603UWD-TR</t>
  </si>
  <si>
    <t>Lumex</t>
  </si>
  <si>
    <t>SN74LVC2G132DCUR</t>
  </si>
  <si>
    <t>0154001.DR</t>
  </si>
  <si>
    <t>RHRG75120</t>
  </si>
  <si>
    <t>OPA698IDR</t>
  </si>
  <si>
    <t>0039310020</t>
  </si>
  <si>
    <t>TL431AIDR</t>
  </si>
  <si>
    <t>RC0402FR-07100KL</t>
  </si>
  <si>
    <t>1N4746A</t>
  </si>
  <si>
    <t xml:space="preserve">PKM22EPPH4001-B0 </t>
  </si>
  <si>
    <t>20180314</t>
  </si>
  <si>
    <t>TPSE477M010R0100</t>
  </si>
  <si>
    <t>502579-1100</t>
  </si>
  <si>
    <t>BCR401UE6327HTSA1</t>
  </si>
  <si>
    <t>1348</t>
  </si>
  <si>
    <t>P6SMB36AT3G</t>
  </si>
  <si>
    <t>160812</t>
  </si>
  <si>
    <t>74LVC245ADTR2G</t>
  </si>
  <si>
    <t>1545</t>
  </si>
  <si>
    <t>BD6231F-E2</t>
  </si>
  <si>
    <t>T491B106K025AT</t>
  </si>
  <si>
    <t>1250</t>
  </si>
  <si>
    <t>SMAJ30A</t>
  </si>
  <si>
    <t>MLB-201209-0040P-N1</t>
  </si>
  <si>
    <t>MAG LAYERS</t>
  </si>
  <si>
    <t>2008/10/6</t>
  </si>
  <si>
    <t>C0805C225K4RACTU</t>
  </si>
  <si>
    <t>0806SQ-6N0JLC</t>
  </si>
  <si>
    <t xml:space="preserve">  </t>
  </si>
  <si>
    <t>0807SQ-6N9JLC</t>
  </si>
  <si>
    <t>CRCW06035K10FKE</t>
  </si>
  <si>
    <t>2049</t>
  </si>
  <si>
    <t>TPS78625KTTR</t>
  </si>
  <si>
    <t>0701</t>
  </si>
  <si>
    <t>LD1117S33CTR</t>
  </si>
  <si>
    <t>LM2901DT</t>
  </si>
  <si>
    <t>W3B2(4X)-24/6</t>
  </si>
  <si>
    <t>SUMITUBE</t>
  </si>
  <si>
    <t>BZX84-C5V1215</t>
  </si>
  <si>
    <t>TLMS1100-GS08</t>
  </si>
  <si>
    <t>1534</t>
  </si>
  <si>
    <t>YR1B22K1CC</t>
  </si>
  <si>
    <t>T491A106M010AT</t>
  </si>
  <si>
    <t>L4*4__150uH</t>
  </si>
  <si>
    <t>MMSZ5234BT1G</t>
  </si>
  <si>
    <t>HCPL-J312-300E</t>
  </si>
  <si>
    <t>TCLT1000</t>
  </si>
  <si>
    <t>C0805C475K4PACTU</t>
  </si>
  <si>
    <t>2SA812-TIB</t>
  </si>
  <si>
    <t xml:space="preserve">NX5032GA -8.0MHZ 20PF 2PIN </t>
  </si>
  <si>
    <t>NDK</t>
  </si>
  <si>
    <t>20190610</t>
  </si>
  <si>
    <t>SPT0305-100J-5_</t>
  </si>
  <si>
    <t>9714'</t>
  </si>
  <si>
    <t>TAJB686K006RNJ</t>
  </si>
  <si>
    <t>12BL6M</t>
  </si>
  <si>
    <t>BZX84C27LT1G</t>
  </si>
  <si>
    <t>CRCW04020000Z0ED</t>
  </si>
  <si>
    <t>GRM188R71H102KA01D</t>
  </si>
  <si>
    <t>RC0603FR-07360RL</t>
  </si>
  <si>
    <t>SN74LVC240ADWR</t>
  </si>
  <si>
    <t>1801</t>
  </si>
  <si>
    <t>MMA02040C3302FB300</t>
  </si>
  <si>
    <t>CC0603KRX7R9BB102</t>
  </si>
  <si>
    <t>DF06940A</t>
  </si>
  <si>
    <t>CC0805JRNPO9BN120</t>
  </si>
  <si>
    <t>GRM1885C1H270JA01D</t>
  </si>
  <si>
    <t>CC0805KRX7R0BB471</t>
  </si>
  <si>
    <t>CC0603ZRY5V5BB475</t>
  </si>
  <si>
    <t>CC0805KRX7R0BB331</t>
  </si>
  <si>
    <t>CC0603JRNPO9BN152</t>
  </si>
  <si>
    <t>CC0603DRNPO9BN8R2</t>
  </si>
  <si>
    <t>RC0603FR-07100KL</t>
  </si>
  <si>
    <t>RC1206FR-073K3L</t>
  </si>
  <si>
    <t>RC0603FR-0722R6L</t>
  </si>
  <si>
    <t>1206Y2K00102KXT</t>
  </si>
  <si>
    <t>SYFER</t>
  </si>
  <si>
    <t>2013-02-21</t>
  </si>
  <si>
    <t>RC0603JR-07510RL</t>
  </si>
  <si>
    <t>RC0805FR-0713K7L</t>
  </si>
  <si>
    <t>RC-02000JT</t>
  </si>
  <si>
    <t>20180728</t>
  </si>
  <si>
    <t>RC0805FR-0718KL</t>
  </si>
  <si>
    <t>RC0805JR-07300RL</t>
  </si>
  <si>
    <t>RC0603FR-071R5L</t>
  </si>
  <si>
    <t>SN74LVC1G126DBVR</t>
  </si>
  <si>
    <t>RC0603FR-07249RL</t>
  </si>
  <si>
    <t>RC0603JR-0730RL</t>
  </si>
  <si>
    <t>RC0603FR-07340RL</t>
  </si>
  <si>
    <t>RC1206FR-073R48L</t>
  </si>
  <si>
    <t>RC0603FR-07162RL</t>
  </si>
  <si>
    <t>RC0603JR-071K6L</t>
  </si>
  <si>
    <t>RC0805FR-0717K8L</t>
  </si>
  <si>
    <t>RC1206FR-071K1L</t>
  </si>
  <si>
    <t>RC0805FR-07174RL</t>
  </si>
  <si>
    <t>RC0603FR-072K94L</t>
  </si>
  <si>
    <t>RC0805FR-0716R2L</t>
  </si>
  <si>
    <t>RC0603FR-07255KL</t>
  </si>
  <si>
    <t>RC0805FR-072K55L</t>
  </si>
  <si>
    <t>白发红</t>
  </si>
  <si>
    <t>2N4416A PBFREE</t>
  </si>
  <si>
    <t>LTST-C193KGKT-5A</t>
  </si>
  <si>
    <t>LITE ON</t>
  </si>
  <si>
    <t>943-1C-24DS-F</t>
  </si>
  <si>
    <t>HSINDA</t>
  </si>
  <si>
    <t>RC0402FR-07221RL</t>
  </si>
  <si>
    <t>SN74AHC1GU04DBVR</t>
  </si>
  <si>
    <t>Texas InstrumentsTexas Instruments</t>
  </si>
  <si>
    <t>CC0805KRX7R9BB471</t>
  </si>
  <si>
    <t>8869K9</t>
  </si>
  <si>
    <t>EATON</t>
  </si>
  <si>
    <t>DSC1001BI2-50MHZ</t>
  </si>
  <si>
    <t>Discera</t>
  </si>
  <si>
    <t>PM8310A-FGI</t>
  </si>
  <si>
    <t>ADSP-2101KP-80</t>
  </si>
  <si>
    <t>MD87C51/BQA</t>
  </si>
  <si>
    <t>REI</t>
  </si>
  <si>
    <t>NTE912</t>
  </si>
  <si>
    <t>NTE</t>
  </si>
  <si>
    <t>OPA2277U</t>
  </si>
  <si>
    <t>2N3439 PBFREE</t>
  </si>
  <si>
    <t>XQR2V3000-4CG717V</t>
  </si>
  <si>
    <t>S-5716ANDL2-I4T1U</t>
  </si>
  <si>
    <t>S-1313B28-M5T1U3</t>
  </si>
  <si>
    <t>S-1313C15-M5T1U3</t>
  </si>
  <si>
    <t xml:space="preserve">GRM31MR72A683KA01L </t>
  </si>
  <si>
    <t>SN74CBT3306PWR</t>
  </si>
  <si>
    <t>VLU0608-4R7MB</t>
  </si>
  <si>
    <t>1206USB-113MLC</t>
  </si>
  <si>
    <t>ERJ6ENF5603V</t>
  </si>
  <si>
    <t>RC0603JR-0736KL</t>
  </si>
  <si>
    <t>FC-2012GHK-570A08</t>
  </si>
  <si>
    <t xml:space="preserve"> 国星光电</t>
  </si>
  <si>
    <t>RC0805FR-0710K7L</t>
  </si>
  <si>
    <t>RC0805FR-072K21L</t>
  </si>
  <si>
    <t>60912051130J</t>
  </si>
  <si>
    <t>联益康</t>
  </si>
  <si>
    <t>3.96-4A</t>
  </si>
  <si>
    <t>1SS355TE-17</t>
  </si>
  <si>
    <t>1245</t>
  </si>
  <si>
    <t>C1608C0G1H100D</t>
  </si>
  <si>
    <t>1124</t>
  </si>
  <si>
    <t>RC0402FR-07124KL</t>
  </si>
  <si>
    <t>RC0805FR-0727KL</t>
  </si>
  <si>
    <t xml:space="preserve">  BLM15HG102SN1D </t>
  </si>
  <si>
    <t>2N3904</t>
  </si>
  <si>
    <t>MMBZ5231B</t>
  </si>
  <si>
    <t>C1812C155K1RAC7800</t>
  </si>
  <si>
    <t xml:space="preserve">EEU-FC1V221L </t>
  </si>
  <si>
    <t>LMK325B7476MM-TR</t>
  </si>
  <si>
    <t>Taiyo Yuden</t>
  </si>
  <si>
    <t>TAJE106M050RNJ</t>
  </si>
  <si>
    <t>RC0603JR-0733RL</t>
  </si>
  <si>
    <t>RC1206FR-0712RL</t>
  </si>
  <si>
    <t>17-21/GHC-XS1T2M/3T</t>
  </si>
  <si>
    <t xml:space="preserve">T521X107M025ATE060 </t>
  </si>
  <si>
    <t>AC0805JR-072K2L</t>
  </si>
  <si>
    <t xml:space="preserve">CC0805KRX7R9BB103  </t>
  </si>
  <si>
    <t>WF08Q2001BTL</t>
  </si>
  <si>
    <t>Walsin</t>
  </si>
  <si>
    <t>CC1206KKX7R0BB104</t>
  </si>
  <si>
    <t>50YXF47M6.3X11</t>
  </si>
  <si>
    <t>Rubycon</t>
  </si>
  <si>
    <t xml:space="preserve">8536691001 </t>
  </si>
  <si>
    <t>Weidmuller</t>
  </si>
  <si>
    <t>SMBJ33A-TR</t>
  </si>
  <si>
    <t xml:space="preserve">MAX487EEPA+ </t>
  </si>
  <si>
    <t>NR10050T100M</t>
  </si>
  <si>
    <t>161103</t>
  </si>
  <si>
    <t>T-7295-6EL</t>
  </si>
  <si>
    <t>AGERE</t>
  </si>
  <si>
    <t>0221</t>
  </si>
  <si>
    <t>MAX706MJA/883</t>
  </si>
  <si>
    <t>LT1763IS8-2.5#PBF</t>
  </si>
  <si>
    <t>OGCP-650813</t>
  </si>
  <si>
    <t>EMC</t>
  </si>
  <si>
    <t>RC0805FR-0724RL</t>
  </si>
  <si>
    <t>DVIULC6-4SC6</t>
  </si>
  <si>
    <t xml:space="preserve">ERJ14YJ121U  </t>
  </si>
  <si>
    <t>RC0603FR-071K1L</t>
  </si>
  <si>
    <t>RC0402FR-072R7L</t>
  </si>
  <si>
    <t>XH-2PWB贴片</t>
  </si>
  <si>
    <t>GRM155R71C104KA88D</t>
  </si>
  <si>
    <t>20170724</t>
  </si>
  <si>
    <t>RC0603FR-0710KL</t>
  </si>
  <si>
    <t xml:space="preserve">  LBZT52C5V1T1G </t>
  </si>
  <si>
    <t xml:space="preserve">FN2010-30-08 </t>
  </si>
  <si>
    <t xml:space="preserve">SCHAFFNER </t>
  </si>
  <si>
    <t>1612618-4</t>
  </si>
  <si>
    <t>GTCA28-750M-R05</t>
  </si>
  <si>
    <t xml:space="preserve">  LQG15HS2N4S02D </t>
  </si>
  <si>
    <t>C0603C105K3PAC7867</t>
  </si>
  <si>
    <t>032511KSC</t>
  </si>
  <si>
    <t>AGN200A03</t>
  </si>
  <si>
    <t xml:space="preserve">  0805F334M500NT </t>
  </si>
  <si>
    <t>FH(风华)</t>
  </si>
  <si>
    <t>DK-621-0411-P</t>
  </si>
  <si>
    <t>1-2213752-3</t>
  </si>
  <si>
    <t>2834082-1</t>
  </si>
  <si>
    <t>CC0805KRX7R9BB102</t>
  </si>
  <si>
    <t>1206W4F470KT5E</t>
  </si>
  <si>
    <t>RC1206FR-0710RL</t>
  </si>
  <si>
    <t>RC0805FR-0710KL</t>
  </si>
  <si>
    <t>UKL1H101KPD</t>
  </si>
  <si>
    <t xml:space="preserve">  BLM41PG600SN1L </t>
  </si>
  <si>
    <t xml:space="preserve">  DE1E3KX102MB4BN01F </t>
  </si>
  <si>
    <t>CBG160808U121T</t>
  </si>
  <si>
    <t>RC0805FR-073KL</t>
  </si>
  <si>
    <t xml:space="preserve">  AC0805FR-073K65L </t>
  </si>
  <si>
    <t>100UF/35V=35 YXF 100MFFC(8X11.5)</t>
  </si>
  <si>
    <t>红宝石</t>
  </si>
  <si>
    <t>220UF/16V=16 YXJ 220MFFC(6.3X11)</t>
  </si>
  <si>
    <t>165172</t>
  </si>
  <si>
    <t>2N2270</t>
  </si>
  <si>
    <t>5-747913-2</t>
  </si>
  <si>
    <t>SM320F2812PGFMEP</t>
  </si>
  <si>
    <t>MAX1484EUB+T</t>
  </si>
  <si>
    <t>LTC6090IS8E#PBF</t>
  </si>
  <si>
    <t>GCM32EC71H106KA03L</t>
  </si>
  <si>
    <t>181119</t>
  </si>
  <si>
    <t>KP-2012SGC</t>
  </si>
  <si>
    <t xml:space="preserve">Kingbright </t>
  </si>
  <si>
    <t>ECQE6222JF3</t>
  </si>
  <si>
    <t xml:space="preserve">RC-ML08W103JT  </t>
  </si>
  <si>
    <t>MFR25FTE52-1K</t>
  </si>
  <si>
    <t>XEL6060-272MEC</t>
  </si>
  <si>
    <t>RC0603FR-07243KL</t>
  </si>
  <si>
    <t>CC0603KRX7R8BB104</t>
  </si>
  <si>
    <t>MMZ1608R600ATA00</t>
  </si>
  <si>
    <t>GRM188R71H472KA01D</t>
  </si>
  <si>
    <t>UQCFVA0R2BAT2A\500</t>
  </si>
  <si>
    <t>RC0805FR-071RL</t>
  </si>
  <si>
    <t>MPZ2012S221AT000</t>
  </si>
  <si>
    <t>NCP160BMX330TBG</t>
  </si>
  <si>
    <t>CC0402KRX7R8BB473</t>
  </si>
  <si>
    <t>MSS1278-153MLD</t>
  </si>
  <si>
    <t>S-1313D11-M5T1U3</t>
  </si>
  <si>
    <t>0603N470J500CT</t>
  </si>
  <si>
    <t>华新科(Walsin...</t>
  </si>
  <si>
    <t>TAJD225M050RNJ</t>
  </si>
  <si>
    <t>RT0603BRD0710KL</t>
  </si>
  <si>
    <t>HCPL-316J-500E</t>
  </si>
  <si>
    <t>CL05A475KP5NRNC</t>
  </si>
  <si>
    <t xml:space="preserve"> SAMSUNG</t>
  </si>
  <si>
    <t>EMK316BJ106KL-T</t>
  </si>
  <si>
    <t>TAIYOYUDEN</t>
  </si>
  <si>
    <t>SN74HC574NSR</t>
  </si>
  <si>
    <t>T496D685K035ATE1K3</t>
  </si>
  <si>
    <t>5535676-7</t>
  </si>
  <si>
    <t>094541</t>
  </si>
  <si>
    <t>RC0402JR-07200RL</t>
  </si>
  <si>
    <t>CC0805JRNPO9BN681</t>
  </si>
  <si>
    <t>RC0603FR-0714K7L</t>
  </si>
  <si>
    <t>ETQP6F102HFA</t>
  </si>
  <si>
    <t>PANASONIC ELECTRONIC DEVICES</t>
  </si>
  <si>
    <t>RC0805JR-073KL</t>
  </si>
  <si>
    <t>IRFP4368PBF</t>
  </si>
  <si>
    <t>IRFR220NTRPBF</t>
  </si>
  <si>
    <t>IRF640NPBF</t>
  </si>
  <si>
    <t>MAX823SEUK+T</t>
  </si>
  <si>
    <t>MAX942ESA</t>
  </si>
  <si>
    <t>DS2401P+</t>
  </si>
  <si>
    <t>BZX84-C4V7,215</t>
  </si>
  <si>
    <t>BZT52H-B18,115</t>
  </si>
  <si>
    <t>CC0402JRX7R9BB102</t>
  </si>
  <si>
    <t>RC0603JR-0782KL</t>
  </si>
  <si>
    <t>CC0402JRNPO9BN102</t>
  </si>
  <si>
    <t>RL0805FR-070R33L</t>
  </si>
  <si>
    <t>4.7K贴片0805 1%(RC0805FR-074K7L-S)</t>
  </si>
  <si>
    <t>LP30-300F</t>
  </si>
  <si>
    <t>长园维安</t>
  </si>
  <si>
    <t>RC1206FR-071R6L</t>
  </si>
  <si>
    <t>INA128U</t>
  </si>
  <si>
    <t>SN74ALS641A-1DWR</t>
  </si>
  <si>
    <t>IRF200P222</t>
  </si>
  <si>
    <t>SMF7V0A-E3-08</t>
  </si>
  <si>
    <t>MAX811SEUS+T</t>
  </si>
  <si>
    <t>90779-0002</t>
  </si>
  <si>
    <t>FX8-100S-SV</t>
  </si>
  <si>
    <t>BY8301-16P</t>
  </si>
  <si>
    <t>百为</t>
  </si>
  <si>
    <t>MS27488-22</t>
  </si>
  <si>
    <t>Aiconics</t>
  </si>
  <si>
    <t>IRFP4321PBF</t>
  </si>
  <si>
    <t>LTM4622IV#PBF</t>
  </si>
  <si>
    <t>IRF3701S</t>
  </si>
  <si>
    <t>0852</t>
  </si>
  <si>
    <t>LT3010EMS8E#PBF</t>
  </si>
  <si>
    <t>NC7WZ04P6X</t>
  </si>
  <si>
    <t>ACPL-344JT-500E</t>
  </si>
  <si>
    <t>1742</t>
  </si>
  <si>
    <t>HCPL-7840-500E</t>
  </si>
  <si>
    <t>RC0805FR-0719K6L</t>
  </si>
  <si>
    <t>RC0805FR-071K33L</t>
  </si>
  <si>
    <t>RC0805FR-07237RL</t>
  </si>
  <si>
    <t>ACM4520-231-2P-T000</t>
  </si>
  <si>
    <t>2007</t>
  </si>
  <si>
    <t xml:space="preserve">TB67S179FTG </t>
  </si>
  <si>
    <t xml:space="preserve">Toshiba </t>
  </si>
  <si>
    <t>MGA-31716-BLKG</t>
  </si>
  <si>
    <t xml:space="preserve">Broadcom </t>
  </si>
  <si>
    <t>AD574ATD/883B</t>
  </si>
  <si>
    <t>1451</t>
  </si>
  <si>
    <t>53398-0371</t>
  </si>
  <si>
    <t>1226</t>
  </si>
  <si>
    <t>RC0402FR-0780R6L</t>
  </si>
  <si>
    <t>RC0805JR-0751RL</t>
  </si>
  <si>
    <t>RC0805JR-072R2L</t>
  </si>
  <si>
    <t>CC0603KRX5R5BB106</t>
  </si>
  <si>
    <t>CC0805KRX7R9BB221</t>
  </si>
  <si>
    <t>RC0805FR-07340RL</t>
  </si>
  <si>
    <t>C/563/J/400V</t>
  </si>
  <si>
    <t>上海向日亚电子</t>
  </si>
  <si>
    <t xml:space="preserve">71918240LF     </t>
  </si>
  <si>
    <t>Amphenol ICC</t>
  </si>
  <si>
    <t>BC33725TA</t>
  </si>
  <si>
    <t>TS3704IDT</t>
  </si>
  <si>
    <t>1523</t>
  </si>
  <si>
    <t>74HC04DB</t>
  </si>
  <si>
    <t xml:space="preserve">NXP </t>
  </si>
  <si>
    <t>IP5209</t>
  </si>
  <si>
    <t>英集芯</t>
  </si>
  <si>
    <t>CLC006BM/NOPB</t>
  </si>
  <si>
    <t>RC0603FR-0712KL</t>
  </si>
  <si>
    <t>DS1021-1*3SF11-B</t>
  </si>
  <si>
    <t>Ningbo Connfly</t>
  </si>
  <si>
    <t>DS1040-3RN</t>
  </si>
  <si>
    <t>SMAJ5.0A-E3/61</t>
  </si>
  <si>
    <t>DB3TG</t>
  </si>
  <si>
    <t>WSL2512R0100FEA</t>
  </si>
  <si>
    <t>IRFR4105ZPBF</t>
  </si>
  <si>
    <t>SST3904T116</t>
  </si>
  <si>
    <t>0805CS-821XJLB</t>
  </si>
  <si>
    <t>MA4E1319-1</t>
  </si>
  <si>
    <t>X49SD12MSD2SC</t>
  </si>
  <si>
    <t>UPW1H331MPD</t>
  </si>
  <si>
    <t>AO3415A</t>
  </si>
  <si>
    <t>APLHA</t>
  </si>
  <si>
    <t xml:space="preserve">EPCS128SI16N </t>
  </si>
  <si>
    <t>2222.630.08222</t>
  </si>
  <si>
    <t>BCE-SUD</t>
  </si>
  <si>
    <t>1N4007-T</t>
  </si>
  <si>
    <t>DTC114EUAT106</t>
  </si>
  <si>
    <t>ROHM(罗姆)</t>
  </si>
  <si>
    <t>RC0805FR-0751KL</t>
  </si>
  <si>
    <t>RC0603FR-0717K8L</t>
  </si>
  <si>
    <t>SM02B-BHSS-1-TB(LF)(SN)</t>
  </si>
  <si>
    <t>MADP-042305-130600</t>
  </si>
  <si>
    <t>MINISMDC110F/16-2</t>
  </si>
  <si>
    <t>74ALVC16245PA</t>
  </si>
  <si>
    <t>MAX490ESA+T</t>
  </si>
  <si>
    <t>LP3891ES-1.2/NOPB</t>
  </si>
  <si>
    <t>NSR0230P2T5G</t>
  </si>
  <si>
    <t>83611-9006</t>
  </si>
  <si>
    <t xml:space="preserve">1717831-1 </t>
  </si>
  <si>
    <t>1929+</t>
  </si>
  <si>
    <t>SMTU2032-LF</t>
  </si>
  <si>
    <t xml:space="preserve">D3W3P36A6GX08LF </t>
  </si>
  <si>
    <t>BA82903YF-CE2</t>
  </si>
  <si>
    <t>AMS1117-3.3</t>
  </si>
  <si>
    <t>AMS</t>
  </si>
  <si>
    <t>1811/1911</t>
  </si>
  <si>
    <t>ACT45B-220-2P-TL003</t>
  </si>
  <si>
    <t>TDK AUTO</t>
  </si>
  <si>
    <t>LM211QD</t>
  </si>
  <si>
    <t>S-5716ACDL0-M3T1U</t>
  </si>
  <si>
    <t>S-1212B33-M5T1U</t>
  </si>
  <si>
    <t>S-35390A-T8T1U</t>
  </si>
  <si>
    <t>IHLP3232DZERR68M01</t>
  </si>
  <si>
    <t>EP53A8HQI</t>
  </si>
  <si>
    <t>MT41K1G8SN-107 IT:A</t>
  </si>
  <si>
    <t>Micron Technology</t>
  </si>
  <si>
    <t>1N4148WS</t>
  </si>
  <si>
    <t>SI8430AB</t>
  </si>
  <si>
    <t>SILI</t>
  </si>
  <si>
    <t>LTV-817S-TA</t>
  </si>
  <si>
    <t>BC81725MTF</t>
  </si>
  <si>
    <t>21143-PD</t>
  </si>
  <si>
    <t>LT1761ES525</t>
  </si>
  <si>
    <t>SN75454BD</t>
  </si>
  <si>
    <t>LM324N</t>
  </si>
  <si>
    <t>74HCT245D</t>
  </si>
  <si>
    <t>1043</t>
  </si>
  <si>
    <t>1N4007</t>
  </si>
  <si>
    <t>SN74LS157DR</t>
  </si>
  <si>
    <t>TIS</t>
  </si>
  <si>
    <t>MAX6670AUB40+</t>
  </si>
  <si>
    <t>VCR4N</t>
  </si>
  <si>
    <t>Siliconix</t>
  </si>
  <si>
    <t>0048</t>
  </si>
  <si>
    <t>NCS4-272+</t>
  </si>
  <si>
    <t>1109/1212</t>
  </si>
  <si>
    <t>UIK35-6AC</t>
  </si>
  <si>
    <t>南京菲尼斯克</t>
  </si>
  <si>
    <t>P6032-2GA</t>
  </si>
  <si>
    <t>1-338171-2</t>
  </si>
  <si>
    <t>0441440005</t>
  </si>
  <si>
    <t>BMR6124213/11</t>
  </si>
  <si>
    <t>ERICSSON</t>
  </si>
  <si>
    <t>JANTX1N5618</t>
  </si>
  <si>
    <t>Si32174-C-FM1</t>
  </si>
  <si>
    <t>SGMICRO</t>
  </si>
  <si>
    <t>W25Q16DVSSIG</t>
  </si>
  <si>
    <t>V14MLA0805N</t>
  </si>
  <si>
    <t>C0402C332J3RACTU</t>
  </si>
  <si>
    <t>LNK624DG-TL</t>
  </si>
  <si>
    <t>POWER</t>
  </si>
  <si>
    <t>RC0603FR-0749R9L</t>
  </si>
  <si>
    <t>SE555JG</t>
  </si>
  <si>
    <t xml:space="preserve">91-664084-36p </t>
  </si>
  <si>
    <t>Amphenol Industrial</t>
  </si>
  <si>
    <t xml:space="preserve"> 1502</t>
  </si>
  <si>
    <t>2TL14F</t>
  </si>
  <si>
    <t>HONEYWEL</t>
  </si>
  <si>
    <t>M38510/75002BCA</t>
  </si>
  <si>
    <t>1029</t>
  </si>
  <si>
    <t>TMS320DM6437ZWTQ6</t>
  </si>
  <si>
    <t>215079-6</t>
  </si>
  <si>
    <t>SS24T3G</t>
  </si>
  <si>
    <t>CD4069UBNSR</t>
  </si>
  <si>
    <t>5943000501</t>
  </si>
  <si>
    <t>MC14023BDR2G</t>
  </si>
  <si>
    <t>LM317BTG</t>
  </si>
  <si>
    <t>HFBR-1521Z</t>
  </si>
  <si>
    <t xml:space="preserve">CD4044BM  </t>
  </si>
  <si>
    <t>9823</t>
  </si>
  <si>
    <t>MUR120RLG</t>
  </si>
  <si>
    <t>2N6661</t>
  </si>
  <si>
    <t>LQW15AN7N5G80D</t>
  </si>
  <si>
    <t>ERJ-2RKF1003X</t>
  </si>
  <si>
    <t>DS90LV048ATMTC/NOPB</t>
  </si>
  <si>
    <t>TL051CDR</t>
  </si>
  <si>
    <t>CC1210KKX7R7BB226</t>
  </si>
  <si>
    <t>BAV74LT1G</t>
  </si>
  <si>
    <t>TCMT1107</t>
  </si>
  <si>
    <t>ABM8G-30.000MHZ-18-D2Y-T</t>
  </si>
  <si>
    <t>BZX84C16LT1G</t>
  </si>
  <si>
    <t>74HCT1G126GW</t>
  </si>
  <si>
    <t>AOZ1022DI</t>
  </si>
  <si>
    <t>AOS</t>
  </si>
  <si>
    <t>FXO-HC736R-33</t>
  </si>
  <si>
    <t>Fox Electronics</t>
  </si>
  <si>
    <t>SP706EN-L</t>
  </si>
  <si>
    <t>1233</t>
  </si>
  <si>
    <t>HCPL-5430</t>
  </si>
  <si>
    <t>MMSZ4684T1G</t>
  </si>
  <si>
    <t>SN74HC125DR</t>
  </si>
  <si>
    <t xml:space="preserve">Q22P1CXXG12E </t>
  </si>
  <si>
    <t>PIC16F1828-I/P</t>
  </si>
  <si>
    <t>40CTQ045S</t>
  </si>
  <si>
    <t>TS5A3166DBVR</t>
  </si>
  <si>
    <t>DG411DV</t>
  </si>
  <si>
    <t>LPD5030V-472MR</t>
  </si>
  <si>
    <t>Coilcraft Inc</t>
  </si>
  <si>
    <t>HX1148NL</t>
  </si>
  <si>
    <t>0805W8J0472T5E</t>
  </si>
  <si>
    <t>厚声</t>
  </si>
  <si>
    <t>0805W8J0102T5E</t>
  </si>
  <si>
    <t>ECH-U1C473JX5</t>
  </si>
  <si>
    <t xml:space="preserve">P6KE43CA </t>
  </si>
  <si>
    <t>银河电器</t>
  </si>
  <si>
    <t>AC0603FR-0727KL</t>
  </si>
  <si>
    <t>RC0603FR-074K99L</t>
  </si>
  <si>
    <t>XC95144-10TQ100I</t>
  </si>
  <si>
    <t>批次</t>
  </si>
  <si>
    <t>包装</t>
  </si>
  <si>
    <t>ID</t>
  </si>
  <si>
    <t>2024</t>
  </si>
  <si>
    <t>1天</t>
  </si>
  <si>
    <t>3</t>
  </si>
  <si>
    <t>1605802266676170752</t>
  </si>
  <si>
    <t>Corning Incorporated</t>
  </si>
  <si>
    <t>408</t>
  </si>
  <si>
    <t>1605802264847454208</t>
  </si>
  <si>
    <t>422</t>
  </si>
  <si>
    <t>2</t>
  </si>
  <si>
    <t>1605802262708359168</t>
  </si>
  <si>
    <t>6N137</t>
  </si>
  <si>
    <t>Broadcom Inc</t>
  </si>
  <si>
    <t>1605802258417586176</t>
  </si>
  <si>
    <t>Molex, LLC</t>
  </si>
  <si>
    <t>9999</t>
  </si>
  <si>
    <t>1605802256471429120</t>
  </si>
  <si>
    <t>Infineon Technologies AG</t>
  </si>
  <si>
    <t>7</t>
  </si>
  <si>
    <t>1605802254504300544</t>
  </si>
  <si>
    <t>ON Semiconductor Corp.</t>
  </si>
  <si>
    <t>1605802252411342848</t>
  </si>
  <si>
    <t>Microchip Technology Inc</t>
  </si>
  <si>
    <t>1605802247889883136</t>
  </si>
  <si>
    <t>1605802245570433024</t>
  </si>
  <si>
    <t>E-Switch, Inc.</t>
  </si>
  <si>
    <t>11</t>
  </si>
  <si>
    <t>1605802243678801920</t>
  </si>
  <si>
    <t>31</t>
  </si>
  <si>
    <t>1605802241518735360</t>
  </si>
  <si>
    <t>15</t>
  </si>
  <si>
    <t>1605802239262199808</t>
  </si>
  <si>
    <t>110</t>
  </si>
  <si>
    <t>1605802236951138304</t>
  </si>
  <si>
    <t>1,205</t>
  </si>
  <si>
    <t>1605802234858180608</t>
  </si>
  <si>
    <t>Excel Cell Electronic</t>
  </si>
  <si>
    <t>1605802232815554560</t>
  </si>
  <si>
    <t>NEC Corporation</t>
  </si>
  <si>
    <t>1605802230768734208</t>
  </si>
  <si>
    <t>51</t>
  </si>
  <si>
    <t>1605802228596084736</t>
  </si>
  <si>
    <t>Texas Instruments Incorporated</t>
  </si>
  <si>
    <t>400</t>
  </si>
  <si>
    <t>1605802226385686528</t>
  </si>
  <si>
    <t>Integrated Silicon Solution Inc.</t>
  </si>
  <si>
    <t>1605802221952307200</t>
  </si>
  <si>
    <t>Analog Devices,Inc</t>
  </si>
  <si>
    <t>1605802219863543808</t>
  </si>
  <si>
    <t>498</t>
  </si>
  <si>
    <t>1605802217892220928</t>
  </si>
  <si>
    <t>Vishay Intertechnology,Inc.</t>
  </si>
  <si>
    <t>38</t>
  </si>
  <si>
    <t>1605802215702794240</t>
  </si>
  <si>
    <t>9</t>
  </si>
  <si>
    <t>1605802211269414912</t>
  </si>
  <si>
    <t>1605802209147097088</t>
  </si>
  <si>
    <t>8</t>
  </si>
  <si>
    <t>1605802203556089856</t>
  </si>
  <si>
    <t>5</t>
  </si>
  <si>
    <t>1605802199630221312</t>
  </si>
  <si>
    <t>1605802194064379904</t>
  </si>
  <si>
    <t>448</t>
  </si>
  <si>
    <t>1605802192084668416</t>
  </si>
  <si>
    <t>1605802189903630336</t>
  </si>
  <si>
    <t>1027</t>
  </si>
  <si>
    <t>25</t>
  </si>
  <si>
    <t>1605802184488783872</t>
  </si>
  <si>
    <t>PIC24FJ128GA610-I/PT</t>
  </si>
  <si>
    <t>824495941730992129</t>
  </si>
  <si>
    <t>1605802182144167936</t>
  </si>
  <si>
    <t>Panasonic Corporation</t>
  </si>
  <si>
    <t>1401</t>
  </si>
  <si>
    <t>100</t>
  </si>
  <si>
    <t>1605802176150507520</t>
  </si>
  <si>
    <t>50</t>
  </si>
  <si>
    <t>1605802170899238912</t>
  </si>
  <si>
    <t>1605802166168064000</t>
  </si>
  <si>
    <t>1605802164054134784</t>
  </si>
  <si>
    <t>1605802160069545984</t>
  </si>
  <si>
    <t>Japan Aviation Electronics Industry, Ltd</t>
  </si>
  <si>
    <t>1605802157762678784</t>
  </si>
  <si>
    <t>80</t>
  </si>
  <si>
    <t>1605802153354465280</t>
  </si>
  <si>
    <t>1605802151471222784</t>
  </si>
  <si>
    <t>1605802149277601792</t>
  </si>
  <si>
    <t>1605802147377582080</t>
  </si>
  <si>
    <t>781720410</t>
  </si>
  <si>
    <t>22</t>
  </si>
  <si>
    <t>824495949940293633</t>
  </si>
  <si>
    <t>1605802145188155392</t>
  </si>
  <si>
    <t>1605802143091003392</t>
  </si>
  <si>
    <t>1605802140880605184</t>
  </si>
  <si>
    <t>1605802138754093056</t>
  </si>
  <si>
    <t>10</t>
  </si>
  <si>
    <t>1605802136560472064</t>
  </si>
  <si>
    <t>1605802134622703616</t>
  </si>
  <si>
    <t>1605802132626214912</t>
  </si>
  <si>
    <t>1605802130252238848</t>
  </si>
  <si>
    <t>1605802128230584320</t>
  </si>
  <si>
    <t>C&amp;K Components, Inc.</t>
  </si>
  <si>
    <t>1605802126024380416</t>
  </si>
  <si>
    <t>1,640</t>
  </si>
  <si>
    <t>1605802124099194880</t>
  </si>
  <si>
    <t>74LVX14MTCX</t>
  </si>
  <si>
    <t>2,500</t>
  </si>
  <si>
    <t>824495957836431361</t>
  </si>
  <si>
    <t>1605802118365581312</t>
  </si>
  <si>
    <t>Toshiba Corporation</t>
  </si>
  <si>
    <t>3,000</t>
  </si>
  <si>
    <t>1605802114313883648</t>
  </si>
  <si>
    <t>Mill-Max Mfg. Corp</t>
  </si>
  <si>
    <t>250</t>
  </si>
  <si>
    <t>1605802110383820800</t>
  </si>
  <si>
    <t>Glenair, Inc</t>
  </si>
  <si>
    <t>1605802106210488320</t>
  </si>
  <si>
    <t>Apem group</t>
  </si>
  <si>
    <t>1605802104201416704</t>
  </si>
  <si>
    <t>Fair-Rite Products Corp</t>
  </si>
  <si>
    <t>1605802100007112704</t>
  </si>
  <si>
    <t>1605802095703756800</t>
  </si>
  <si>
    <t>1605802093455609856</t>
  </si>
  <si>
    <t>6</t>
  </si>
  <si>
    <t>1605802091291348992</t>
  </si>
  <si>
    <t>1605802085624844288</t>
  </si>
  <si>
    <t>1605802081162104832</t>
  </si>
  <si>
    <t>1605802078926540800</t>
  </si>
  <si>
    <t>1605802076921663488</t>
  </si>
  <si>
    <t>Samtec Inc.</t>
  </si>
  <si>
    <t>4</t>
  </si>
  <si>
    <t>1605802074728042496</t>
  </si>
  <si>
    <t>1605802072031105024</t>
  </si>
  <si>
    <t>ZF Friedrichshafen AG</t>
  </si>
  <si>
    <t>1605802070126891008</t>
  </si>
  <si>
    <t>Honeywell International Inc.</t>
  </si>
  <si>
    <t>1605802068113625088</t>
  </si>
  <si>
    <t>1605802066037444608</t>
  </si>
  <si>
    <t>LT1129IST-3.3#TRPBF</t>
  </si>
  <si>
    <t>824495970796929025</t>
  </si>
  <si>
    <t>1605802062015107072</t>
  </si>
  <si>
    <t>Bourns, Inc</t>
  </si>
  <si>
    <t>30</t>
  </si>
  <si>
    <t>1605802057866940416</t>
  </si>
  <si>
    <t>1605802055908200448</t>
  </si>
  <si>
    <t>API Technologies Corp.</t>
  </si>
  <si>
    <t>1605802050841481216</t>
  </si>
  <si>
    <t>Amphenol Corporation</t>
  </si>
  <si>
    <t>1605802048895324160</t>
  </si>
  <si>
    <t>1605802046622011392</t>
  </si>
  <si>
    <t>1605802044499693568</t>
  </si>
  <si>
    <t>1605802042272518144</t>
  </si>
  <si>
    <t>1605802040347332608</t>
  </si>
  <si>
    <t>Murata Manufacturing Co., Ltd.</t>
  </si>
  <si>
    <t>1605802036190777344</t>
  </si>
  <si>
    <t>1605802030637518848</t>
  </si>
  <si>
    <t>1605802028104159232</t>
  </si>
  <si>
    <t>Traco Electronic AG</t>
  </si>
  <si>
    <t>1605802026166390784</t>
  </si>
  <si>
    <t>20</t>
  </si>
  <si>
    <t>1605802024241205248</t>
  </si>
  <si>
    <t>Omron Corporation</t>
  </si>
  <si>
    <t>1605802022236327936</t>
  </si>
  <si>
    <t>1605802017840697344</t>
  </si>
  <si>
    <t>175778-2</t>
  </si>
  <si>
    <t>824495982121287681</t>
  </si>
  <si>
    <t>1605802015579967488</t>
  </si>
  <si>
    <t>26</t>
  </si>
  <si>
    <t>1605802011540852736</t>
  </si>
  <si>
    <t>1605802009577918464</t>
  </si>
  <si>
    <t>1605802005069041664</t>
  </si>
  <si>
    <t>1605802002833477632</t>
  </si>
  <si>
    <t>1605801998802751488</t>
  </si>
  <si>
    <t>ABB Group</t>
  </si>
  <si>
    <t>1605801996869177344</t>
  </si>
  <si>
    <t>1605801994335817728</t>
  </si>
  <si>
    <t>1605801992142196736</t>
  </si>
  <si>
    <t>1605801988086304768</t>
  </si>
  <si>
    <t>1605801983883612160</t>
  </si>
  <si>
    <t>1605801979605422080</t>
  </si>
  <si>
    <t>1605801975549530112</t>
  </si>
  <si>
    <t>19</t>
  </si>
  <si>
    <t>1605801973519486976</t>
  </si>
  <si>
    <t>SK510L-TP</t>
  </si>
  <si>
    <t>Micro Commercial Components Corp.</t>
  </si>
  <si>
    <t>6,000</t>
  </si>
  <si>
    <t>818625408857341953</t>
  </si>
  <si>
    <t>1598530636686036994</t>
  </si>
  <si>
    <t>RJHSE-5384-04</t>
  </si>
  <si>
    <t>盒装40</t>
  </si>
  <si>
    <t>40</t>
  </si>
  <si>
    <t>818625350852444161</t>
  </si>
  <si>
    <t>1598530636686036992</t>
  </si>
  <si>
    <t>2-644488-4</t>
  </si>
  <si>
    <t>袋装500</t>
  </si>
  <si>
    <t>500</t>
  </si>
  <si>
    <t>818620423755366401</t>
  </si>
  <si>
    <t>1598530636686036993</t>
  </si>
  <si>
    <t>XC3S1000-4FGG456I</t>
  </si>
  <si>
    <t>Xilinx Inc.</t>
  </si>
  <si>
    <t>824496006990200833</t>
  </si>
  <si>
    <t>1605801915222855680</t>
  </si>
  <si>
    <t>1605801920373460992</t>
  </si>
  <si>
    <t>1605801926027382784</t>
  </si>
  <si>
    <t>1605801928007094272</t>
  </si>
  <si>
    <t>475</t>
  </si>
  <si>
    <t>1605801929953251328</t>
  </si>
  <si>
    <t>1605801932348198912</t>
  </si>
  <si>
    <t>E101-M-D1-A-G-E</t>
  </si>
  <si>
    <t>117</t>
  </si>
  <si>
    <t>824496002687139841</t>
  </si>
  <si>
    <t>1605801934621511680</t>
  </si>
  <si>
    <t>1605801936685109248</t>
  </si>
  <si>
    <t>Lattice Semiconductor</t>
  </si>
  <si>
    <t>1605801938698375168</t>
  </si>
  <si>
    <t>Cypress Semiconductor Corporation</t>
  </si>
  <si>
    <t>1605801940766167040</t>
  </si>
  <si>
    <t>1605801945111465984</t>
  </si>
  <si>
    <t>1605801947242172416</t>
  </si>
  <si>
    <t>1605801949343518720</t>
  </si>
  <si>
    <t>1605801951453253632</t>
  </si>
  <si>
    <t>12</t>
  </si>
  <si>
    <t>1605801953487491072</t>
  </si>
  <si>
    <t>SN74LVC1G125DBVT</t>
  </si>
  <si>
    <t>1,000</t>
  </si>
  <si>
    <t>824495996343779329</t>
  </si>
  <si>
    <t>1605801957665017856</t>
  </si>
  <si>
    <t>Fortune Semiconductor Corp</t>
  </si>
  <si>
    <t>1605801963386048512</t>
  </si>
  <si>
    <t>1605801965302845440</t>
  </si>
  <si>
    <t>1605801967366443008</t>
  </si>
  <si>
    <t>MKP1O131005F00KSSD</t>
  </si>
  <si>
    <t>WIMA GmbH &amp; Co. KG</t>
  </si>
  <si>
    <t>824495993388924929</t>
  </si>
  <si>
    <t>1605801969459400704</t>
  </si>
  <si>
    <t>300</t>
  </si>
  <si>
    <t>1605801971556552704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</si>
</sst>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000_ "/>
    <numFmt numFmtId="178" formatCode="#,##0.0000_ "/>
    <numFmt numFmtId="179" formatCode="#,##0_);[Red]\(#,##0\)"/>
    <numFmt numFmtId="180" formatCode="#,##0.0000_);[Red]\(#,##0.0000\)"/>
    <numFmt numFmtId="181" formatCode="0.0000"/>
    <numFmt numFmtId="182" formatCode="0_);[Red]\(0\)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Arial"/>
      <charset val="0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15" borderId="4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0" fillId="2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right" vertical="center"/>
    </xf>
    <xf numFmtId="176" fontId="0" fillId="3" borderId="0" xfId="0" applyNumberFormat="1" applyFill="1" applyAlignment="1">
      <alignment vertical="center"/>
    </xf>
    <xf numFmtId="176" fontId="2" fillId="3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3" fillId="0" borderId="0" xfId="0" applyNumberFormat="1" applyFont="1" applyFill="1" applyBorder="1" applyAlignment="1">
      <alignment horizontal="right"/>
    </xf>
    <xf numFmtId="177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8" fontId="0" fillId="4" borderId="1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77" fontId="0" fillId="3" borderId="0" xfId="0" applyNumberFormat="1" applyFill="1" applyAlignment="1">
      <alignment vertical="center"/>
    </xf>
    <xf numFmtId="178" fontId="2" fillId="3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vertical="center"/>
    </xf>
    <xf numFmtId="177" fontId="0" fillId="3" borderId="0" xfId="0" applyNumberFormat="1" applyFill="1">
      <alignment vertical="center"/>
    </xf>
    <xf numFmtId="10" fontId="0" fillId="0" borderId="0" xfId="0" applyNumberFormat="1" applyFill="1" applyAlignment="1">
      <alignment vertical="center"/>
    </xf>
    <xf numFmtId="179" fontId="0" fillId="4" borderId="1" xfId="0" applyNumberFormat="1" applyFont="1" applyFill="1" applyBorder="1" applyAlignment="1">
      <alignment horizontal="center" vertical="center"/>
    </xf>
    <xf numFmtId="180" fontId="0" fillId="4" borderId="1" xfId="0" applyNumberFormat="1" applyFont="1" applyFill="1" applyBorder="1" applyAlignment="1">
      <alignment horizontal="center" vertical="center"/>
    </xf>
    <xf numFmtId="180" fontId="0" fillId="4" borderId="1" xfId="0" applyNumberFormat="1" applyFont="1" applyFill="1" applyBorder="1" applyAlignment="1">
      <alignment vertical="center"/>
    </xf>
    <xf numFmtId="10" fontId="0" fillId="4" borderId="1" xfId="0" applyNumberFormat="1" applyFont="1" applyFill="1" applyBorder="1" applyAlignment="1">
      <alignment vertical="center"/>
    </xf>
    <xf numFmtId="178" fontId="2" fillId="4" borderId="1" xfId="0" applyNumberFormat="1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right" vertical="center"/>
    </xf>
    <xf numFmtId="180" fontId="0" fillId="0" borderId="0" xfId="0" applyNumberFormat="1" applyFill="1" applyAlignment="1">
      <alignment vertical="center"/>
    </xf>
    <xf numFmtId="9" fontId="0" fillId="0" borderId="0" xfId="0" applyNumberFormat="1">
      <alignment vertical="center"/>
    </xf>
    <xf numFmtId="181" fontId="2" fillId="3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right" vertical="center"/>
    </xf>
    <xf numFmtId="181" fontId="2" fillId="0" borderId="0" xfId="0" applyNumberFormat="1" applyFont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vertical="center"/>
    </xf>
    <xf numFmtId="0" fontId="2" fillId="0" borderId="0" xfId="0" applyFont="1">
      <alignment vertical="center"/>
    </xf>
    <xf numFmtId="4" fontId="2" fillId="0" borderId="0" xfId="0" applyNumberFormat="1" applyFont="1" applyAlignment="1">
      <alignment horizontal="center" vertical="center"/>
    </xf>
    <xf numFmtId="182" fontId="0" fillId="5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2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82" fontId="0" fillId="0" borderId="0" xfId="0" applyNumberForma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3" borderId="0" xfId="0" applyNumberFormat="1" applyFont="1" applyFill="1">
      <alignment vertical="center"/>
    </xf>
    <xf numFmtId="10" fontId="2" fillId="3" borderId="0" xfId="0" applyNumberFormat="1" applyFont="1" applyFill="1" applyAlignment="1">
      <alignment vertical="center"/>
    </xf>
    <xf numFmtId="177" fontId="2" fillId="0" borderId="0" xfId="0" applyNumberFormat="1" applyFont="1">
      <alignment vertical="center"/>
    </xf>
    <xf numFmtId="10" fontId="2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182" fontId="2" fillId="3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82" fontId="2" fillId="0" borderId="0" xfId="0" applyNumberFormat="1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176" fontId="2" fillId="2" borderId="0" xfId="0" applyNumberFormat="1" applyFont="1" applyFill="1" applyAlignment="1">
      <alignment horizontal="center" vertical="center"/>
    </xf>
    <xf numFmtId="177" fontId="0" fillId="2" borderId="0" xfId="0" applyNumberFormat="1" applyFill="1">
      <alignment vertical="center"/>
    </xf>
    <xf numFmtId="0" fontId="2" fillId="2" borderId="0" xfId="0" applyFont="1" applyFill="1" applyAlignment="1">
      <alignment horizontal="center" vertical="center"/>
    </xf>
    <xf numFmtId="10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178" fontId="2" fillId="2" borderId="0" xfId="0" applyNumberFormat="1" applyFont="1" applyFill="1" applyAlignment="1">
      <alignment horizontal="center" vertical="center"/>
    </xf>
    <xf numFmtId="178" fontId="0" fillId="2" borderId="0" xfId="0" applyNumberFormat="1" applyFill="1" applyAlignment="1">
      <alignment vertical="center"/>
    </xf>
    <xf numFmtId="18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right" vertical="center"/>
    </xf>
    <xf numFmtId="0" fontId="0" fillId="3" borderId="0" xfId="0" applyFill="1" applyBorder="1" applyAlignment="1" quotePrefix="1">
      <alignment horizontal="left"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148</xdr:row>
      <xdr:rowOff>47625</xdr:rowOff>
    </xdr:from>
    <xdr:to>
      <xdr:col>55</xdr:col>
      <xdr:colOff>190500</xdr:colOff>
      <xdr:row>148</xdr:row>
      <xdr:rowOff>57150</xdr:rowOff>
    </xdr:to>
    <xdr:cxnSp>
      <xdr:nvCxnSpPr>
        <xdr:cNvPr id="2" name="直接箭头连接符 1"/>
        <xdr:cNvCxnSpPr/>
      </xdr:nvCxnSpPr>
      <xdr:spPr>
        <a:xfrm>
          <a:off x="38100" y="3057525"/>
          <a:ext cx="26746835" cy="0"/>
        </a:xfrm>
        <a:prstGeom prst="straightConnector1">
          <a:avLst/>
        </a:prstGeom>
        <a:ln w="317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Z2910"/>
  <sheetViews>
    <sheetView tabSelected="1" workbookViewId="0">
      <pane ySplit="1" topLeftCell="A2358" activePane="bottomLeft" state="frozen"/>
      <selection/>
      <selection pane="bottomLeft" activeCell="W2384" sqref="W2384"/>
    </sheetView>
  </sheetViews>
  <sheetFormatPr defaultColWidth="9" defaultRowHeight="13.5"/>
  <cols>
    <col min="1" max="1" width="7.28333333333333" style="5" customWidth="1"/>
    <col min="2" max="2" width="7" hidden="1" customWidth="1"/>
    <col min="3" max="3" width="17.1416666666667" style="9" hidden="1" customWidth="1"/>
    <col min="4" max="4" width="7" hidden="1" customWidth="1"/>
    <col min="5" max="5" width="38.875" style="10" customWidth="1"/>
    <col min="6" max="6" width="24.125" style="10" customWidth="1"/>
    <col min="7" max="7" width="11.5666666666667" style="10" customWidth="1"/>
    <col min="8" max="8" width="8.875" style="11" hidden="1" customWidth="1"/>
    <col min="9" max="9" width="9.85833333333333" style="11" customWidth="1"/>
    <col min="10" max="10" width="12.125" style="12" customWidth="1"/>
    <col min="11" max="11" width="20.425" hidden="1" customWidth="1"/>
    <col min="12" max="12" width="10.625" style="13" customWidth="1"/>
    <col min="13" max="13" width="7.425" style="5" hidden="1" customWidth="1"/>
    <col min="14" max="14" width="5.425" hidden="1" customWidth="1"/>
    <col min="15" max="15" width="27.1416666666667" hidden="1" customWidth="1"/>
    <col min="16" max="16" width="7" hidden="1" customWidth="1"/>
    <col min="17" max="17" width="21.2833333333333" hidden="1" customWidth="1"/>
    <col min="18" max="18" width="8.425" hidden="1" customWidth="1"/>
    <col min="19" max="19" width="5.14166666666667" hidden="1" customWidth="1"/>
    <col min="20" max="20" width="11.5666666666667" style="14" hidden="1" customWidth="1"/>
    <col min="21" max="21" width="12.5666666666667" hidden="1" customWidth="1"/>
    <col min="22" max="22" width="7" hidden="1" customWidth="1"/>
    <col min="23" max="23" width="8.85833333333333" style="15" customWidth="1"/>
    <col min="24" max="24" width="8.14166666666667" hidden="1" customWidth="1"/>
    <col min="25" max="25" width="8.85833333333333" hidden="1" customWidth="1"/>
    <col min="26" max="26" width="11.425" hidden="1" customWidth="1"/>
    <col min="27" max="27" width="8.425" hidden="1" customWidth="1"/>
    <col min="28" max="28" width="7.425" hidden="1" customWidth="1"/>
    <col min="29" max="29" width="11.7083333333333" hidden="1" customWidth="1"/>
    <col min="30" max="30" width="10" style="15" customWidth="1"/>
    <col min="31" max="31" width="8.85833333333333" style="15" hidden="1" customWidth="1"/>
    <col min="32" max="32" width="12.5666666666667" hidden="1" customWidth="1"/>
    <col min="33" max="34" width="13.7083333333333" hidden="1" customWidth="1"/>
    <col min="35" max="35" width="5.14166666666667" hidden="1" customWidth="1"/>
    <col min="36" max="36" width="25.625" hidden="1" customWidth="1"/>
    <col min="37" max="37" width="11.125" customWidth="1"/>
    <col min="38" max="38" width="10.25" customWidth="1"/>
    <col min="39" max="39" width="16.75" customWidth="1"/>
    <col min="40" max="40" width="8.875" customWidth="1"/>
    <col min="41" max="41" width="16" customWidth="1"/>
    <col min="42" max="42" width="12.25" customWidth="1"/>
    <col min="43" max="43" width="19.25" customWidth="1"/>
    <col min="44" max="44" width="6.14166666666667" customWidth="1"/>
    <col min="45" max="45" width="17.625" customWidth="1"/>
    <col min="46" max="46" width="6.14166666666667" customWidth="1"/>
    <col min="47" max="47" width="15.5" customWidth="1"/>
    <col min="48" max="48" width="11.5" customWidth="1"/>
    <col min="49" max="49" width="11.8583333333333" customWidth="1"/>
    <col min="50" max="50" width="6.14166666666667" customWidth="1"/>
    <col min="51" max="51" width="10.2833333333333" customWidth="1"/>
  </cols>
  <sheetData>
    <row r="1" s="5" customFormat="1" spans="1:51">
      <c r="A1" s="16" t="s">
        <v>0</v>
      </c>
      <c r="B1" s="16" t="s">
        <v>1</v>
      </c>
      <c r="C1" s="16" t="s">
        <v>2</v>
      </c>
      <c r="D1" s="17"/>
      <c r="E1" s="18" t="s">
        <v>3</v>
      </c>
      <c r="F1" s="18" t="s">
        <v>4</v>
      </c>
      <c r="G1" s="19" t="s">
        <v>5</v>
      </c>
      <c r="H1" s="19" t="s">
        <v>6</v>
      </c>
      <c r="I1" s="19" t="s">
        <v>7</v>
      </c>
      <c r="J1" s="29" t="s">
        <v>8</v>
      </c>
      <c r="K1" s="30" t="s">
        <v>9</v>
      </c>
      <c r="L1" s="31" t="s">
        <v>10</v>
      </c>
      <c r="M1" s="32" t="s">
        <v>11</v>
      </c>
      <c r="N1" s="32" t="s">
        <v>12</v>
      </c>
      <c r="O1" s="32" t="s">
        <v>13</v>
      </c>
      <c r="P1" s="32" t="s">
        <v>14</v>
      </c>
      <c r="Q1" s="32" t="s">
        <v>15</v>
      </c>
      <c r="R1" s="32" t="s">
        <v>16</v>
      </c>
      <c r="S1" s="32" t="s">
        <v>17</v>
      </c>
      <c r="T1" s="42" t="s">
        <v>18</v>
      </c>
      <c r="U1" s="43" t="s">
        <v>19</v>
      </c>
      <c r="V1" s="44" t="s">
        <v>20</v>
      </c>
      <c r="W1" s="44" t="s">
        <v>21</v>
      </c>
      <c r="X1" s="45" t="s">
        <v>22</v>
      </c>
      <c r="Y1" s="51" t="s">
        <v>23</v>
      </c>
      <c r="Z1" s="52" t="s">
        <v>24</v>
      </c>
      <c r="AA1" s="53" t="s">
        <v>25</v>
      </c>
      <c r="AB1" s="54" t="s">
        <v>26</v>
      </c>
      <c r="AC1" s="53" t="s">
        <v>27</v>
      </c>
      <c r="AD1" s="55" t="s">
        <v>28</v>
      </c>
      <c r="AE1" s="55" t="s">
        <v>29</v>
      </c>
      <c r="AF1" s="44" t="s">
        <v>30</v>
      </c>
      <c r="AG1" s="44" t="s">
        <v>31</v>
      </c>
      <c r="AH1" s="44" t="s">
        <v>32</v>
      </c>
      <c r="AI1" s="44" t="s">
        <v>33</v>
      </c>
      <c r="AJ1" s="45" t="s">
        <v>34</v>
      </c>
      <c r="AK1" s="66" t="s">
        <v>35</v>
      </c>
      <c r="AL1" s="66" t="s">
        <v>36</v>
      </c>
      <c r="AM1" s="67" t="s">
        <v>37</v>
      </c>
      <c r="AN1" s="68" t="s">
        <v>38</v>
      </c>
      <c r="AO1" s="67" t="s">
        <v>39</v>
      </c>
      <c r="AP1" s="68" t="s">
        <v>40</v>
      </c>
      <c r="AQ1" s="67" t="s">
        <v>41</v>
      </c>
      <c r="AR1" s="68" t="s">
        <v>42</v>
      </c>
      <c r="AS1" s="67" t="s">
        <v>43</v>
      </c>
      <c r="AT1" s="68" t="s">
        <v>44</v>
      </c>
      <c r="AU1" s="67" t="s">
        <v>45</v>
      </c>
      <c r="AV1" s="68" t="s">
        <v>46</v>
      </c>
      <c r="AW1" s="67" t="s">
        <v>47</v>
      </c>
      <c r="AX1" s="68" t="s">
        <v>48</v>
      </c>
      <c r="AY1" s="67" t="s">
        <v>49</v>
      </c>
    </row>
    <row r="2" s="6" customFormat="1" hidden="1" spans="1:52">
      <c r="A2" s="20" t="s">
        <v>50</v>
      </c>
      <c r="B2" s="21"/>
      <c r="C2" s="22"/>
      <c r="D2" s="21"/>
      <c r="E2" s="23" t="s">
        <v>51</v>
      </c>
      <c r="F2" s="23" t="s">
        <v>52</v>
      </c>
      <c r="G2" s="24">
        <v>2045</v>
      </c>
      <c r="H2" s="25" t="s">
        <v>53</v>
      </c>
      <c r="I2" s="25" t="s">
        <v>54</v>
      </c>
      <c r="J2" s="33">
        <v>1640</v>
      </c>
      <c r="K2" s="34" t="s">
        <v>55</v>
      </c>
      <c r="L2" s="35">
        <v>2500</v>
      </c>
      <c r="M2" s="36"/>
      <c r="N2" s="37"/>
      <c r="O2" s="38"/>
      <c r="P2" s="38"/>
      <c r="Q2" s="38"/>
      <c r="R2" s="38"/>
      <c r="S2" s="38"/>
      <c r="T2" s="46"/>
      <c r="U2" s="37">
        <f>T2*J2</f>
        <v>0</v>
      </c>
      <c r="V2" s="37"/>
      <c r="W2" s="47" t="s">
        <v>56</v>
      </c>
      <c r="X2" s="48">
        <f>IF(W2="K2",0.8,IF(W2="K3",0.5,IF(W2="K4",0.95,1)))</f>
        <v>0.8</v>
      </c>
      <c r="Y2" s="56">
        <f>J2</f>
        <v>1640</v>
      </c>
      <c r="Z2" s="57">
        <f>AA2*T2*X2</f>
        <v>0</v>
      </c>
      <c r="AA2">
        <v>7.1</v>
      </c>
      <c r="AB2" s="58">
        <v>0.13</v>
      </c>
      <c r="AC2" s="57">
        <f>IF(OR(LEFT(O2,2)="PU",LEFT(O2,2)="PA",LEFT(O2,2)="PX"),Z2,Z2*(1+AB2))</f>
        <v>0</v>
      </c>
      <c r="AD2" s="47">
        <v>0.6328</v>
      </c>
      <c r="AE2" s="47"/>
      <c r="AF2" s="37">
        <f>AE2-AC2</f>
        <v>0</v>
      </c>
      <c r="AG2" s="37">
        <f>AF2*Y2</f>
        <v>0</v>
      </c>
      <c r="AH2" s="37">
        <f>Y2*AE2</f>
        <v>0</v>
      </c>
      <c r="AI2" s="37" t="s">
        <v>57</v>
      </c>
      <c r="AJ2" s="48">
        <f>IF(AD2&gt;1000,0.01,IF(AD2&gt;100,0.02,IF(AD2&gt;10,0.04,IF(AD2&gt;1,0.08,0.16))))</f>
        <v>0.16</v>
      </c>
      <c r="AK2" s="69">
        <f>300/AM2</f>
        <v>225.717295550349</v>
      </c>
      <c r="AL2" s="69">
        <f>1</f>
        <v>1</v>
      </c>
      <c r="AM2" s="37">
        <f>IF(AL2=L2,AD2,IF(AL2&lt;L2,AO2*(1+AJ2)))</f>
        <v>1.32909620092928</v>
      </c>
      <c r="AN2" s="70">
        <f>IF(L2&lt;50,L2,IF(AL2&gt;=L2,AL2*2,IF(L2&lt;=50,L2,25)))</f>
        <v>25</v>
      </c>
      <c r="AO2" s="37">
        <f>IF(AN2=L2,AD2,IF(AN2&lt;L2,AQ2*(1+AJ2),AM2*(1-AJ2/2)))</f>
        <v>1.145772587008</v>
      </c>
      <c r="AP2" s="70">
        <f>IF(L2&lt;50,100,IF(AN2&gt;=L2,AN2*2,IF(L2&lt;=100,L2,50)))</f>
        <v>50</v>
      </c>
      <c r="AQ2" s="37">
        <f>IF(AP2=L2,AD2,IF(AP2&lt;L2,AS2*(1+AJ2),AO2*(1-AJ2/2)))</f>
        <v>0.9877349888</v>
      </c>
      <c r="AR2" s="70">
        <f>IF(L2&lt;50,500,IF(AP2=L2*4,"",IF(AP2&gt;=L2,AP2*2,IF(L2&lt;=200,L2,100))))</f>
        <v>100</v>
      </c>
      <c r="AS2" s="37">
        <f>IF(AR2="","",IF(AR2=L2,AD2*X2,IF(AR2&lt;L2,AU2*(1+AJ2),AQ2*(1-AJ2/2))))</f>
        <v>0.85149568</v>
      </c>
      <c r="AT2" s="70">
        <f>IF(L2&lt;50,1000,IF(OR(AR2=L2*4,AR2=""),"",IF(AR2&gt;=L2,AR2*2,IF(L2&lt;=2000,L2,1000))))</f>
        <v>1000</v>
      </c>
      <c r="AU2" s="37">
        <f>IF(AT2="","",IF(AT2=L2,AD2,IF(AT2&lt;L2,AW2*(1+AJ2),AS2*(1-AJ2/2))))</f>
        <v>0.734048</v>
      </c>
      <c r="AV2" s="70">
        <f>IF(L2&lt;50,2500,IF(OR(AT2=L2*4,AT2=""),"",IF(AT2&gt;=L2,AT2*2,IF(L2&lt;=5000,L2,2500))))</f>
        <v>2500</v>
      </c>
      <c r="AW2" s="37">
        <f>IF(AV2="","",IF(AV2=L2,AD2,IF(AV2&lt;L2,AY2*(1+AJ2),AU2*(1-AJ2/2))))</f>
        <v>0.6328</v>
      </c>
      <c r="AX2" s="70">
        <f>IF(L2&lt;50,"",IF(OR(AV2=L2*4,AV2=""),"",IF(AV2&gt;=L2,AV2*2,IF(L2&lt;=20000,L2,10000))))</f>
        <v>5000</v>
      </c>
      <c r="AY2" s="37">
        <f>IF(AX2="","",IF(AX2=L2,AD2,AW2*(1-AJ2/2)))</f>
        <v>0.582176</v>
      </c>
      <c r="AZ2" s="6" t="s">
        <v>58</v>
      </c>
    </row>
    <row r="3" s="6" customFormat="1" hidden="1" spans="1:52">
      <c r="A3" s="20" t="s">
        <v>50</v>
      </c>
      <c r="C3" s="22"/>
      <c r="E3" s="23" t="s">
        <v>59</v>
      </c>
      <c r="F3" s="23" t="s">
        <v>60</v>
      </c>
      <c r="G3" s="23"/>
      <c r="H3" s="25" t="s">
        <v>53</v>
      </c>
      <c r="I3" s="39" t="s">
        <v>61</v>
      </c>
      <c r="J3" s="33">
        <v>6</v>
      </c>
      <c r="K3" s="6" t="s">
        <v>62</v>
      </c>
      <c r="L3" s="35">
        <v>78</v>
      </c>
      <c r="M3" s="21" t="s">
        <v>63</v>
      </c>
      <c r="T3" s="49"/>
      <c r="W3" s="20" t="s">
        <v>64</v>
      </c>
      <c r="X3" s="48">
        <f t="shared" ref="X3:X34" si="0">IF(W3="K2",0.8,IF(W3="K3",0.5,IF(W3="K4",0.95,1)))</f>
        <v>0.5</v>
      </c>
      <c r="Y3" s="56">
        <f t="shared" ref="Y3:Y34" si="1">J3</f>
        <v>6</v>
      </c>
      <c r="Z3"/>
      <c r="AA3"/>
      <c r="AB3"/>
      <c r="AC3"/>
      <c r="AD3" s="59">
        <v>38.76</v>
      </c>
      <c r="AE3" s="47"/>
      <c r="AF3" s="37">
        <f t="shared" ref="AF3:AF34" si="2">AE3-AC3</f>
        <v>0</v>
      </c>
      <c r="AG3" s="37">
        <f t="shared" ref="AG3:AG34" si="3">AF3*Y3</f>
        <v>0</v>
      </c>
      <c r="AH3" s="37">
        <f t="shared" ref="AH3:AH34" si="4">Y3*AE3</f>
        <v>0</v>
      </c>
      <c r="AI3" s="37" t="s">
        <v>57</v>
      </c>
      <c r="AJ3" s="48">
        <f t="shared" ref="AJ3:AJ34" si="5">IF(AD3&gt;1000,0.01,IF(AD3&gt;100,0.02,IF(AD3&gt;10,0.04,IF(AD3&gt;1,0.08,0.16))))</f>
        <v>0.04</v>
      </c>
      <c r="AK3" s="69">
        <f t="shared" ref="AK3:AK34" si="6">300/AM3</f>
        <v>7.15600784069467</v>
      </c>
      <c r="AL3" s="69">
        <f t="shared" ref="AL3:AL12" si="7">1</f>
        <v>1</v>
      </c>
      <c r="AM3" s="37">
        <f t="shared" ref="AM3:AM34" si="8">IF(AL3=L3,AD3,IF(AL3&lt;L3,AO3*(1+AJ3)))</f>
        <v>41.922816</v>
      </c>
      <c r="AN3" s="70">
        <f t="shared" ref="AN3:AN34" si="9">IF(L3&lt;50,L3,IF(AL3&gt;=L3,AL3*2,IF(L3&lt;=50,L3,25)))</f>
        <v>25</v>
      </c>
      <c r="AO3" s="37">
        <f t="shared" ref="AO3:AO34" si="10">IF(AN3=L3,AD3,IF(AN3&lt;L3,AQ3*(1+AJ3),AM3*(1-AJ3/2)))</f>
        <v>40.3104</v>
      </c>
      <c r="AP3" s="70">
        <f t="shared" ref="AP3:AP34" si="11">IF(L3&lt;50,100,IF(AN3&gt;=L3,AN3*2,IF(L3&lt;=100,L3,50)))</f>
        <v>78</v>
      </c>
      <c r="AQ3" s="37">
        <f t="shared" ref="AQ3:AQ34" si="12">IF(AP3=L3,AD3,IF(AP3&lt;L3,AS3*(1+AJ3),AO3*(1-AJ3/2)))</f>
        <v>38.76</v>
      </c>
      <c r="AR3" s="70">
        <f t="shared" ref="AR3:AR34" si="13">IF(L3&lt;50,500,IF(AP3=L3*4,"",IF(AP3&gt;=L3,AP3*2,IF(L3&lt;=200,L3,100))))</f>
        <v>156</v>
      </c>
      <c r="AS3" s="37">
        <f t="shared" ref="AS3:AS34" si="14">IF(AR3="","",IF(AR3=L3,AD3*X3,IF(AR3&lt;L3,AU3*(1+AJ3),AQ3*(1-AJ3/2))))</f>
        <v>37.9848</v>
      </c>
      <c r="AT3" s="70">
        <f t="shared" ref="AT3:AT34" si="15">IF(L3&lt;50,1000,IF(OR(AR3=L3*4,AR3=""),"",IF(AR3&gt;=L3,AR3*2,IF(L3&lt;=2000,L3,1000))))</f>
        <v>312</v>
      </c>
      <c r="AU3" s="37">
        <f t="shared" ref="AU3:AU34" si="16">IF(AT3="","",IF(AT3=L3,AD3,IF(AT3&lt;L3,AW3*(1+AJ3),AS3*(1-AJ3/2))))</f>
        <v>37.225104</v>
      </c>
      <c r="AV3" s="70" t="str">
        <f t="shared" ref="AV3:AV34" si="17">IF(L3&lt;50,2500,IF(OR(AT3=L3*4,AT3=""),"",IF(AT3&gt;=L3,AT3*2,IF(L3&lt;=5000,L3,2500))))</f>
        <v/>
      </c>
      <c r="AW3" s="37" t="str">
        <f t="shared" ref="AW3:AW34" si="18">IF(AV3="","",IF(AV3=L3,AD3,IF(AV3&lt;L3,AY3*(1+AJ3),AU3*(1-AJ3/2))))</f>
        <v/>
      </c>
      <c r="AX3" s="70" t="str">
        <f t="shared" ref="AX3:AX34" si="19">IF(L3&lt;50,"",IF(OR(AV3=L3*4,AV3=""),"",IF(AV3&gt;=L3,AV3*2,IF(L3&lt;=20000,L3,10000))))</f>
        <v/>
      </c>
      <c r="AY3" s="37" t="str">
        <f t="shared" ref="AY3:AY34" si="20">IF(AX3="","",IF(AX3=L3,AD3,AW3*(1-AJ3/2)))</f>
        <v/>
      </c>
      <c r="AZ3" s="6" t="s">
        <v>65</v>
      </c>
    </row>
    <row r="4" s="6" customFormat="1" hidden="1" spans="1:52">
      <c r="A4" s="20" t="s">
        <v>50</v>
      </c>
      <c r="C4" s="22"/>
      <c r="E4" s="23" t="s">
        <v>66</v>
      </c>
      <c r="F4" s="23" t="s">
        <v>52</v>
      </c>
      <c r="G4" s="23"/>
      <c r="H4" s="25" t="s">
        <v>53</v>
      </c>
      <c r="I4" s="39" t="s">
        <v>67</v>
      </c>
      <c r="J4" s="33">
        <v>3</v>
      </c>
      <c r="K4" s="6" t="s">
        <v>68</v>
      </c>
      <c r="L4" s="35">
        <v>1000</v>
      </c>
      <c r="M4" s="21" t="s">
        <v>69</v>
      </c>
      <c r="T4" s="49"/>
      <c r="W4" s="20" t="s">
        <v>64</v>
      </c>
      <c r="X4" s="48">
        <f t="shared" si="0"/>
        <v>0.5</v>
      </c>
      <c r="Y4" s="56">
        <f t="shared" si="1"/>
        <v>3</v>
      </c>
      <c r="Z4"/>
      <c r="AA4"/>
      <c r="AB4"/>
      <c r="AC4"/>
      <c r="AD4" s="20">
        <v>0.9121</v>
      </c>
      <c r="AE4" s="47"/>
      <c r="AF4" s="37">
        <f t="shared" si="2"/>
        <v>0</v>
      </c>
      <c r="AG4" s="37">
        <f t="shared" si="3"/>
        <v>0</v>
      </c>
      <c r="AH4" s="37">
        <f t="shared" si="4"/>
        <v>0</v>
      </c>
      <c r="AI4" s="37" t="s">
        <v>57</v>
      </c>
      <c r="AJ4" s="48">
        <f t="shared" si="5"/>
        <v>0.16</v>
      </c>
      <c r="AK4" s="69">
        <f t="shared" si="6"/>
        <v>181.654784962331</v>
      </c>
      <c r="AL4" s="69">
        <f t="shared" si="7"/>
        <v>1</v>
      </c>
      <c r="AM4" s="37">
        <f t="shared" si="8"/>
        <v>1.651484160256</v>
      </c>
      <c r="AN4" s="70">
        <f t="shared" si="9"/>
        <v>25</v>
      </c>
      <c r="AO4" s="37">
        <f t="shared" si="10"/>
        <v>1.4236932416</v>
      </c>
      <c r="AP4" s="70">
        <f t="shared" si="11"/>
        <v>50</v>
      </c>
      <c r="AQ4" s="37">
        <f t="shared" si="12"/>
        <v>1.22732176</v>
      </c>
      <c r="AR4" s="70">
        <f t="shared" si="13"/>
        <v>100</v>
      </c>
      <c r="AS4" s="37">
        <f t="shared" si="14"/>
        <v>1.058036</v>
      </c>
      <c r="AT4" s="70">
        <f t="shared" si="15"/>
        <v>1000</v>
      </c>
      <c r="AU4" s="37">
        <f t="shared" si="16"/>
        <v>0.9121</v>
      </c>
      <c r="AV4" s="70">
        <f t="shared" si="17"/>
        <v>2000</v>
      </c>
      <c r="AW4" s="37">
        <f t="shared" si="18"/>
        <v>0.839132</v>
      </c>
      <c r="AX4" s="70">
        <f t="shared" si="19"/>
        <v>4000</v>
      </c>
      <c r="AY4" s="37">
        <f t="shared" si="20"/>
        <v>0.77200144</v>
      </c>
      <c r="AZ4" s="6" t="s">
        <v>70</v>
      </c>
    </row>
    <row r="5" s="6" customFormat="1" hidden="1" spans="1:52">
      <c r="A5" s="20" t="s">
        <v>50</v>
      </c>
      <c r="C5" s="22"/>
      <c r="E5" s="23" t="s">
        <v>71</v>
      </c>
      <c r="F5" s="23" t="s">
        <v>52</v>
      </c>
      <c r="G5" s="23"/>
      <c r="H5" s="25" t="s">
        <v>53</v>
      </c>
      <c r="I5" s="39" t="s">
        <v>72</v>
      </c>
      <c r="J5" s="33">
        <v>10</v>
      </c>
      <c r="K5" s="6" t="s">
        <v>73</v>
      </c>
      <c r="L5" s="35">
        <v>150</v>
      </c>
      <c r="M5" s="21" t="s">
        <v>74</v>
      </c>
      <c r="T5" s="49"/>
      <c r="W5" s="20" t="s">
        <v>64</v>
      </c>
      <c r="X5" s="48">
        <f t="shared" si="0"/>
        <v>0.5</v>
      </c>
      <c r="Y5" s="56">
        <f t="shared" si="1"/>
        <v>10</v>
      </c>
      <c r="Z5"/>
      <c r="AA5"/>
      <c r="AB5"/>
      <c r="AC5"/>
      <c r="AD5" s="59">
        <v>5.537</v>
      </c>
      <c r="AE5" s="47"/>
      <c r="AF5" s="37">
        <f t="shared" si="2"/>
        <v>0</v>
      </c>
      <c r="AG5" s="37">
        <f t="shared" si="3"/>
        <v>0</v>
      </c>
      <c r="AH5" s="37">
        <f t="shared" si="4"/>
        <v>0</v>
      </c>
      <c r="AI5" s="37" t="s">
        <v>57</v>
      </c>
      <c r="AJ5" s="48">
        <f t="shared" si="5"/>
        <v>0.08</v>
      </c>
      <c r="AK5" s="69">
        <f t="shared" si="6"/>
        <v>86.0211928141777</v>
      </c>
      <c r="AL5" s="69">
        <f t="shared" si="7"/>
        <v>1</v>
      </c>
      <c r="AM5" s="37">
        <f t="shared" si="8"/>
        <v>3.487512672</v>
      </c>
      <c r="AN5" s="70">
        <f t="shared" si="9"/>
        <v>25</v>
      </c>
      <c r="AO5" s="37">
        <f t="shared" si="10"/>
        <v>3.2291784</v>
      </c>
      <c r="AP5" s="70">
        <f t="shared" si="11"/>
        <v>50</v>
      </c>
      <c r="AQ5" s="37">
        <f t="shared" si="12"/>
        <v>2.98998</v>
      </c>
      <c r="AR5" s="70">
        <f t="shared" si="13"/>
        <v>150</v>
      </c>
      <c r="AS5" s="37">
        <f t="shared" si="14"/>
        <v>2.7685</v>
      </c>
      <c r="AT5" s="70">
        <f t="shared" si="15"/>
        <v>300</v>
      </c>
      <c r="AU5" s="37">
        <f t="shared" si="16"/>
        <v>2.65776</v>
      </c>
      <c r="AV5" s="70">
        <f t="shared" si="17"/>
        <v>600</v>
      </c>
      <c r="AW5" s="37">
        <f t="shared" si="18"/>
        <v>2.5514496</v>
      </c>
      <c r="AX5" s="70" t="str">
        <f t="shared" si="19"/>
        <v/>
      </c>
      <c r="AY5" s="37" t="str">
        <f t="shared" si="20"/>
        <v/>
      </c>
      <c r="AZ5" s="6" t="s">
        <v>75</v>
      </c>
    </row>
    <row r="6" s="6" customFormat="1" hidden="1" spans="1:52">
      <c r="A6" s="20" t="s">
        <v>50</v>
      </c>
      <c r="C6" s="22"/>
      <c r="E6" s="23" t="s">
        <v>76</v>
      </c>
      <c r="F6" s="23" t="s">
        <v>77</v>
      </c>
      <c r="G6" s="23">
        <v>1614</v>
      </c>
      <c r="H6" s="25" t="s">
        <v>53</v>
      </c>
      <c r="I6" s="39" t="s">
        <v>78</v>
      </c>
      <c r="J6" s="33">
        <v>18</v>
      </c>
      <c r="K6" s="6" t="s">
        <v>79</v>
      </c>
      <c r="L6" s="35">
        <v>60</v>
      </c>
      <c r="M6" s="21"/>
      <c r="T6" s="49"/>
      <c r="W6" s="20" t="s">
        <v>56</v>
      </c>
      <c r="X6" s="48">
        <f t="shared" si="0"/>
        <v>0.8</v>
      </c>
      <c r="Y6" s="56">
        <f t="shared" si="1"/>
        <v>18</v>
      </c>
      <c r="Z6"/>
      <c r="AA6"/>
      <c r="AB6"/>
      <c r="AC6"/>
      <c r="AD6" s="20">
        <v>35.7532</v>
      </c>
      <c r="AE6" s="47"/>
      <c r="AF6" s="37">
        <f t="shared" si="2"/>
        <v>0</v>
      </c>
      <c r="AG6" s="37">
        <f t="shared" si="3"/>
        <v>0</v>
      </c>
      <c r="AH6" s="37">
        <f t="shared" si="4"/>
        <v>0</v>
      </c>
      <c r="AI6" s="37" t="s">
        <v>57</v>
      </c>
      <c r="AJ6" s="48">
        <f t="shared" si="5"/>
        <v>0.04</v>
      </c>
      <c r="AK6" s="69">
        <f t="shared" si="6"/>
        <v>7.75781926947309</v>
      </c>
      <c r="AL6" s="69">
        <f t="shared" si="7"/>
        <v>1</v>
      </c>
      <c r="AM6" s="37">
        <f t="shared" si="8"/>
        <v>38.67066112</v>
      </c>
      <c r="AN6" s="70">
        <f t="shared" si="9"/>
        <v>25</v>
      </c>
      <c r="AO6" s="37">
        <f t="shared" si="10"/>
        <v>37.183328</v>
      </c>
      <c r="AP6" s="70">
        <f t="shared" si="11"/>
        <v>60</v>
      </c>
      <c r="AQ6" s="37">
        <f t="shared" si="12"/>
        <v>35.7532</v>
      </c>
      <c r="AR6" s="70">
        <f t="shared" si="13"/>
        <v>120</v>
      </c>
      <c r="AS6" s="37">
        <f t="shared" si="14"/>
        <v>35.038136</v>
      </c>
      <c r="AT6" s="70">
        <f t="shared" si="15"/>
        <v>240</v>
      </c>
      <c r="AU6" s="37">
        <f t="shared" si="16"/>
        <v>34.33737328</v>
      </c>
      <c r="AV6" s="70" t="str">
        <f t="shared" si="17"/>
        <v/>
      </c>
      <c r="AW6" s="37" t="str">
        <f t="shared" si="18"/>
        <v/>
      </c>
      <c r="AX6" s="70" t="str">
        <f t="shared" si="19"/>
        <v/>
      </c>
      <c r="AY6" s="37" t="str">
        <f t="shared" si="20"/>
        <v/>
      </c>
      <c r="AZ6" s="6" t="s">
        <v>80</v>
      </c>
    </row>
    <row r="7" s="6" customFormat="1" hidden="1" spans="1:52">
      <c r="A7" s="20" t="s">
        <v>50</v>
      </c>
      <c r="C7" s="22"/>
      <c r="E7" s="23" t="s">
        <v>81</v>
      </c>
      <c r="F7" s="23" t="s">
        <v>82</v>
      </c>
      <c r="G7" s="23" t="s">
        <v>83</v>
      </c>
      <c r="H7" s="25" t="s">
        <v>53</v>
      </c>
      <c r="I7" s="39" t="s">
        <v>78</v>
      </c>
      <c r="J7" s="33">
        <v>20</v>
      </c>
      <c r="K7" s="6" t="s">
        <v>84</v>
      </c>
      <c r="L7" s="35">
        <v>44</v>
      </c>
      <c r="M7" s="21"/>
      <c r="T7" s="49"/>
      <c r="W7" s="20" t="s">
        <v>56</v>
      </c>
      <c r="X7" s="48">
        <f t="shared" si="0"/>
        <v>0.8</v>
      </c>
      <c r="Y7" s="56">
        <f t="shared" si="1"/>
        <v>20</v>
      </c>
      <c r="Z7"/>
      <c r="AA7"/>
      <c r="AB7"/>
      <c r="AC7"/>
      <c r="AD7" s="59">
        <v>2332</v>
      </c>
      <c r="AE7" s="47"/>
      <c r="AF7" s="37">
        <f t="shared" si="2"/>
        <v>0</v>
      </c>
      <c r="AG7" s="37">
        <f t="shared" si="3"/>
        <v>0</v>
      </c>
      <c r="AH7" s="37">
        <f t="shared" si="4"/>
        <v>0</v>
      </c>
      <c r="AI7" s="37" t="s">
        <v>57</v>
      </c>
      <c r="AJ7" s="48">
        <f t="shared" si="5"/>
        <v>0.01</v>
      </c>
      <c r="AK7" s="69">
        <f t="shared" si="6"/>
        <v>0.127371227688807</v>
      </c>
      <c r="AL7" s="69">
        <f t="shared" si="7"/>
        <v>1</v>
      </c>
      <c r="AM7" s="37">
        <f t="shared" si="8"/>
        <v>2355.32</v>
      </c>
      <c r="AN7" s="70">
        <f t="shared" si="9"/>
        <v>44</v>
      </c>
      <c r="AO7" s="37">
        <f t="shared" si="10"/>
        <v>2332</v>
      </c>
      <c r="AP7" s="70">
        <f t="shared" si="11"/>
        <v>100</v>
      </c>
      <c r="AQ7" s="37">
        <f t="shared" si="12"/>
        <v>2320.34</v>
      </c>
      <c r="AR7" s="70">
        <f t="shared" si="13"/>
        <v>500</v>
      </c>
      <c r="AS7" s="37">
        <f t="shared" si="14"/>
        <v>2308.7383</v>
      </c>
      <c r="AT7" s="70">
        <f t="shared" si="15"/>
        <v>1000</v>
      </c>
      <c r="AU7" s="37">
        <f t="shared" si="16"/>
        <v>2297.1946085</v>
      </c>
      <c r="AV7" s="70">
        <f t="shared" si="17"/>
        <v>2500</v>
      </c>
      <c r="AW7" s="37">
        <f t="shared" si="18"/>
        <v>2285.7086354575</v>
      </c>
      <c r="AX7" s="70" t="str">
        <f t="shared" si="19"/>
        <v/>
      </c>
      <c r="AY7" s="37" t="str">
        <f t="shared" si="20"/>
        <v/>
      </c>
      <c r="AZ7" s="6" t="s">
        <v>85</v>
      </c>
    </row>
    <row r="8" s="6" customFormat="1" hidden="1" spans="1:52">
      <c r="A8" s="20" t="s">
        <v>50</v>
      </c>
      <c r="C8" s="22"/>
      <c r="E8" s="23" t="s">
        <v>86</v>
      </c>
      <c r="F8" s="23" t="s">
        <v>87</v>
      </c>
      <c r="G8" s="23"/>
      <c r="H8" s="25" t="s">
        <v>53</v>
      </c>
      <c r="I8" s="39" t="s">
        <v>54</v>
      </c>
      <c r="J8" s="33">
        <v>2</v>
      </c>
      <c r="K8" s="6" t="s">
        <v>88</v>
      </c>
      <c r="L8" s="35">
        <v>850</v>
      </c>
      <c r="M8" s="21" t="s">
        <v>69</v>
      </c>
      <c r="T8" s="49"/>
      <c r="W8" s="20" t="s">
        <v>64</v>
      </c>
      <c r="X8" s="48">
        <f t="shared" si="0"/>
        <v>0.5</v>
      </c>
      <c r="Y8" s="56">
        <f t="shared" si="1"/>
        <v>2</v>
      </c>
      <c r="Z8"/>
      <c r="AA8"/>
      <c r="AB8"/>
      <c r="AC8"/>
      <c r="AD8" s="20">
        <v>1.2774</v>
      </c>
      <c r="AE8" s="47"/>
      <c r="AF8" s="37">
        <f t="shared" si="2"/>
        <v>0</v>
      </c>
      <c r="AG8" s="37">
        <f t="shared" si="3"/>
        <v>0</v>
      </c>
      <c r="AH8" s="37">
        <f t="shared" si="4"/>
        <v>0</v>
      </c>
      <c r="AI8" s="37" t="s">
        <v>57</v>
      </c>
      <c r="AJ8" s="48">
        <f t="shared" si="5"/>
        <v>0.08</v>
      </c>
      <c r="AK8" s="69">
        <f t="shared" si="6"/>
        <v>172.623262751633</v>
      </c>
      <c r="AL8" s="69">
        <f t="shared" si="7"/>
        <v>1</v>
      </c>
      <c r="AM8" s="37">
        <f t="shared" si="8"/>
        <v>1.737888597504</v>
      </c>
      <c r="AN8" s="70">
        <f t="shared" si="9"/>
        <v>25</v>
      </c>
      <c r="AO8" s="37">
        <f t="shared" si="10"/>
        <v>1.6091561088</v>
      </c>
      <c r="AP8" s="70">
        <f t="shared" si="11"/>
        <v>50</v>
      </c>
      <c r="AQ8" s="37">
        <f t="shared" si="12"/>
        <v>1.48995936</v>
      </c>
      <c r="AR8" s="70">
        <f t="shared" si="13"/>
        <v>100</v>
      </c>
      <c r="AS8" s="37">
        <f t="shared" si="14"/>
        <v>1.379592</v>
      </c>
      <c r="AT8" s="70">
        <f t="shared" si="15"/>
        <v>850</v>
      </c>
      <c r="AU8" s="37">
        <f t="shared" si="16"/>
        <v>1.2774</v>
      </c>
      <c r="AV8" s="70">
        <f t="shared" si="17"/>
        <v>1700</v>
      </c>
      <c r="AW8" s="37">
        <f t="shared" si="18"/>
        <v>1.226304</v>
      </c>
      <c r="AX8" s="70">
        <f t="shared" si="19"/>
        <v>3400</v>
      </c>
      <c r="AY8" s="37">
        <f t="shared" si="20"/>
        <v>1.17725184</v>
      </c>
      <c r="AZ8" s="6" t="s">
        <v>89</v>
      </c>
    </row>
    <row r="9" s="6" customFormat="1" hidden="1" spans="1:52">
      <c r="A9" s="20" t="s">
        <v>50</v>
      </c>
      <c r="C9" s="22"/>
      <c r="E9" s="23" t="s">
        <v>90</v>
      </c>
      <c r="F9" s="23" t="s">
        <v>91</v>
      </c>
      <c r="G9" s="23">
        <v>1827</v>
      </c>
      <c r="H9" s="25" t="s">
        <v>53</v>
      </c>
      <c r="I9" s="39" t="s">
        <v>72</v>
      </c>
      <c r="J9" s="33">
        <v>1</v>
      </c>
      <c r="K9" s="6" t="s">
        <v>92</v>
      </c>
      <c r="L9" s="35">
        <v>1</v>
      </c>
      <c r="M9" s="21" t="s">
        <v>93</v>
      </c>
      <c r="T9" s="49"/>
      <c r="W9" s="20" t="s">
        <v>56</v>
      </c>
      <c r="X9" s="48">
        <f t="shared" si="0"/>
        <v>0.8</v>
      </c>
      <c r="Y9" s="56">
        <f t="shared" si="1"/>
        <v>1</v>
      </c>
      <c r="Z9"/>
      <c r="AA9"/>
      <c r="AB9"/>
      <c r="AC9"/>
      <c r="AD9" s="20">
        <v>180.1107</v>
      </c>
      <c r="AE9" s="47"/>
      <c r="AF9" s="37">
        <f t="shared" si="2"/>
        <v>0</v>
      </c>
      <c r="AG9" s="37">
        <f t="shared" si="3"/>
        <v>0</v>
      </c>
      <c r="AH9" s="37">
        <f t="shared" si="4"/>
        <v>0</v>
      </c>
      <c r="AI9" s="37" t="s">
        <v>57</v>
      </c>
      <c r="AJ9" s="48">
        <f t="shared" si="5"/>
        <v>0.02</v>
      </c>
      <c r="AK9" s="69">
        <f t="shared" si="6"/>
        <v>1.66564229665422</v>
      </c>
      <c r="AL9" s="69">
        <f t="shared" si="7"/>
        <v>1</v>
      </c>
      <c r="AM9" s="37">
        <f t="shared" si="8"/>
        <v>180.1107</v>
      </c>
      <c r="AN9" s="70">
        <f t="shared" si="9"/>
        <v>1</v>
      </c>
      <c r="AO9" s="37">
        <f t="shared" si="10"/>
        <v>180.1107</v>
      </c>
      <c r="AP9" s="70">
        <f t="shared" si="11"/>
        <v>100</v>
      </c>
      <c r="AQ9" s="37">
        <f t="shared" si="12"/>
        <v>178.309593</v>
      </c>
      <c r="AR9" s="70">
        <f t="shared" si="13"/>
        <v>500</v>
      </c>
      <c r="AS9" s="37">
        <f t="shared" si="14"/>
        <v>176.52649707</v>
      </c>
      <c r="AT9" s="70">
        <f t="shared" si="15"/>
        <v>1000</v>
      </c>
      <c r="AU9" s="37">
        <f t="shared" si="16"/>
        <v>174.7612320993</v>
      </c>
      <c r="AV9" s="70">
        <f t="shared" si="17"/>
        <v>2500</v>
      </c>
      <c r="AW9" s="37">
        <f t="shared" si="18"/>
        <v>173.013619778307</v>
      </c>
      <c r="AX9" s="70" t="str">
        <f t="shared" si="19"/>
        <v/>
      </c>
      <c r="AY9" s="37" t="str">
        <f t="shared" si="20"/>
        <v/>
      </c>
      <c r="AZ9" s="6" t="s">
        <v>94</v>
      </c>
    </row>
    <row r="10" s="6" customFormat="1" hidden="1" spans="1:52">
      <c r="A10" s="20" t="s">
        <v>50</v>
      </c>
      <c r="C10" s="22"/>
      <c r="E10" s="23" t="s">
        <v>95</v>
      </c>
      <c r="F10" s="23" t="s">
        <v>96</v>
      </c>
      <c r="G10" s="23">
        <v>1709</v>
      </c>
      <c r="H10" s="25" t="s">
        <v>53</v>
      </c>
      <c r="I10" s="39" t="s">
        <v>72</v>
      </c>
      <c r="J10" s="33">
        <v>17</v>
      </c>
      <c r="K10" s="6" t="s">
        <v>97</v>
      </c>
      <c r="L10" s="35">
        <v>1</v>
      </c>
      <c r="M10" s="21" t="s">
        <v>93</v>
      </c>
      <c r="T10" s="49"/>
      <c r="W10" s="20" t="s">
        <v>56</v>
      </c>
      <c r="X10" s="48">
        <f t="shared" si="0"/>
        <v>0.8</v>
      </c>
      <c r="Y10" s="56">
        <f t="shared" si="1"/>
        <v>17</v>
      </c>
      <c r="Z10"/>
      <c r="AA10"/>
      <c r="AB10"/>
      <c r="AC10"/>
      <c r="AD10" s="20">
        <v>4805.7205</v>
      </c>
      <c r="AE10" s="47"/>
      <c r="AF10" s="37">
        <f t="shared" si="2"/>
        <v>0</v>
      </c>
      <c r="AG10" s="37">
        <f t="shared" si="3"/>
        <v>0</v>
      </c>
      <c r="AH10" s="37">
        <f t="shared" si="4"/>
        <v>0</v>
      </c>
      <c r="AI10" s="37" t="s">
        <v>57</v>
      </c>
      <c r="AJ10" s="48">
        <f t="shared" si="5"/>
        <v>0.01</v>
      </c>
      <c r="AK10" s="69">
        <f t="shared" si="6"/>
        <v>0.0624256029871067</v>
      </c>
      <c r="AL10" s="69">
        <f t="shared" si="7"/>
        <v>1</v>
      </c>
      <c r="AM10" s="37">
        <f t="shared" si="8"/>
        <v>4805.7205</v>
      </c>
      <c r="AN10" s="70">
        <f t="shared" si="9"/>
        <v>1</v>
      </c>
      <c r="AO10" s="37">
        <f t="shared" si="10"/>
        <v>4805.7205</v>
      </c>
      <c r="AP10" s="70">
        <f t="shared" si="11"/>
        <v>100</v>
      </c>
      <c r="AQ10" s="37">
        <f t="shared" si="12"/>
        <v>4781.6918975</v>
      </c>
      <c r="AR10" s="70">
        <f t="shared" si="13"/>
        <v>500</v>
      </c>
      <c r="AS10" s="37">
        <f t="shared" si="14"/>
        <v>4757.7834380125</v>
      </c>
      <c r="AT10" s="70">
        <f t="shared" si="15"/>
        <v>1000</v>
      </c>
      <c r="AU10" s="37">
        <f t="shared" si="16"/>
        <v>4733.99452082244</v>
      </c>
      <c r="AV10" s="70">
        <f t="shared" si="17"/>
        <v>2500</v>
      </c>
      <c r="AW10" s="37">
        <f t="shared" si="18"/>
        <v>4710.32454821833</v>
      </c>
      <c r="AX10" s="70" t="str">
        <f t="shared" si="19"/>
        <v/>
      </c>
      <c r="AY10" s="37" t="str">
        <f t="shared" si="20"/>
        <v/>
      </c>
      <c r="AZ10" s="6" t="s">
        <v>98</v>
      </c>
    </row>
    <row r="11" s="6" customFormat="1" hidden="1" spans="1:52">
      <c r="A11" s="20" t="s">
        <v>50</v>
      </c>
      <c r="C11" s="22"/>
      <c r="E11" s="23" t="s">
        <v>99</v>
      </c>
      <c r="F11" s="23" t="s">
        <v>100</v>
      </c>
      <c r="G11" s="23"/>
      <c r="H11" s="25" t="s">
        <v>53</v>
      </c>
      <c r="I11" s="39" t="s">
        <v>72</v>
      </c>
      <c r="J11" s="33">
        <v>11</v>
      </c>
      <c r="K11" s="6" t="s">
        <v>101</v>
      </c>
      <c r="L11" s="35">
        <v>1000</v>
      </c>
      <c r="M11" s="21"/>
      <c r="T11" s="49"/>
      <c r="W11" s="20" t="s">
        <v>64</v>
      </c>
      <c r="X11" s="48">
        <f t="shared" si="0"/>
        <v>0.5</v>
      </c>
      <c r="Y11" s="56">
        <f t="shared" si="1"/>
        <v>11</v>
      </c>
      <c r="Z11"/>
      <c r="AA11"/>
      <c r="AB11"/>
      <c r="AC11"/>
      <c r="AD11" s="59">
        <v>1.5</v>
      </c>
      <c r="AE11" s="47"/>
      <c r="AF11" s="37">
        <f t="shared" si="2"/>
        <v>0</v>
      </c>
      <c r="AG11" s="37">
        <f t="shared" si="3"/>
        <v>0</v>
      </c>
      <c r="AH11" s="37">
        <f t="shared" si="4"/>
        <v>0</v>
      </c>
      <c r="AI11" s="37" t="s">
        <v>57</v>
      </c>
      <c r="AJ11" s="48">
        <f t="shared" si="5"/>
        <v>0.08</v>
      </c>
      <c r="AK11" s="69">
        <f t="shared" si="6"/>
        <v>147.005970559291</v>
      </c>
      <c r="AL11" s="69">
        <f t="shared" si="7"/>
        <v>1</v>
      </c>
      <c r="AM11" s="37">
        <f t="shared" si="8"/>
        <v>2.04073344</v>
      </c>
      <c r="AN11" s="70">
        <f t="shared" si="9"/>
        <v>25</v>
      </c>
      <c r="AO11" s="37">
        <f t="shared" si="10"/>
        <v>1.889568</v>
      </c>
      <c r="AP11" s="70">
        <f t="shared" si="11"/>
        <v>50</v>
      </c>
      <c r="AQ11" s="37">
        <f t="shared" si="12"/>
        <v>1.7496</v>
      </c>
      <c r="AR11" s="70">
        <f t="shared" si="13"/>
        <v>100</v>
      </c>
      <c r="AS11" s="37">
        <f t="shared" si="14"/>
        <v>1.62</v>
      </c>
      <c r="AT11" s="70">
        <f t="shared" si="15"/>
        <v>1000</v>
      </c>
      <c r="AU11" s="37">
        <f t="shared" si="16"/>
        <v>1.5</v>
      </c>
      <c r="AV11" s="70">
        <f t="shared" si="17"/>
        <v>2000</v>
      </c>
      <c r="AW11" s="37">
        <f t="shared" si="18"/>
        <v>1.44</v>
      </c>
      <c r="AX11" s="70">
        <f t="shared" si="19"/>
        <v>4000</v>
      </c>
      <c r="AY11" s="37">
        <f t="shared" si="20"/>
        <v>1.3824</v>
      </c>
      <c r="AZ11" s="6" t="s">
        <v>102</v>
      </c>
    </row>
    <row r="12" s="6" customFormat="1" hidden="1" spans="1:52">
      <c r="A12" s="20" t="s">
        <v>50</v>
      </c>
      <c r="C12" s="22"/>
      <c r="E12" s="23" t="s">
        <v>103</v>
      </c>
      <c r="F12" s="23" t="s">
        <v>104</v>
      </c>
      <c r="G12" s="23" t="s">
        <v>105</v>
      </c>
      <c r="H12" s="25" t="s">
        <v>53</v>
      </c>
      <c r="I12" s="39" t="s">
        <v>54</v>
      </c>
      <c r="J12" s="33">
        <v>1205</v>
      </c>
      <c r="K12" s="6" t="s">
        <v>106</v>
      </c>
      <c r="L12" s="35">
        <v>3300</v>
      </c>
      <c r="M12" s="21"/>
      <c r="T12" s="49"/>
      <c r="W12" s="20" t="s">
        <v>64</v>
      </c>
      <c r="X12" s="48">
        <f t="shared" si="0"/>
        <v>0.5</v>
      </c>
      <c r="Y12" s="56">
        <f t="shared" si="1"/>
        <v>1205</v>
      </c>
      <c r="Z12"/>
      <c r="AA12"/>
      <c r="AB12"/>
      <c r="AC12"/>
      <c r="AD12" s="20">
        <v>10.7576</v>
      </c>
      <c r="AE12" s="47"/>
      <c r="AF12" s="37">
        <f t="shared" si="2"/>
        <v>0</v>
      </c>
      <c r="AG12" s="37">
        <f t="shared" si="3"/>
        <v>0</v>
      </c>
      <c r="AH12" s="37">
        <f t="shared" si="4"/>
        <v>0</v>
      </c>
      <c r="AI12" s="37" t="s">
        <v>57</v>
      </c>
      <c r="AJ12" s="48">
        <f t="shared" si="5"/>
        <v>0.04</v>
      </c>
      <c r="AK12" s="69">
        <f t="shared" si="6"/>
        <v>22.9212958306505</v>
      </c>
      <c r="AL12" s="69">
        <f t="shared" si="7"/>
        <v>1</v>
      </c>
      <c r="AM12" s="37">
        <f t="shared" si="8"/>
        <v>13.0882652628582</v>
      </c>
      <c r="AN12" s="70">
        <f t="shared" si="9"/>
        <v>25</v>
      </c>
      <c r="AO12" s="37">
        <f t="shared" si="10"/>
        <v>12.584870445056</v>
      </c>
      <c r="AP12" s="70">
        <f t="shared" si="11"/>
        <v>50</v>
      </c>
      <c r="AQ12" s="37">
        <f t="shared" si="12"/>
        <v>12.1008369664</v>
      </c>
      <c r="AR12" s="70">
        <f t="shared" si="13"/>
        <v>100</v>
      </c>
      <c r="AS12" s="37">
        <f t="shared" si="14"/>
        <v>11.63542016</v>
      </c>
      <c r="AT12" s="70">
        <f t="shared" si="15"/>
        <v>1000</v>
      </c>
      <c r="AU12" s="37">
        <f t="shared" si="16"/>
        <v>11.187904</v>
      </c>
      <c r="AV12" s="70">
        <f t="shared" si="17"/>
        <v>3300</v>
      </c>
      <c r="AW12" s="37">
        <f t="shared" si="18"/>
        <v>10.7576</v>
      </c>
      <c r="AX12" s="70">
        <f t="shared" si="19"/>
        <v>6600</v>
      </c>
      <c r="AY12" s="37">
        <f t="shared" si="20"/>
        <v>10.542448</v>
      </c>
      <c r="AZ12" s="6" t="s">
        <v>107</v>
      </c>
    </row>
    <row r="13" s="6" customFormat="1" hidden="1" spans="1:51">
      <c r="A13" s="20" t="s">
        <v>50</v>
      </c>
      <c r="C13" s="22"/>
      <c r="E13" s="23" t="s">
        <v>108</v>
      </c>
      <c r="F13" s="23" t="s">
        <v>52</v>
      </c>
      <c r="G13" s="23">
        <v>1043</v>
      </c>
      <c r="H13" s="25" t="s">
        <v>53</v>
      </c>
      <c r="I13" s="39" t="s">
        <v>72</v>
      </c>
      <c r="J13" s="33">
        <v>12</v>
      </c>
      <c r="K13" s="6" t="s">
        <v>109</v>
      </c>
      <c r="L13" s="35">
        <v>1</v>
      </c>
      <c r="M13" s="21"/>
      <c r="T13" s="49"/>
      <c r="W13" s="20" t="s">
        <v>64</v>
      </c>
      <c r="X13" s="48">
        <f t="shared" si="0"/>
        <v>0.5</v>
      </c>
      <c r="Y13" s="56">
        <f t="shared" si="1"/>
        <v>12</v>
      </c>
      <c r="Z13"/>
      <c r="AA13"/>
      <c r="AB13"/>
      <c r="AC13"/>
      <c r="AD13" s="20">
        <v>46.9854</v>
      </c>
      <c r="AE13" s="47"/>
      <c r="AF13" s="37">
        <f t="shared" si="2"/>
        <v>0</v>
      </c>
      <c r="AG13" s="37">
        <f t="shared" si="3"/>
        <v>0</v>
      </c>
      <c r="AH13" s="37">
        <f t="shared" si="4"/>
        <v>0</v>
      </c>
      <c r="AI13" s="37" t="s">
        <v>57</v>
      </c>
      <c r="AJ13" s="48">
        <f t="shared" si="5"/>
        <v>0.04</v>
      </c>
      <c r="AK13" s="69">
        <f t="shared" si="6"/>
        <v>6.38496213717453</v>
      </c>
      <c r="AL13" s="69">
        <f t="shared" ref="AL13:AL22" si="21">1</f>
        <v>1</v>
      </c>
      <c r="AM13" s="37">
        <f t="shared" si="8"/>
        <v>46.9854</v>
      </c>
      <c r="AN13" s="70">
        <f t="shared" si="9"/>
        <v>1</v>
      </c>
      <c r="AO13" s="37">
        <f t="shared" si="10"/>
        <v>46.9854</v>
      </c>
      <c r="AP13" s="70">
        <f t="shared" si="11"/>
        <v>100</v>
      </c>
      <c r="AQ13" s="37">
        <f t="shared" si="12"/>
        <v>46.045692</v>
      </c>
      <c r="AR13" s="70">
        <f t="shared" si="13"/>
        <v>500</v>
      </c>
      <c r="AS13" s="37">
        <f t="shared" si="14"/>
        <v>45.12477816</v>
      </c>
      <c r="AT13" s="70">
        <f t="shared" si="15"/>
        <v>1000</v>
      </c>
      <c r="AU13" s="37">
        <f t="shared" si="16"/>
        <v>44.2222825968</v>
      </c>
      <c r="AV13" s="70">
        <f t="shared" si="17"/>
        <v>2500</v>
      </c>
      <c r="AW13" s="37">
        <f t="shared" si="18"/>
        <v>43.337836944864</v>
      </c>
      <c r="AX13" s="70" t="str">
        <f t="shared" si="19"/>
        <v/>
      </c>
      <c r="AY13" s="37" t="str">
        <f t="shared" si="20"/>
        <v/>
      </c>
    </row>
    <row r="14" s="6" customFormat="1" hidden="1" spans="1:52">
      <c r="A14" s="20" t="s">
        <v>50</v>
      </c>
      <c r="C14" s="22"/>
      <c r="E14" s="23" t="s">
        <v>110</v>
      </c>
      <c r="F14" s="23" t="s">
        <v>82</v>
      </c>
      <c r="G14" s="23"/>
      <c r="H14" s="25" t="s">
        <v>53</v>
      </c>
      <c r="I14" s="39" t="s">
        <v>54</v>
      </c>
      <c r="J14" s="33">
        <v>400</v>
      </c>
      <c r="K14" s="6" t="s">
        <v>111</v>
      </c>
      <c r="L14" s="35">
        <v>2500</v>
      </c>
      <c r="M14" s="21"/>
      <c r="T14" s="49"/>
      <c r="W14" s="20" t="s">
        <v>64</v>
      </c>
      <c r="X14" s="48">
        <f t="shared" si="0"/>
        <v>0.5</v>
      </c>
      <c r="Y14" s="56">
        <f t="shared" si="1"/>
        <v>400</v>
      </c>
      <c r="Z14"/>
      <c r="AA14"/>
      <c r="AB14"/>
      <c r="AC14"/>
      <c r="AD14" s="20">
        <v>1.4803</v>
      </c>
      <c r="AE14" s="47"/>
      <c r="AF14" s="37">
        <f t="shared" si="2"/>
        <v>0</v>
      </c>
      <c r="AG14" s="37">
        <f t="shared" si="3"/>
        <v>0</v>
      </c>
      <c r="AH14" s="37">
        <f t="shared" si="4"/>
        <v>0</v>
      </c>
      <c r="AI14" s="37" t="s">
        <v>57</v>
      </c>
      <c r="AJ14" s="48">
        <f t="shared" si="5"/>
        <v>0.08</v>
      </c>
      <c r="AK14" s="69">
        <f t="shared" si="6"/>
        <v>137.928095055141</v>
      </c>
      <c r="AL14" s="69">
        <f t="shared" si="21"/>
        <v>1</v>
      </c>
      <c r="AM14" s="37">
        <f t="shared" si="8"/>
        <v>2.17504635208704</v>
      </c>
      <c r="AN14" s="70">
        <f t="shared" si="9"/>
        <v>25</v>
      </c>
      <c r="AO14" s="37">
        <f t="shared" si="10"/>
        <v>2.013931807488</v>
      </c>
      <c r="AP14" s="70">
        <f t="shared" si="11"/>
        <v>50</v>
      </c>
      <c r="AQ14" s="37">
        <f t="shared" si="12"/>
        <v>1.8647516736</v>
      </c>
      <c r="AR14" s="70">
        <f t="shared" si="13"/>
        <v>100</v>
      </c>
      <c r="AS14" s="37">
        <f t="shared" si="14"/>
        <v>1.72662192</v>
      </c>
      <c r="AT14" s="70">
        <f t="shared" si="15"/>
        <v>1000</v>
      </c>
      <c r="AU14" s="37">
        <f t="shared" si="16"/>
        <v>1.598724</v>
      </c>
      <c r="AV14" s="70">
        <f t="shared" si="17"/>
        <v>2500</v>
      </c>
      <c r="AW14" s="37">
        <f t="shared" si="18"/>
        <v>1.4803</v>
      </c>
      <c r="AX14" s="70">
        <f t="shared" si="19"/>
        <v>5000</v>
      </c>
      <c r="AY14" s="37">
        <f t="shared" si="20"/>
        <v>1.421088</v>
      </c>
      <c r="AZ14" s="6" t="s">
        <v>112</v>
      </c>
    </row>
    <row r="15" s="6" customFormat="1" hidden="1" spans="1:52">
      <c r="A15" s="20" t="s">
        <v>50</v>
      </c>
      <c r="C15" s="22"/>
      <c r="E15" s="23" t="s">
        <v>113</v>
      </c>
      <c r="F15" s="23" t="s">
        <v>114</v>
      </c>
      <c r="G15" s="23">
        <v>1611</v>
      </c>
      <c r="H15" s="25" t="s">
        <v>53</v>
      </c>
      <c r="I15" s="39" t="s">
        <v>54</v>
      </c>
      <c r="J15" s="33">
        <v>250</v>
      </c>
      <c r="K15" s="6" t="s">
        <v>115</v>
      </c>
      <c r="L15" s="35">
        <v>250</v>
      </c>
      <c r="M15" s="21"/>
      <c r="T15" s="49"/>
      <c r="W15" s="20" t="s">
        <v>56</v>
      </c>
      <c r="X15" s="48">
        <f t="shared" si="0"/>
        <v>0.8</v>
      </c>
      <c r="Y15" s="56">
        <f t="shared" si="1"/>
        <v>250</v>
      </c>
      <c r="Z15"/>
      <c r="AA15"/>
      <c r="AB15"/>
      <c r="AC15"/>
      <c r="AD15" s="20">
        <v>35.9905</v>
      </c>
      <c r="AE15" s="47"/>
      <c r="AF15" s="37">
        <f t="shared" si="2"/>
        <v>0</v>
      </c>
      <c r="AG15" s="37">
        <f t="shared" si="3"/>
        <v>0</v>
      </c>
      <c r="AH15" s="37">
        <f t="shared" si="4"/>
        <v>0</v>
      </c>
      <c r="AI15" s="37" t="s">
        <v>57</v>
      </c>
      <c r="AJ15" s="48">
        <f t="shared" si="5"/>
        <v>0.04</v>
      </c>
      <c r="AK15" s="69">
        <f t="shared" si="6"/>
        <v>7.12524853249935</v>
      </c>
      <c r="AL15" s="69">
        <f t="shared" si="21"/>
        <v>1</v>
      </c>
      <c r="AM15" s="37">
        <f t="shared" si="8"/>
        <v>42.10379450368</v>
      </c>
      <c r="AN15" s="70">
        <f t="shared" si="9"/>
        <v>25</v>
      </c>
      <c r="AO15" s="37">
        <f t="shared" si="10"/>
        <v>40.484417792</v>
      </c>
      <c r="AP15" s="70">
        <f t="shared" si="11"/>
        <v>50</v>
      </c>
      <c r="AQ15" s="37">
        <f t="shared" si="12"/>
        <v>38.9273248</v>
      </c>
      <c r="AR15" s="70">
        <f t="shared" si="13"/>
        <v>100</v>
      </c>
      <c r="AS15" s="37">
        <f t="shared" si="14"/>
        <v>37.43012</v>
      </c>
      <c r="AT15" s="70">
        <f t="shared" si="15"/>
        <v>250</v>
      </c>
      <c r="AU15" s="37">
        <f t="shared" si="16"/>
        <v>35.9905</v>
      </c>
      <c r="AV15" s="70">
        <f t="shared" si="17"/>
        <v>500</v>
      </c>
      <c r="AW15" s="37">
        <f t="shared" si="18"/>
        <v>35.27069</v>
      </c>
      <c r="AX15" s="70">
        <f t="shared" si="19"/>
        <v>1000</v>
      </c>
      <c r="AY15" s="37">
        <f t="shared" si="20"/>
        <v>34.5652762</v>
      </c>
      <c r="AZ15" s="6" t="s">
        <v>116</v>
      </c>
    </row>
    <row r="16" s="6" customFormat="1" hidden="1" spans="1:52">
      <c r="A16" s="20" t="s">
        <v>50</v>
      </c>
      <c r="C16" s="22"/>
      <c r="E16" s="23" t="s">
        <v>117</v>
      </c>
      <c r="F16" s="23" t="s">
        <v>118</v>
      </c>
      <c r="G16" s="23">
        <v>1507</v>
      </c>
      <c r="H16" s="25" t="s">
        <v>53</v>
      </c>
      <c r="I16" s="39" t="s">
        <v>54</v>
      </c>
      <c r="J16" s="33">
        <v>3000</v>
      </c>
      <c r="K16" s="6" t="s">
        <v>119</v>
      </c>
      <c r="L16" s="35">
        <v>3000</v>
      </c>
      <c r="M16" s="21" t="s">
        <v>120</v>
      </c>
      <c r="T16" s="49"/>
      <c r="W16" s="20" t="s">
        <v>56</v>
      </c>
      <c r="X16" s="48">
        <f t="shared" si="0"/>
        <v>0.8</v>
      </c>
      <c r="Y16" s="56">
        <f t="shared" si="1"/>
        <v>3000</v>
      </c>
      <c r="Z16"/>
      <c r="AA16"/>
      <c r="AB16"/>
      <c r="AC16"/>
      <c r="AD16" s="59">
        <v>1.469</v>
      </c>
      <c r="AE16" s="47"/>
      <c r="AF16" s="37">
        <f t="shared" si="2"/>
        <v>0</v>
      </c>
      <c r="AG16" s="37">
        <f t="shared" si="3"/>
        <v>0</v>
      </c>
      <c r="AH16" s="37">
        <f t="shared" si="4"/>
        <v>0</v>
      </c>
      <c r="AI16" s="37" t="s">
        <v>57</v>
      </c>
      <c r="AJ16" s="48">
        <f t="shared" si="5"/>
        <v>0.08</v>
      </c>
      <c r="AK16" s="69">
        <f t="shared" si="6"/>
        <v>138.989080401719</v>
      </c>
      <c r="AL16" s="69">
        <f t="shared" si="21"/>
        <v>1</v>
      </c>
      <c r="AM16" s="37">
        <f t="shared" si="8"/>
        <v>2.1584429448192</v>
      </c>
      <c r="AN16" s="70">
        <f t="shared" si="9"/>
        <v>25</v>
      </c>
      <c r="AO16" s="37">
        <f t="shared" si="10"/>
        <v>1.99855828224</v>
      </c>
      <c r="AP16" s="70">
        <f t="shared" si="11"/>
        <v>50</v>
      </c>
      <c r="AQ16" s="37">
        <f t="shared" si="12"/>
        <v>1.850516928</v>
      </c>
      <c r="AR16" s="70">
        <f t="shared" si="13"/>
        <v>100</v>
      </c>
      <c r="AS16" s="37">
        <f t="shared" si="14"/>
        <v>1.7134416</v>
      </c>
      <c r="AT16" s="70">
        <f t="shared" si="15"/>
        <v>1000</v>
      </c>
      <c r="AU16" s="37">
        <f t="shared" si="16"/>
        <v>1.58652</v>
      </c>
      <c r="AV16" s="70">
        <f t="shared" si="17"/>
        <v>3000</v>
      </c>
      <c r="AW16" s="37">
        <f t="shared" si="18"/>
        <v>1.469</v>
      </c>
      <c r="AX16" s="70">
        <f t="shared" si="19"/>
        <v>6000</v>
      </c>
      <c r="AY16" s="37">
        <f t="shared" si="20"/>
        <v>1.41024</v>
      </c>
      <c r="AZ16" s="6" t="s">
        <v>121</v>
      </c>
    </row>
    <row r="17" hidden="1" spans="1:52">
      <c r="A17" s="5" t="s">
        <v>50</v>
      </c>
      <c r="E17" t="s">
        <v>122</v>
      </c>
      <c r="F17" t="s">
        <v>123</v>
      </c>
      <c r="G17">
        <v>1603</v>
      </c>
      <c r="H17" s="26" t="s">
        <v>53</v>
      </c>
      <c r="I17" s="5" t="s">
        <v>54</v>
      </c>
      <c r="J17" s="40">
        <v>2500</v>
      </c>
      <c r="K17" t="e">
        <v>#N/A</v>
      </c>
      <c r="L17" s="13">
        <v>2500</v>
      </c>
      <c r="W17" s="15" t="s">
        <v>56</v>
      </c>
      <c r="X17" s="50">
        <f t="shared" si="0"/>
        <v>0.8</v>
      </c>
      <c r="Y17" s="60">
        <f t="shared" si="1"/>
        <v>2500</v>
      </c>
      <c r="AD17" s="61">
        <v>1.3</v>
      </c>
      <c r="AE17" s="62"/>
      <c r="AF17" s="63">
        <f t="shared" si="2"/>
        <v>0</v>
      </c>
      <c r="AG17" s="63">
        <f t="shared" si="3"/>
        <v>0</v>
      </c>
      <c r="AH17" s="63">
        <f t="shared" si="4"/>
        <v>0</v>
      </c>
      <c r="AI17" s="63" t="s">
        <v>57</v>
      </c>
      <c r="AJ17" s="50">
        <f t="shared" si="5"/>
        <v>0.08</v>
      </c>
      <c r="AK17" s="71">
        <f t="shared" si="6"/>
        <v>157.057660853943</v>
      </c>
      <c r="AL17" s="71">
        <f t="shared" si="21"/>
        <v>1</v>
      </c>
      <c r="AM17" s="63">
        <f t="shared" si="8"/>
        <v>1.91012649984</v>
      </c>
      <c r="AN17" s="3">
        <f t="shared" si="9"/>
        <v>25</v>
      </c>
      <c r="AO17" s="63">
        <f t="shared" si="10"/>
        <v>1.768635648</v>
      </c>
      <c r="AP17" s="3">
        <f t="shared" si="11"/>
        <v>50</v>
      </c>
      <c r="AQ17" s="63">
        <f t="shared" si="12"/>
        <v>1.6376256</v>
      </c>
      <c r="AR17" s="3">
        <f t="shared" si="13"/>
        <v>100</v>
      </c>
      <c r="AS17" s="63">
        <f t="shared" si="14"/>
        <v>1.51632</v>
      </c>
      <c r="AT17" s="3">
        <f t="shared" si="15"/>
        <v>1000</v>
      </c>
      <c r="AU17" s="63">
        <f t="shared" si="16"/>
        <v>1.404</v>
      </c>
      <c r="AV17" s="3">
        <f t="shared" si="17"/>
        <v>2500</v>
      </c>
      <c r="AW17" s="63">
        <f t="shared" si="18"/>
        <v>1.3</v>
      </c>
      <c r="AX17" s="3">
        <f t="shared" si="19"/>
        <v>5000</v>
      </c>
      <c r="AY17" s="63">
        <f t="shared" si="20"/>
        <v>1.248</v>
      </c>
      <c r="AZ17" t="s">
        <v>124</v>
      </c>
    </row>
    <row r="18" s="6" customFormat="1" hidden="1" spans="1:51">
      <c r="A18" s="20" t="s">
        <v>50</v>
      </c>
      <c r="C18" s="22"/>
      <c r="E18" s="23" t="s">
        <v>125</v>
      </c>
      <c r="F18" s="23" t="s">
        <v>126</v>
      </c>
      <c r="G18" s="23">
        <v>1711</v>
      </c>
      <c r="H18" s="25" t="s">
        <v>53</v>
      </c>
      <c r="I18" s="39" t="s">
        <v>72</v>
      </c>
      <c r="J18" s="33">
        <v>26</v>
      </c>
      <c r="K18" s="6" t="s">
        <v>127</v>
      </c>
      <c r="L18" s="35">
        <v>1</v>
      </c>
      <c r="M18" s="21" t="s">
        <v>128</v>
      </c>
      <c r="T18" s="49"/>
      <c r="W18" s="20" t="s">
        <v>56</v>
      </c>
      <c r="X18" s="48">
        <f t="shared" si="0"/>
        <v>0.8</v>
      </c>
      <c r="Y18" s="56">
        <f t="shared" si="1"/>
        <v>26</v>
      </c>
      <c r="Z18"/>
      <c r="AA18"/>
      <c r="AB18"/>
      <c r="AC18"/>
      <c r="AD18" s="20">
        <v>87.1682</v>
      </c>
      <c r="AE18" s="47"/>
      <c r="AF18" s="37">
        <f t="shared" si="2"/>
        <v>0</v>
      </c>
      <c r="AG18" s="37">
        <f t="shared" si="3"/>
        <v>0</v>
      </c>
      <c r="AH18" s="37">
        <f t="shared" si="4"/>
        <v>0</v>
      </c>
      <c r="AI18" s="37" t="s">
        <v>57</v>
      </c>
      <c r="AJ18" s="48">
        <f t="shared" si="5"/>
        <v>0.04</v>
      </c>
      <c r="AK18" s="69">
        <f t="shared" si="6"/>
        <v>3.44162205942075</v>
      </c>
      <c r="AL18" s="69">
        <f t="shared" si="21"/>
        <v>1</v>
      </c>
      <c r="AM18" s="37">
        <f t="shared" si="8"/>
        <v>87.1682</v>
      </c>
      <c r="AN18" s="70">
        <f t="shared" si="9"/>
        <v>1</v>
      </c>
      <c r="AO18" s="37">
        <f t="shared" si="10"/>
        <v>87.1682</v>
      </c>
      <c r="AP18" s="70">
        <f t="shared" si="11"/>
        <v>100</v>
      </c>
      <c r="AQ18" s="37">
        <f t="shared" si="12"/>
        <v>85.424836</v>
      </c>
      <c r="AR18" s="70">
        <f t="shared" si="13"/>
        <v>500</v>
      </c>
      <c r="AS18" s="37">
        <f t="shared" si="14"/>
        <v>83.71633928</v>
      </c>
      <c r="AT18" s="70">
        <f t="shared" si="15"/>
        <v>1000</v>
      </c>
      <c r="AU18" s="37">
        <f t="shared" si="16"/>
        <v>82.0420124944</v>
      </c>
      <c r="AV18" s="70">
        <f t="shared" si="17"/>
        <v>2500</v>
      </c>
      <c r="AW18" s="37">
        <f t="shared" si="18"/>
        <v>80.401172244512</v>
      </c>
      <c r="AX18" s="70" t="str">
        <f t="shared" si="19"/>
        <v/>
      </c>
      <c r="AY18" s="37" t="str">
        <f t="shared" si="20"/>
        <v/>
      </c>
    </row>
    <row r="19" s="6" customFormat="1" hidden="1" spans="1:51">
      <c r="A19" s="20" t="s">
        <v>50</v>
      </c>
      <c r="C19" s="22"/>
      <c r="E19" s="23" t="s">
        <v>129</v>
      </c>
      <c r="F19" s="23" t="s">
        <v>130</v>
      </c>
      <c r="G19" s="23"/>
      <c r="H19" s="25" t="s">
        <v>53</v>
      </c>
      <c r="I19" s="39" t="s">
        <v>67</v>
      </c>
      <c r="J19" s="33">
        <v>10</v>
      </c>
      <c r="K19" s="6" t="s">
        <v>131</v>
      </c>
      <c r="L19" s="35">
        <v>1</v>
      </c>
      <c r="M19" s="21"/>
      <c r="T19" s="49"/>
      <c r="W19" s="20" t="s">
        <v>64</v>
      </c>
      <c r="X19" s="48">
        <f t="shared" si="0"/>
        <v>0.5</v>
      </c>
      <c r="Y19" s="56">
        <f t="shared" si="1"/>
        <v>10</v>
      </c>
      <c r="Z19"/>
      <c r="AA19"/>
      <c r="AB19"/>
      <c r="AC19"/>
      <c r="AD19" s="59">
        <v>35</v>
      </c>
      <c r="AE19" s="47"/>
      <c r="AF19" s="37">
        <f t="shared" si="2"/>
        <v>0</v>
      </c>
      <c r="AG19" s="37">
        <f t="shared" si="3"/>
        <v>0</v>
      </c>
      <c r="AH19" s="37">
        <f t="shared" si="4"/>
        <v>0</v>
      </c>
      <c r="AI19" s="37" t="s">
        <v>57</v>
      </c>
      <c r="AJ19" s="48">
        <f t="shared" si="5"/>
        <v>0.04</v>
      </c>
      <c r="AK19" s="69">
        <f t="shared" si="6"/>
        <v>8.57142857142857</v>
      </c>
      <c r="AL19" s="69">
        <f t="shared" si="21"/>
        <v>1</v>
      </c>
      <c r="AM19" s="37">
        <f t="shared" si="8"/>
        <v>35</v>
      </c>
      <c r="AN19" s="70">
        <f t="shared" si="9"/>
        <v>1</v>
      </c>
      <c r="AO19" s="37">
        <f t="shared" si="10"/>
        <v>35</v>
      </c>
      <c r="AP19" s="70">
        <f t="shared" si="11"/>
        <v>100</v>
      </c>
      <c r="AQ19" s="37">
        <f t="shared" si="12"/>
        <v>34.3</v>
      </c>
      <c r="AR19" s="70">
        <f t="shared" si="13"/>
        <v>500</v>
      </c>
      <c r="AS19" s="37">
        <f t="shared" si="14"/>
        <v>33.614</v>
      </c>
      <c r="AT19" s="70">
        <f t="shared" si="15"/>
        <v>1000</v>
      </c>
      <c r="AU19" s="37">
        <f t="shared" si="16"/>
        <v>32.94172</v>
      </c>
      <c r="AV19" s="70">
        <f t="shared" si="17"/>
        <v>2500</v>
      </c>
      <c r="AW19" s="37">
        <f t="shared" si="18"/>
        <v>32.2828856</v>
      </c>
      <c r="AX19" s="70" t="str">
        <f t="shared" si="19"/>
        <v/>
      </c>
      <c r="AY19" s="37" t="str">
        <f t="shared" si="20"/>
        <v/>
      </c>
    </row>
    <row r="20" s="6" customFormat="1" hidden="1" spans="1:52">
      <c r="A20" s="20" t="s">
        <v>50</v>
      </c>
      <c r="C20" s="22"/>
      <c r="E20" s="23" t="s">
        <v>132</v>
      </c>
      <c r="F20" s="23" t="s">
        <v>52</v>
      </c>
      <c r="G20" s="23"/>
      <c r="H20" s="25" t="s">
        <v>53</v>
      </c>
      <c r="I20" s="39" t="s">
        <v>67</v>
      </c>
      <c r="J20" s="33">
        <v>1</v>
      </c>
      <c r="K20" s="6" t="s">
        <v>133</v>
      </c>
      <c r="L20" s="35">
        <v>250</v>
      </c>
      <c r="M20" s="21"/>
      <c r="T20" s="49"/>
      <c r="W20" s="20" t="s">
        <v>64</v>
      </c>
      <c r="X20" s="48">
        <f t="shared" si="0"/>
        <v>0.5</v>
      </c>
      <c r="Y20" s="56">
        <f t="shared" si="1"/>
        <v>1</v>
      </c>
      <c r="Z20"/>
      <c r="AA20"/>
      <c r="AB20"/>
      <c r="AC20"/>
      <c r="AD20" s="20">
        <v>27.3686</v>
      </c>
      <c r="AE20" s="47"/>
      <c r="AF20" s="37">
        <f t="shared" si="2"/>
        <v>0</v>
      </c>
      <c r="AG20" s="37">
        <f t="shared" si="3"/>
        <v>0</v>
      </c>
      <c r="AH20" s="37">
        <f t="shared" si="4"/>
        <v>0</v>
      </c>
      <c r="AI20" s="37" t="s">
        <v>57</v>
      </c>
      <c r="AJ20" s="48">
        <f t="shared" si="5"/>
        <v>0.04</v>
      </c>
      <c r="AK20" s="69">
        <f t="shared" si="6"/>
        <v>9.36990775227515</v>
      </c>
      <c r="AL20" s="69">
        <f t="shared" si="21"/>
        <v>1</v>
      </c>
      <c r="AM20" s="37">
        <f t="shared" si="8"/>
        <v>32.017390985216</v>
      </c>
      <c r="AN20" s="70">
        <f t="shared" si="9"/>
        <v>25</v>
      </c>
      <c r="AO20" s="37">
        <f t="shared" si="10"/>
        <v>30.7859528704</v>
      </c>
      <c r="AP20" s="70">
        <f t="shared" si="11"/>
        <v>50</v>
      </c>
      <c r="AQ20" s="37">
        <f t="shared" si="12"/>
        <v>29.60187776</v>
      </c>
      <c r="AR20" s="70">
        <f t="shared" si="13"/>
        <v>100</v>
      </c>
      <c r="AS20" s="37">
        <f t="shared" si="14"/>
        <v>28.463344</v>
      </c>
      <c r="AT20" s="70">
        <f t="shared" si="15"/>
        <v>250</v>
      </c>
      <c r="AU20" s="37">
        <f t="shared" si="16"/>
        <v>27.3686</v>
      </c>
      <c r="AV20" s="70">
        <f t="shared" si="17"/>
        <v>500</v>
      </c>
      <c r="AW20" s="37">
        <f t="shared" si="18"/>
        <v>26.821228</v>
      </c>
      <c r="AX20" s="70">
        <f t="shared" si="19"/>
        <v>1000</v>
      </c>
      <c r="AY20" s="37">
        <f t="shared" si="20"/>
        <v>26.28480344</v>
      </c>
      <c r="AZ20" s="6" t="s">
        <v>80</v>
      </c>
    </row>
    <row r="21" s="6" customFormat="1" hidden="1" spans="1:52">
      <c r="A21" s="20" t="s">
        <v>50</v>
      </c>
      <c r="C21" s="22"/>
      <c r="E21" s="23" t="s">
        <v>134</v>
      </c>
      <c r="F21" s="23" t="s">
        <v>52</v>
      </c>
      <c r="G21" s="23" t="s">
        <v>135</v>
      </c>
      <c r="H21" s="25" t="s">
        <v>53</v>
      </c>
      <c r="I21" s="39" t="s">
        <v>54</v>
      </c>
      <c r="J21" s="33">
        <v>50</v>
      </c>
      <c r="K21" s="6" t="s">
        <v>136</v>
      </c>
      <c r="L21" s="35">
        <v>2000</v>
      </c>
      <c r="M21" s="21"/>
      <c r="T21" s="49"/>
      <c r="W21" s="20" t="s">
        <v>64</v>
      </c>
      <c r="X21" s="48">
        <f t="shared" si="0"/>
        <v>0.5</v>
      </c>
      <c r="Y21" s="56">
        <f t="shared" si="1"/>
        <v>50</v>
      </c>
      <c r="Z21"/>
      <c r="AA21"/>
      <c r="AB21"/>
      <c r="AC21"/>
      <c r="AD21" s="20">
        <v>1.2317</v>
      </c>
      <c r="AE21" s="47"/>
      <c r="AF21" s="37">
        <f t="shared" si="2"/>
        <v>0</v>
      </c>
      <c r="AG21" s="37">
        <f t="shared" si="3"/>
        <v>0</v>
      </c>
      <c r="AH21" s="37">
        <f t="shared" si="4"/>
        <v>0</v>
      </c>
      <c r="AI21" s="37" t="s">
        <v>57</v>
      </c>
      <c r="AJ21" s="48">
        <f t="shared" si="5"/>
        <v>0.08</v>
      </c>
      <c r="AK21" s="69">
        <f t="shared" si="6"/>
        <v>179.028136590839</v>
      </c>
      <c r="AL21" s="69">
        <f t="shared" si="21"/>
        <v>1</v>
      </c>
      <c r="AM21" s="37">
        <f t="shared" si="8"/>
        <v>1.675714252032</v>
      </c>
      <c r="AN21" s="70">
        <f t="shared" si="9"/>
        <v>25</v>
      </c>
      <c r="AO21" s="37">
        <f t="shared" si="10"/>
        <v>1.5515872704</v>
      </c>
      <c r="AP21" s="70">
        <f t="shared" si="11"/>
        <v>50</v>
      </c>
      <c r="AQ21" s="37">
        <f t="shared" si="12"/>
        <v>1.43665488</v>
      </c>
      <c r="AR21" s="70">
        <f t="shared" si="13"/>
        <v>100</v>
      </c>
      <c r="AS21" s="37">
        <f t="shared" si="14"/>
        <v>1.330236</v>
      </c>
      <c r="AT21" s="70">
        <f t="shared" si="15"/>
        <v>2000</v>
      </c>
      <c r="AU21" s="37">
        <f t="shared" si="16"/>
        <v>1.2317</v>
      </c>
      <c r="AV21" s="70">
        <f t="shared" si="17"/>
        <v>4000</v>
      </c>
      <c r="AW21" s="37">
        <f t="shared" si="18"/>
        <v>1.182432</v>
      </c>
      <c r="AX21" s="70">
        <f t="shared" si="19"/>
        <v>8000</v>
      </c>
      <c r="AY21" s="37">
        <f t="shared" si="20"/>
        <v>1.13513472</v>
      </c>
      <c r="AZ21" s="6" t="s">
        <v>137</v>
      </c>
    </row>
    <row r="22" s="6" customFormat="1" hidden="1" spans="1:51">
      <c r="A22" s="20" t="s">
        <v>50</v>
      </c>
      <c r="C22" s="22"/>
      <c r="E22" s="23" t="s">
        <v>138</v>
      </c>
      <c r="F22" s="23" t="s">
        <v>139</v>
      </c>
      <c r="G22" s="23"/>
      <c r="H22" s="25" t="s">
        <v>53</v>
      </c>
      <c r="I22" s="39" t="s">
        <v>67</v>
      </c>
      <c r="J22" s="33">
        <v>2</v>
      </c>
      <c r="K22" s="6" t="s">
        <v>140</v>
      </c>
      <c r="L22" s="35">
        <v>1</v>
      </c>
      <c r="M22" s="21" t="s">
        <v>63</v>
      </c>
      <c r="T22" s="49"/>
      <c r="W22" s="20" t="s">
        <v>64</v>
      </c>
      <c r="X22" s="48">
        <f t="shared" si="0"/>
        <v>0.5</v>
      </c>
      <c r="Y22" s="56">
        <f t="shared" si="1"/>
        <v>2</v>
      </c>
      <c r="Z22"/>
      <c r="AA22"/>
      <c r="AB22"/>
      <c r="AC22"/>
      <c r="AD22" s="20">
        <v>992.1513</v>
      </c>
      <c r="AE22" s="47"/>
      <c r="AF22" s="37">
        <f t="shared" si="2"/>
        <v>0</v>
      </c>
      <c r="AG22" s="37">
        <f t="shared" si="3"/>
        <v>0</v>
      </c>
      <c r="AH22" s="37">
        <f t="shared" si="4"/>
        <v>0</v>
      </c>
      <c r="AI22" s="37" t="s">
        <v>57</v>
      </c>
      <c r="AJ22" s="48">
        <f t="shared" si="5"/>
        <v>0.02</v>
      </c>
      <c r="AK22" s="69">
        <f t="shared" si="6"/>
        <v>0.302373236823859</v>
      </c>
      <c r="AL22" s="69">
        <f t="shared" si="21"/>
        <v>1</v>
      </c>
      <c r="AM22" s="37">
        <f t="shared" si="8"/>
        <v>992.1513</v>
      </c>
      <c r="AN22" s="70">
        <f t="shared" si="9"/>
        <v>1</v>
      </c>
      <c r="AO22" s="37">
        <f t="shared" si="10"/>
        <v>992.1513</v>
      </c>
      <c r="AP22" s="70">
        <f t="shared" si="11"/>
        <v>100</v>
      </c>
      <c r="AQ22" s="37">
        <f t="shared" si="12"/>
        <v>982.229787</v>
      </c>
      <c r="AR22" s="70">
        <f t="shared" si="13"/>
        <v>500</v>
      </c>
      <c r="AS22" s="37">
        <f t="shared" si="14"/>
        <v>972.40748913</v>
      </c>
      <c r="AT22" s="70">
        <f t="shared" si="15"/>
        <v>1000</v>
      </c>
      <c r="AU22" s="37">
        <f t="shared" si="16"/>
        <v>962.6834142387</v>
      </c>
      <c r="AV22" s="70">
        <f t="shared" si="17"/>
        <v>2500</v>
      </c>
      <c r="AW22" s="37">
        <f t="shared" si="18"/>
        <v>953.056580096313</v>
      </c>
      <c r="AX22" s="70" t="str">
        <f t="shared" si="19"/>
        <v/>
      </c>
      <c r="AY22" s="37" t="str">
        <f t="shared" si="20"/>
        <v/>
      </c>
    </row>
    <row r="23" s="6" customFormat="1" hidden="1" spans="1:52">
      <c r="A23" s="20" t="s">
        <v>50</v>
      </c>
      <c r="C23" s="22"/>
      <c r="E23" s="27" t="s">
        <v>141</v>
      </c>
      <c r="F23" s="23" t="s">
        <v>142</v>
      </c>
      <c r="G23" s="23"/>
      <c r="H23" s="25" t="s">
        <v>53</v>
      </c>
      <c r="I23" s="39" t="s">
        <v>54</v>
      </c>
      <c r="J23" s="33">
        <v>25</v>
      </c>
      <c r="K23" s="6" t="s">
        <v>143</v>
      </c>
      <c r="L23" s="35">
        <v>2000</v>
      </c>
      <c r="M23" s="21" t="s">
        <v>63</v>
      </c>
      <c r="T23" s="49"/>
      <c r="W23" s="20" t="s">
        <v>64</v>
      </c>
      <c r="X23" s="48">
        <f t="shared" si="0"/>
        <v>0.5</v>
      </c>
      <c r="Y23" s="56">
        <f t="shared" si="1"/>
        <v>25</v>
      </c>
      <c r="Z23"/>
      <c r="AA23"/>
      <c r="AB23"/>
      <c r="AC23"/>
      <c r="AD23" s="59">
        <v>25</v>
      </c>
      <c r="AE23" s="47"/>
      <c r="AF23" s="37">
        <f t="shared" si="2"/>
        <v>0</v>
      </c>
      <c r="AG23" s="37">
        <f t="shared" si="3"/>
        <v>0</v>
      </c>
      <c r="AH23" s="37">
        <f t="shared" si="4"/>
        <v>0</v>
      </c>
      <c r="AI23" s="37" t="s">
        <v>57</v>
      </c>
      <c r="AJ23" s="48">
        <f t="shared" si="5"/>
        <v>0.04</v>
      </c>
      <c r="AK23" s="69">
        <f t="shared" si="6"/>
        <v>10.2576502923567</v>
      </c>
      <c r="AL23" s="69">
        <f t="shared" ref="AL23:AL32" si="22">1</f>
        <v>1</v>
      </c>
      <c r="AM23" s="37">
        <f t="shared" si="8"/>
        <v>29.246464</v>
      </c>
      <c r="AN23" s="70">
        <f t="shared" si="9"/>
        <v>25</v>
      </c>
      <c r="AO23" s="37">
        <f t="shared" si="10"/>
        <v>28.1216</v>
      </c>
      <c r="AP23" s="70">
        <f t="shared" si="11"/>
        <v>50</v>
      </c>
      <c r="AQ23" s="37">
        <f t="shared" si="12"/>
        <v>27.04</v>
      </c>
      <c r="AR23" s="70">
        <f t="shared" si="13"/>
        <v>100</v>
      </c>
      <c r="AS23" s="37">
        <f t="shared" si="14"/>
        <v>26</v>
      </c>
      <c r="AT23" s="70">
        <f t="shared" si="15"/>
        <v>2000</v>
      </c>
      <c r="AU23" s="37">
        <f t="shared" si="16"/>
        <v>25</v>
      </c>
      <c r="AV23" s="70">
        <f t="shared" si="17"/>
        <v>4000</v>
      </c>
      <c r="AW23" s="37">
        <f t="shared" si="18"/>
        <v>24.5</v>
      </c>
      <c r="AX23" s="70">
        <f t="shared" si="19"/>
        <v>8000</v>
      </c>
      <c r="AY23" s="37">
        <f t="shared" si="20"/>
        <v>24.01</v>
      </c>
      <c r="AZ23" s="6" t="s">
        <v>144</v>
      </c>
    </row>
    <row r="24" s="6" customFormat="1" hidden="1" spans="1:52">
      <c r="A24" s="20" t="s">
        <v>50</v>
      </c>
      <c r="C24" s="22"/>
      <c r="E24" s="23" t="s">
        <v>145</v>
      </c>
      <c r="F24" s="23" t="s">
        <v>123</v>
      </c>
      <c r="G24" s="23"/>
      <c r="H24" s="25" t="s">
        <v>53</v>
      </c>
      <c r="I24" s="39" t="s">
        <v>54</v>
      </c>
      <c r="J24" s="33">
        <v>10</v>
      </c>
      <c r="K24" s="6" t="s">
        <v>146</v>
      </c>
      <c r="L24" s="35">
        <v>2500</v>
      </c>
      <c r="M24" s="21" t="s">
        <v>69</v>
      </c>
      <c r="T24" s="49"/>
      <c r="W24" s="20" t="s">
        <v>64</v>
      </c>
      <c r="X24" s="48">
        <f t="shared" si="0"/>
        <v>0.5</v>
      </c>
      <c r="Y24" s="56">
        <f t="shared" si="1"/>
        <v>10</v>
      </c>
      <c r="Z24"/>
      <c r="AA24"/>
      <c r="AB24"/>
      <c r="AC24"/>
      <c r="AD24" s="20">
        <v>3.5595</v>
      </c>
      <c r="AE24" s="47"/>
      <c r="AF24" s="37">
        <f t="shared" si="2"/>
        <v>0</v>
      </c>
      <c r="AG24" s="37">
        <f t="shared" si="3"/>
        <v>0</v>
      </c>
      <c r="AH24" s="37">
        <f t="shared" si="4"/>
        <v>0</v>
      </c>
      <c r="AI24" s="37" t="s">
        <v>57</v>
      </c>
      <c r="AJ24" s="48">
        <f t="shared" si="5"/>
        <v>0.08</v>
      </c>
      <c r="AK24" s="69">
        <f t="shared" si="6"/>
        <v>57.3605728642017</v>
      </c>
      <c r="AL24" s="69">
        <f t="shared" si="22"/>
        <v>1</v>
      </c>
      <c r="AM24" s="37">
        <f t="shared" si="8"/>
        <v>5.2300732893696</v>
      </c>
      <c r="AN24" s="70">
        <f t="shared" si="9"/>
        <v>25</v>
      </c>
      <c r="AO24" s="37">
        <f t="shared" si="10"/>
        <v>4.84266045312</v>
      </c>
      <c r="AP24" s="70">
        <f t="shared" si="11"/>
        <v>50</v>
      </c>
      <c r="AQ24" s="37">
        <f t="shared" si="12"/>
        <v>4.483944864</v>
      </c>
      <c r="AR24" s="70">
        <f t="shared" si="13"/>
        <v>100</v>
      </c>
      <c r="AS24" s="37">
        <f t="shared" si="14"/>
        <v>4.1518008</v>
      </c>
      <c r="AT24" s="70">
        <f t="shared" si="15"/>
        <v>1000</v>
      </c>
      <c r="AU24" s="37">
        <f t="shared" si="16"/>
        <v>3.84426</v>
      </c>
      <c r="AV24" s="70">
        <f t="shared" si="17"/>
        <v>2500</v>
      </c>
      <c r="AW24" s="37">
        <f t="shared" si="18"/>
        <v>3.5595</v>
      </c>
      <c r="AX24" s="70">
        <f t="shared" si="19"/>
        <v>5000</v>
      </c>
      <c r="AY24" s="37">
        <f t="shared" si="20"/>
        <v>3.41712</v>
      </c>
      <c r="AZ24" s="6" t="s">
        <v>147</v>
      </c>
    </row>
    <row r="25" s="6" customFormat="1" hidden="1" spans="1:52">
      <c r="A25" s="20" t="s">
        <v>50</v>
      </c>
      <c r="C25" s="22"/>
      <c r="E25" s="23" t="s">
        <v>148</v>
      </c>
      <c r="F25" s="23" t="s">
        <v>82</v>
      </c>
      <c r="G25" s="23"/>
      <c r="H25" s="25" t="s">
        <v>53</v>
      </c>
      <c r="I25" s="39" t="s">
        <v>54</v>
      </c>
      <c r="J25" s="33">
        <v>5</v>
      </c>
      <c r="K25" s="6" t="s">
        <v>149</v>
      </c>
      <c r="L25" s="35">
        <v>3000</v>
      </c>
      <c r="M25" s="21" t="s">
        <v>63</v>
      </c>
      <c r="T25" s="49"/>
      <c r="W25" s="20" t="s">
        <v>64</v>
      </c>
      <c r="X25" s="48">
        <f t="shared" si="0"/>
        <v>0.5</v>
      </c>
      <c r="Y25" s="56">
        <f t="shared" si="1"/>
        <v>5</v>
      </c>
      <c r="Z25"/>
      <c r="AA25"/>
      <c r="AB25"/>
      <c r="AC25"/>
      <c r="AD25" s="20">
        <v>4.4635</v>
      </c>
      <c r="AE25" s="47"/>
      <c r="AF25" s="37">
        <f t="shared" si="2"/>
        <v>0</v>
      </c>
      <c r="AG25" s="37">
        <f t="shared" si="3"/>
        <v>0</v>
      </c>
      <c r="AH25" s="37">
        <f t="shared" si="4"/>
        <v>0</v>
      </c>
      <c r="AI25" s="37" t="s">
        <v>57</v>
      </c>
      <c r="AJ25" s="48">
        <f t="shared" si="5"/>
        <v>0.08</v>
      </c>
      <c r="AK25" s="69">
        <f t="shared" si="6"/>
        <v>45.7432416511988</v>
      </c>
      <c r="AL25" s="69">
        <f t="shared" si="22"/>
        <v>1</v>
      </c>
      <c r="AM25" s="37">
        <f t="shared" si="8"/>
        <v>6.5583458707968</v>
      </c>
      <c r="AN25" s="70">
        <f t="shared" si="9"/>
        <v>25</v>
      </c>
      <c r="AO25" s="37">
        <f t="shared" si="10"/>
        <v>6.07254247296</v>
      </c>
      <c r="AP25" s="70">
        <f t="shared" si="11"/>
        <v>50</v>
      </c>
      <c r="AQ25" s="37">
        <f t="shared" si="12"/>
        <v>5.622724512</v>
      </c>
      <c r="AR25" s="70">
        <f t="shared" si="13"/>
        <v>100</v>
      </c>
      <c r="AS25" s="37">
        <f t="shared" si="14"/>
        <v>5.2062264</v>
      </c>
      <c r="AT25" s="70">
        <f t="shared" si="15"/>
        <v>1000</v>
      </c>
      <c r="AU25" s="37">
        <f t="shared" si="16"/>
        <v>4.82058</v>
      </c>
      <c r="AV25" s="70">
        <f t="shared" si="17"/>
        <v>3000</v>
      </c>
      <c r="AW25" s="37">
        <f t="shared" si="18"/>
        <v>4.4635</v>
      </c>
      <c r="AX25" s="70">
        <f t="shared" si="19"/>
        <v>6000</v>
      </c>
      <c r="AY25" s="37">
        <f t="shared" si="20"/>
        <v>4.28496</v>
      </c>
      <c r="AZ25" s="6" t="s">
        <v>150</v>
      </c>
    </row>
    <row r="26" s="6" customFormat="1" hidden="1" spans="1:52">
      <c r="A26" s="20" t="s">
        <v>50</v>
      </c>
      <c r="C26" s="22"/>
      <c r="E26" s="23" t="s">
        <v>151</v>
      </c>
      <c r="F26" s="23" t="s">
        <v>82</v>
      </c>
      <c r="G26" s="23">
        <v>1540</v>
      </c>
      <c r="H26" s="25" t="s">
        <v>53</v>
      </c>
      <c r="I26" s="39" t="s">
        <v>54</v>
      </c>
      <c r="J26" s="33">
        <v>1</v>
      </c>
      <c r="K26" s="6" t="s">
        <v>152</v>
      </c>
      <c r="L26" s="35">
        <v>250</v>
      </c>
      <c r="M26" s="21" t="s">
        <v>120</v>
      </c>
      <c r="T26" s="49"/>
      <c r="W26" s="20" t="s">
        <v>56</v>
      </c>
      <c r="X26" s="48">
        <f t="shared" si="0"/>
        <v>0.8</v>
      </c>
      <c r="Y26" s="56">
        <f t="shared" si="1"/>
        <v>1</v>
      </c>
      <c r="Z26"/>
      <c r="AA26"/>
      <c r="AB26"/>
      <c r="AC26"/>
      <c r="AD26" s="20">
        <v>43.9796</v>
      </c>
      <c r="AE26" s="47"/>
      <c r="AF26" s="37">
        <f t="shared" si="2"/>
        <v>0</v>
      </c>
      <c r="AG26" s="37">
        <f t="shared" si="3"/>
        <v>0</v>
      </c>
      <c r="AH26" s="37">
        <f t="shared" si="4"/>
        <v>0</v>
      </c>
      <c r="AI26" s="37" t="s">
        <v>57</v>
      </c>
      <c r="AJ26" s="48">
        <f t="shared" si="5"/>
        <v>0.04</v>
      </c>
      <c r="AK26" s="69">
        <f t="shared" si="6"/>
        <v>5.83091381706331</v>
      </c>
      <c r="AL26" s="69">
        <f t="shared" si="22"/>
        <v>1</v>
      </c>
      <c r="AM26" s="37">
        <f t="shared" si="8"/>
        <v>51.449911525376</v>
      </c>
      <c r="AN26" s="70">
        <f t="shared" si="9"/>
        <v>25</v>
      </c>
      <c r="AO26" s="37">
        <f t="shared" si="10"/>
        <v>49.4710687744</v>
      </c>
      <c r="AP26" s="70">
        <f t="shared" si="11"/>
        <v>50</v>
      </c>
      <c r="AQ26" s="37">
        <f t="shared" si="12"/>
        <v>47.56833536</v>
      </c>
      <c r="AR26" s="70">
        <f t="shared" si="13"/>
        <v>100</v>
      </c>
      <c r="AS26" s="37">
        <f t="shared" si="14"/>
        <v>45.738784</v>
      </c>
      <c r="AT26" s="70">
        <f t="shared" si="15"/>
        <v>250</v>
      </c>
      <c r="AU26" s="37">
        <f t="shared" si="16"/>
        <v>43.9796</v>
      </c>
      <c r="AV26" s="70">
        <f t="shared" si="17"/>
        <v>500</v>
      </c>
      <c r="AW26" s="37">
        <f t="shared" si="18"/>
        <v>43.100008</v>
      </c>
      <c r="AX26" s="70">
        <f t="shared" si="19"/>
        <v>1000</v>
      </c>
      <c r="AY26" s="37">
        <f t="shared" si="20"/>
        <v>42.23800784</v>
      </c>
      <c r="AZ26" s="6" t="s">
        <v>153</v>
      </c>
    </row>
    <row r="27" s="6" customFormat="1" hidden="1" spans="1:51">
      <c r="A27" s="20" t="s">
        <v>50</v>
      </c>
      <c r="C27" s="22"/>
      <c r="E27" s="23" t="s">
        <v>154</v>
      </c>
      <c r="F27" s="23" t="s">
        <v>52</v>
      </c>
      <c r="G27" s="23"/>
      <c r="H27" s="25" t="s">
        <v>53</v>
      </c>
      <c r="I27" s="39" t="s">
        <v>72</v>
      </c>
      <c r="J27" s="33">
        <v>9</v>
      </c>
      <c r="K27" s="6" t="s">
        <v>155</v>
      </c>
      <c r="L27" s="35">
        <v>1</v>
      </c>
      <c r="M27" s="21" t="s">
        <v>69</v>
      </c>
      <c r="T27" s="49"/>
      <c r="W27" s="20" t="s">
        <v>64</v>
      </c>
      <c r="X27" s="48">
        <f t="shared" si="0"/>
        <v>0.5</v>
      </c>
      <c r="Y27" s="56">
        <f t="shared" si="1"/>
        <v>9</v>
      </c>
      <c r="Z27"/>
      <c r="AA27"/>
      <c r="AB27"/>
      <c r="AC27"/>
      <c r="AD27" s="20">
        <v>15.9782</v>
      </c>
      <c r="AE27" s="47"/>
      <c r="AF27" s="37">
        <f t="shared" si="2"/>
        <v>0</v>
      </c>
      <c r="AG27" s="37">
        <f t="shared" si="3"/>
        <v>0</v>
      </c>
      <c r="AH27" s="37">
        <f t="shared" si="4"/>
        <v>0</v>
      </c>
      <c r="AI27" s="37" t="s">
        <v>57</v>
      </c>
      <c r="AJ27" s="48">
        <f t="shared" si="5"/>
        <v>0.04</v>
      </c>
      <c r="AK27" s="69">
        <f t="shared" si="6"/>
        <v>18.7755817301073</v>
      </c>
      <c r="AL27" s="69">
        <f t="shared" si="22"/>
        <v>1</v>
      </c>
      <c r="AM27" s="37">
        <f t="shared" si="8"/>
        <v>15.9782</v>
      </c>
      <c r="AN27" s="70">
        <f t="shared" si="9"/>
        <v>1</v>
      </c>
      <c r="AO27" s="37">
        <f t="shared" si="10"/>
        <v>15.9782</v>
      </c>
      <c r="AP27" s="70">
        <f t="shared" si="11"/>
        <v>100</v>
      </c>
      <c r="AQ27" s="37">
        <f t="shared" si="12"/>
        <v>15.658636</v>
      </c>
      <c r="AR27" s="70">
        <f t="shared" si="13"/>
        <v>500</v>
      </c>
      <c r="AS27" s="37">
        <f t="shared" si="14"/>
        <v>15.34546328</v>
      </c>
      <c r="AT27" s="70">
        <f t="shared" si="15"/>
        <v>1000</v>
      </c>
      <c r="AU27" s="37">
        <f t="shared" si="16"/>
        <v>15.0385540144</v>
      </c>
      <c r="AV27" s="70">
        <f t="shared" si="17"/>
        <v>2500</v>
      </c>
      <c r="AW27" s="37">
        <f t="shared" si="18"/>
        <v>14.737782934112</v>
      </c>
      <c r="AX27" s="70" t="str">
        <f t="shared" si="19"/>
        <v/>
      </c>
      <c r="AY27" s="37" t="str">
        <f t="shared" si="20"/>
        <v/>
      </c>
    </row>
    <row r="28" s="6" customFormat="1" hidden="1" spans="1:52">
      <c r="A28" s="20" t="s">
        <v>50</v>
      </c>
      <c r="C28" s="22"/>
      <c r="E28" s="23" t="s">
        <v>156</v>
      </c>
      <c r="F28" s="23" t="s">
        <v>157</v>
      </c>
      <c r="G28" s="23">
        <v>1909</v>
      </c>
      <c r="H28" s="25" t="s">
        <v>53</v>
      </c>
      <c r="I28" s="39" t="s">
        <v>72</v>
      </c>
      <c r="J28" s="33">
        <v>1</v>
      </c>
      <c r="K28" s="6" t="s">
        <v>158</v>
      </c>
      <c r="L28" s="35">
        <v>50</v>
      </c>
      <c r="M28" s="21" t="s">
        <v>159</v>
      </c>
      <c r="T28" s="49"/>
      <c r="W28" s="20" t="s">
        <v>56</v>
      </c>
      <c r="X28" s="48">
        <f t="shared" si="0"/>
        <v>0.8</v>
      </c>
      <c r="Y28" s="56">
        <f t="shared" si="1"/>
        <v>1</v>
      </c>
      <c r="Z28"/>
      <c r="AA28"/>
      <c r="AB28"/>
      <c r="AC28"/>
      <c r="AD28" s="20">
        <v>269.8892</v>
      </c>
      <c r="AE28" s="47"/>
      <c r="AF28" s="37">
        <f t="shared" si="2"/>
        <v>0</v>
      </c>
      <c r="AG28" s="37">
        <f t="shared" si="3"/>
        <v>0</v>
      </c>
      <c r="AH28" s="37">
        <f t="shared" si="4"/>
        <v>0</v>
      </c>
      <c r="AI28" s="37" t="s">
        <v>57</v>
      </c>
      <c r="AJ28" s="48">
        <f t="shared" si="5"/>
        <v>0.02</v>
      </c>
      <c r="AK28" s="69">
        <f t="shared" si="6"/>
        <v>1.08977182880539</v>
      </c>
      <c r="AL28" s="69">
        <f t="shared" si="22"/>
        <v>1</v>
      </c>
      <c r="AM28" s="37">
        <f t="shared" si="8"/>
        <v>275.286984</v>
      </c>
      <c r="AN28" s="70">
        <f t="shared" si="9"/>
        <v>50</v>
      </c>
      <c r="AO28" s="37">
        <f t="shared" si="10"/>
        <v>269.8892</v>
      </c>
      <c r="AP28" s="70">
        <f t="shared" si="11"/>
        <v>100</v>
      </c>
      <c r="AQ28" s="37">
        <f t="shared" si="12"/>
        <v>267.190308</v>
      </c>
      <c r="AR28" s="70">
        <f t="shared" si="13"/>
        <v>200</v>
      </c>
      <c r="AS28" s="37">
        <f t="shared" si="14"/>
        <v>264.51840492</v>
      </c>
      <c r="AT28" s="70" t="str">
        <f t="shared" si="15"/>
        <v/>
      </c>
      <c r="AU28" s="37" t="str">
        <f t="shared" si="16"/>
        <v/>
      </c>
      <c r="AV28" s="70" t="str">
        <f t="shared" si="17"/>
        <v/>
      </c>
      <c r="AW28" s="37" t="str">
        <f t="shared" si="18"/>
        <v/>
      </c>
      <c r="AX28" s="70" t="str">
        <f t="shared" si="19"/>
        <v/>
      </c>
      <c r="AY28" s="37" t="str">
        <f t="shared" si="20"/>
        <v/>
      </c>
      <c r="AZ28" s="6" t="s">
        <v>160</v>
      </c>
    </row>
    <row r="29" s="6" customFormat="1" hidden="1" spans="1:51">
      <c r="A29" s="20" t="s">
        <v>50</v>
      </c>
      <c r="C29" s="22"/>
      <c r="E29" s="23" t="s">
        <v>161</v>
      </c>
      <c r="F29" s="23" t="s">
        <v>162</v>
      </c>
      <c r="G29" s="23" t="s">
        <v>135</v>
      </c>
      <c r="H29" s="25" t="s">
        <v>53</v>
      </c>
      <c r="I29" s="39" t="s">
        <v>72</v>
      </c>
      <c r="J29" s="33">
        <v>5</v>
      </c>
      <c r="K29" s="6" t="s">
        <v>163</v>
      </c>
      <c r="L29" s="35">
        <v>400</v>
      </c>
      <c r="M29" s="21" t="s">
        <v>159</v>
      </c>
      <c r="T29" s="49"/>
      <c r="W29" s="20" t="s">
        <v>56</v>
      </c>
      <c r="X29" s="48">
        <f t="shared" si="0"/>
        <v>0.8</v>
      </c>
      <c r="Y29" s="56">
        <f t="shared" si="1"/>
        <v>5</v>
      </c>
      <c r="Z29"/>
      <c r="AA29"/>
      <c r="AB29"/>
      <c r="AC29"/>
      <c r="AD29" s="20">
        <v>4.1471</v>
      </c>
      <c r="AE29" s="47"/>
      <c r="AF29" s="37">
        <f t="shared" si="2"/>
        <v>0</v>
      </c>
      <c r="AG29" s="37">
        <f t="shared" si="3"/>
        <v>0</v>
      </c>
      <c r="AH29" s="37">
        <f t="shared" si="4"/>
        <v>0</v>
      </c>
      <c r="AI29" s="37" t="s">
        <v>57</v>
      </c>
      <c r="AJ29" s="48">
        <f t="shared" si="5"/>
        <v>0.08</v>
      </c>
      <c r="AK29" s="69">
        <f t="shared" si="6"/>
        <v>53.1718443825652</v>
      </c>
      <c r="AL29" s="69">
        <f t="shared" si="22"/>
        <v>1</v>
      </c>
      <c r="AM29" s="37">
        <f t="shared" si="8"/>
        <v>5.642083766016</v>
      </c>
      <c r="AN29" s="70">
        <f t="shared" si="9"/>
        <v>25</v>
      </c>
      <c r="AO29" s="37">
        <f t="shared" si="10"/>
        <v>5.2241516352</v>
      </c>
      <c r="AP29" s="70">
        <f t="shared" si="11"/>
        <v>50</v>
      </c>
      <c r="AQ29" s="37">
        <f t="shared" si="12"/>
        <v>4.83717744</v>
      </c>
      <c r="AR29" s="70">
        <f t="shared" si="13"/>
        <v>100</v>
      </c>
      <c r="AS29" s="37">
        <f t="shared" si="14"/>
        <v>4.478868</v>
      </c>
      <c r="AT29" s="70">
        <f t="shared" si="15"/>
        <v>400</v>
      </c>
      <c r="AU29" s="37">
        <f t="shared" si="16"/>
        <v>4.1471</v>
      </c>
      <c r="AV29" s="70">
        <f t="shared" si="17"/>
        <v>800</v>
      </c>
      <c r="AW29" s="37">
        <f t="shared" si="18"/>
        <v>3.981216</v>
      </c>
      <c r="AX29" s="70">
        <f t="shared" si="19"/>
        <v>1600</v>
      </c>
      <c r="AY29" s="37">
        <f t="shared" si="20"/>
        <v>3.82196736</v>
      </c>
    </row>
    <row r="30" s="6" customFormat="1" hidden="1" spans="1:52">
      <c r="A30" s="20" t="s">
        <v>50</v>
      </c>
      <c r="C30" s="22"/>
      <c r="E30" s="23" t="s">
        <v>164</v>
      </c>
      <c r="F30" s="23" t="s">
        <v>165</v>
      </c>
      <c r="G30" s="23">
        <v>1647</v>
      </c>
      <c r="H30" s="25" t="s">
        <v>53</v>
      </c>
      <c r="I30" s="39" t="s">
        <v>54</v>
      </c>
      <c r="J30" s="33">
        <v>30</v>
      </c>
      <c r="K30" s="6" t="s">
        <v>166</v>
      </c>
      <c r="L30" s="35">
        <v>1000</v>
      </c>
      <c r="M30" s="21" t="s">
        <v>69</v>
      </c>
      <c r="T30" s="49"/>
      <c r="W30" s="20" t="s">
        <v>56</v>
      </c>
      <c r="X30" s="48">
        <f t="shared" si="0"/>
        <v>0.8</v>
      </c>
      <c r="Y30" s="56">
        <f t="shared" si="1"/>
        <v>30</v>
      </c>
      <c r="Z30"/>
      <c r="AA30"/>
      <c r="AB30"/>
      <c r="AC30"/>
      <c r="AD30" s="20">
        <v>6.1924</v>
      </c>
      <c r="AE30" s="47"/>
      <c r="AF30" s="37">
        <f t="shared" si="2"/>
        <v>0</v>
      </c>
      <c r="AG30" s="37">
        <f t="shared" si="3"/>
        <v>0</v>
      </c>
      <c r="AH30" s="37">
        <f t="shared" si="4"/>
        <v>0</v>
      </c>
      <c r="AI30" s="37" t="s">
        <v>57</v>
      </c>
      <c r="AJ30" s="48">
        <f t="shared" si="5"/>
        <v>0.08</v>
      </c>
      <c r="AK30" s="69">
        <f t="shared" si="6"/>
        <v>35.6096111102216</v>
      </c>
      <c r="AL30" s="69">
        <f t="shared" si="22"/>
        <v>1</v>
      </c>
      <c r="AM30" s="37">
        <f t="shared" si="8"/>
        <v>8.424691835904</v>
      </c>
      <c r="AN30" s="70">
        <f t="shared" si="9"/>
        <v>25</v>
      </c>
      <c r="AO30" s="37">
        <f t="shared" si="10"/>
        <v>7.8006405888</v>
      </c>
      <c r="AP30" s="70">
        <f t="shared" si="11"/>
        <v>50</v>
      </c>
      <c r="AQ30" s="37">
        <f t="shared" si="12"/>
        <v>7.22281536</v>
      </c>
      <c r="AR30" s="70">
        <f t="shared" si="13"/>
        <v>100</v>
      </c>
      <c r="AS30" s="37">
        <f t="shared" si="14"/>
        <v>6.687792</v>
      </c>
      <c r="AT30" s="70">
        <f t="shared" si="15"/>
        <v>1000</v>
      </c>
      <c r="AU30" s="37">
        <f t="shared" si="16"/>
        <v>6.1924</v>
      </c>
      <c r="AV30" s="70">
        <f t="shared" si="17"/>
        <v>2000</v>
      </c>
      <c r="AW30" s="37">
        <f t="shared" si="18"/>
        <v>5.944704</v>
      </c>
      <c r="AX30" s="70">
        <f t="shared" si="19"/>
        <v>4000</v>
      </c>
      <c r="AY30" s="37">
        <f t="shared" si="20"/>
        <v>5.70691584</v>
      </c>
      <c r="AZ30" s="6" t="s">
        <v>167</v>
      </c>
    </row>
    <row r="31" s="6" customFormat="1" hidden="1" spans="1:51">
      <c r="A31" s="20" t="s">
        <v>50</v>
      </c>
      <c r="C31" s="22"/>
      <c r="E31" s="23" t="s">
        <v>168</v>
      </c>
      <c r="F31" s="23" t="s">
        <v>169</v>
      </c>
      <c r="G31" s="23"/>
      <c r="H31" s="25" t="s">
        <v>53</v>
      </c>
      <c r="I31" s="39" t="s">
        <v>72</v>
      </c>
      <c r="J31" s="33">
        <v>1</v>
      </c>
      <c r="K31" s="6" t="s">
        <v>170</v>
      </c>
      <c r="L31" s="35">
        <v>2000</v>
      </c>
      <c r="M31" s="21"/>
      <c r="T31" s="49"/>
      <c r="W31" s="20" t="s">
        <v>64</v>
      </c>
      <c r="X31" s="48">
        <f t="shared" si="0"/>
        <v>0.5</v>
      </c>
      <c r="Y31" s="56">
        <f t="shared" si="1"/>
        <v>1</v>
      </c>
      <c r="Z31"/>
      <c r="AA31"/>
      <c r="AB31"/>
      <c r="AC31"/>
      <c r="AD31" s="20">
        <v>1.0283</v>
      </c>
      <c r="AE31" s="47"/>
      <c r="AF31" s="37">
        <f t="shared" si="2"/>
        <v>0</v>
      </c>
      <c r="AG31" s="37">
        <f t="shared" si="3"/>
        <v>0</v>
      </c>
      <c r="AH31" s="37">
        <f t="shared" si="4"/>
        <v>0</v>
      </c>
      <c r="AI31" s="37" t="s">
        <v>57</v>
      </c>
      <c r="AJ31" s="48">
        <f t="shared" si="5"/>
        <v>0.08</v>
      </c>
      <c r="AK31" s="69">
        <f t="shared" si="6"/>
        <v>214.440295476939</v>
      </c>
      <c r="AL31" s="69">
        <f t="shared" si="22"/>
        <v>1</v>
      </c>
      <c r="AM31" s="37">
        <f t="shared" si="8"/>
        <v>1.398990797568</v>
      </c>
      <c r="AN31" s="70">
        <f t="shared" si="9"/>
        <v>25</v>
      </c>
      <c r="AO31" s="37">
        <f t="shared" si="10"/>
        <v>1.2953618496</v>
      </c>
      <c r="AP31" s="70">
        <f t="shared" si="11"/>
        <v>50</v>
      </c>
      <c r="AQ31" s="37">
        <f t="shared" si="12"/>
        <v>1.19940912</v>
      </c>
      <c r="AR31" s="70">
        <f t="shared" si="13"/>
        <v>100</v>
      </c>
      <c r="AS31" s="37">
        <f t="shared" si="14"/>
        <v>1.110564</v>
      </c>
      <c r="AT31" s="70">
        <f t="shared" si="15"/>
        <v>2000</v>
      </c>
      <c r="AU31" s="37">
        <f t="shared" si="16"/>
        <v>1.0283</v>
      </c>
      <c r="AV31" s="70">
        <f t="shared" si="17"/>
        <v>4000</v>
      </c>
      <c r="AW31" s="37">
        <f t="shared" si="18"/>
        <v>0.987168</v>
      </c>
      <c r="AX31" s="70">
        <f t="shared" si="19"/>
        <v>8000</v>
      </c>
      <c r="AY31" s="37">
        <f t="shared" si="20"/>
        <v>0.94768128</v>
      </c>
    </row>
    <row r="32" s="6" customFormat="1" hidden="1" spans="1:52">
      <c r="A32" s="20" t="s">
        <v>50</v>
      </c>
      <c r="C32" s="22"/>
      <c r="E32" s="23" t="s">
        <v>171</v>
      </c>
      <c r="F32" s="23" t="s">
        <v>172</v>
      </c>
      <c r="G32" s="23"/>
      <c r="H32" s="25" t="s">
        <v>53</v>
      </c>
      <c r="I32" s="39" t="s">
        <v>72</v>
      </c>
      <c r="J32" s="33">
        <v>10</v>
      </c>
      <c r="K32" s="6" t="s">
        <v>173</v>
      </c>
      <c r="L32" s="35">
        <v>1000</v>
      </c>
      <c r="M32" s="21" t="s">
        <v>69</v>
      </c>
      <c r="T32" s="49"/>
      <c r="W32" s="20" t="s">
        <v>64</v>
      </c>
      <c r="X32" s="48">
        <f t="shared" si="0"/>
        <v>0.5</v>
      </c>
      <c r="Y32" s="56">
        <f t="shared" si="1"/>
        <v>10</v>
      </c>
      <c r="Z32"/>
      <c r="AA32"/>
      <c r="AB32"/>
      <c r="AC32"/>
      <c r="AD32" s="20">
        <v>0.4034</v>
      </c>
      <c r="AE32" s="47"/>
      <c r="AF32" s="37">
        <f t="shared" si="2"/>
        <v>0</v>
      </c>
      <c r="AG32" s="37">
        <f t="shared" si="3"/>
        <v>0</v>
      </c>
      <c r="AH32" s="37">
        <f t="shared" si="4"/>
        <v>0</v>
      </c>
      <c r="AI32" s="37" t="s">
        <v>57</v>
      </c>
      <c r="AJ32" s="48">
        <f t="shared" si="5"/>
        <v>0.16</v>
      </c>
      <c r="AK32" s="69">
        <f t="shared" si="6"/>
        <v>410.727142697428</v>
      </c>
      <c r="AL32" s="69">
        <f t="shared" si="22"/>
        <v>1</v>
      </c>
      <c r="AM32" s="37">
        <f t="shared" si="8"/>
        <v>0.730411917824</v>
      </c>
      <c r="AN32" s="70">
        <f t="shared" si="9"/>
        <v>25</v>
      </c>
      <c r="AO32" s="37">
        <f t="shared" si="10"/>
        <v>0.6296654464</v>
      </c>
      <c r="AP32" s="70">
        <f t="shared" si="11"/>
        <v>50</v>
      </c>
      <c r="AQ32" s="37">
        <f t="shared" si="12"/>
        <v>0.54281504</v>
      </c>
      <c r="AR32" s="70">
        <f t="shared" si="13"/>
        <v>100</v>
      </c>
      <c r="AS32" s="37">
        <f t="shared" si="14"/>
        <v>0.467944</v>
      </c>
      <c r="AT32" s="70">
        <f t="shared" si="15"/>
        <v>1000</v>
      </c>
      <c r="AU32" s="37">
        <f t="shared" si="16"/>
        <v>0.4034</v>
      </c>
      <c r="AV32" s="70">
        <f t="shared" si="17"/>
        <v>2000</v>
      </c>
      <c r="AW32" s="37">
        <f t="shared" si="18"/>
        <v>0.371128</v>
      </c>
      <c r="AX32" s="70">
        <f t="shared" si="19"/>
        <v>4000</v>
      </c>
      <c r="AY32" s="37">
        <f t="shared" si="20"/>
        <v>0.34143776</v>
      </c>
      <c r="AZ32" s="6" t="s">
        <v>174</v>
      </c>
    </row>
    <row r="33" s="6" customFormat="1" hidden="1" spans="1:51">
      <c r="A33" s="20" t="s">
        <v>50</v>
      </c>
      <c r="C33" s="22"/>
      <c r="E33" s="23" t="s">
        <v>175</v>
      </c>
      <c r="F33" s="23" t="s">
        <v>139</v>
      </c>
      <c r="G33" s="111" t="s">
        <v>176</v>
      </c>
      <c r="H33" s="25" t="s">
        <v>53</v>
      </c>
      <c r="I33" s="39" t="s">
        <v>61</v>
      </c>
      <c r="J33" s="33">
        <v>2</v>
      </c>
      <c r="K33" s="6" t="s">
        <v>177</v>
      </c>
      <c r="L33" s="35">
        <v>50</v>
      </c>
      <c r="M33" s="21" t="s">
        <v>63</v>
      </c>
      <c r="T33" s="49"/>
      <c r="W33" s="20" t="s">
        <v>64</v>
      </c>
      <c r="X33" s="48">
        <f t="shared" si="0"/>
        <v>0.5</v>
      </c>
      <c r="Y33" s="56">
        <f t="shared" si="1"/>
        <v>2</v>
      </c>
      <c r="Z33"/>
      <c r="AA33"/>
      <c r="AB33"/>
      <c r="AC33"/>
      <c r="AD33" s="20">
        <v>50.234</v>
      </c>
      <c r="AE33" s="47"/>
      <c r="AF33" s="37">
        <f t="shared" si="2"/>
        <v>0</v>
      </c>
      <c r="AG33" s="37">
        <f t="shared" si="3"/>
        <v>0</v>
      </c>
      <c r="AH33" s="37">
        <f t="shared" si="4"/>
        <v>0</v>
      </c>
      <c r="AI33" s="37" t="s">
        <v>57</v>
      </c>
      <c r="AJ33" s="48">
        <f t="shared" si="5"/>
        <v>0.04</v>
      </c>
      <c r="AK33" s="69">
        <f t="shared" si="6"/>
        <v>5.74235654062066</v>
      </c>
      <c r="AL33" s="69">
        <f>1</f>
        <v>1</v>
      </c>
      <c r="AM33" s="37">
        <f t="shared" si="8"/>
        <v>52.24336</v>
      </c>
      <c r="AN33" s="70">
        <f t="shared" si="9"/>
        <v>50</v>
      </c>
      <c r="AO33" s="37">
        <f t="shared" si="10"/>
        <v>50.234</v>
      </c>
      <c r="AP33" s="70">
        <f t="shared" si="11"/>
        <v>100</v>
      </c>
      <c r="AQ33" s="37">
        <f t="shared" si="12"/>
        <v>49.22932</v>
      </c>
      <c r="AR33" s="70">
        <f t="shared" si="13"/>
        <v>200</v>
      </c>
      <c r="AS33" s="37">
        <f t="shared" si="14"/>
        <v>48.2447336</v>
      </c>
      <c r="AT33" s="70" t="str">
        <f t="shared" si="15"/>
        <v/>
      </c>
      <c r="AU33" s="37" t="str">
        <f t="shared" si="16"/>
        <v/>
      </c>
      <c r="AV33" s="70" t="str">
        <f t="shared" si="17"/>
        <v/>
      </c>
      <c r="AW33" s="37" t="str">
        <f t="shared" si="18"/>
        <v/>
      </c>
      <c r="AX33" s="70" t="str">
        <f t="shared" si="19"/>
        <v/>
      </c>
      <c r="AY33" s="37" t="str">
        <f t="shared" si="20"/>
        <v/>
      </c>
    </row>
    <row r="34" s="6" customFormat="1" hidden="1" spans="1:52">
      <c r="A34" s="20" t="s">
        <v>50</v>
      </c>
      <c r="C34" s="22"/>
      <c r="E34" s="23" t="s">
        <v>178</v>
      </c>
      <c r="F34" s="23" t="s">
        <v>142</v>
      </c>
      <c r="G34" s="23" t="s">
        <v>83</v>
      </c>
      <c r="H34" s="25" t="s">
        <v>53</v>
      </c>
      <c r="I34" s="39" t="s">
        <v>54</v>
      </c>
      <c r="J34" s="33">
        <v>498</v>
      </c>
      <c r="K34" s="6" t="s">
        <v>179</v>
      </c>
      <c r="L34" s="35">
        <v>4000</v>
      </c>
      <c r="M34" s="21"/>
      <c r="T34" s="49"/>
      <c r="W34" s="20" t="s">
        <v>56</v>
      </c>
      <c r="X34" s="48">
        <f t="shared" si="0"/>
        <v>0.8</v>
      </c>
      <c r="Y34" s="56">
        <f t="shared" si="1"/>
        <v>498</v>
      </c>
      <c r="Z34"/>
      <c r="AA34"/>
      <c r="AB34"/>
      <c r="AC34"/>
      <c r="AD34" s="20">
        <v>3.1866</v>
      </c>
      <c r="AE34" s="47"/>
      <c r="AF34" s="37">
        <f t="shared" si="2"/>
        <v>0</v>
      </c>
      <c r="AG34" s="37">
        <f t="shared" si="3"/>
        <v>0</v>
      </c>
      <c r="AH34" s="37">
        <f t="shared" si="4"/>
        <v>0</v>
      </c>
      <c r="AI34" s="37" t="s">
        <v>57</v>
      </c>
      <c r="AJ34" s="48">
        <f t="shared" si="5"/>
        <v>0.08</v>
      </c>
      <c r="AK34" s="69">
        <f t="shared" si="6"/>
        <v>64.0729803270338</v>
      </c>
      <c r="AL34" s="69">
        <f>1</f>
        <v>1</v>
      </c>
      <c r="AM34" s="37">
        <f t="shared" si="8"/>
        <v>4.68216084953088</v>
      </c>
      <c r="AN34" s="70">
        <f t="shared" si="9"/>
        <v>25</v>
      </c>
      <c r="AO34" s="37">
        <f t="shared" si="10"/>
        <v>4.335334119936</v>
      </c>
      <c r="AP34" s="70">
        <f t="shared" si="11"/>
        <v>50</v>
      </c>
      <c r="AQ34" s="37">
        <f t="shared" si="12"/>
        <v>4.0141982592</v>
      </c>
      <c r="AR34" s="70">
        <f t="shared" si="13"/>
        <v>100</v>
      </c>
      <c r="AS34" s="37">
        <f t="shared" si="14"/>
        <v>3.71685024</v>
      </c>
      <c r="AT34" s="70">
        <f t="shared" si="15"/>
        <v>1000</v>
      </c>
      <c r="AU34" s="37">
        <f t="shared" si="16"/>
        <v>3.441528</v>
      </c>
      <c r="AV34" s="70">
        <f t="shared" si="17"/>
        <v>4000</v>
      </c>
      <c r="AW34" s="37">
        <f t="shared" si="18"/>
        <v>3.1866</v>
      </c>
      <c r="AX34" s="70">
        <f t="shared" si="19"/>
        <v>8000</v>
      </c>
      <c r="AY34" s="37">
        <f t="shared" si="20"/>
        <v>3.059136</v>
      </c>
      <c r="AZ34" s="6" t="s">
        <v>180</v>
      </c>
    </row>
    <row r="35" s="6" customFormat="1" spans="1:51">
      <c r="A35" s="20" t="s">
        <v>181</v>
      </c>
      <c r="B35" s="6"/>
      <c r="C35" s="22"/>
      <c r="D35" s="6"/>
      <c r="E35" s="23" t="s">
        <v>182</v>
      </c>
      <c r="F35" s="23" t="s">
        <v>183</v>
      </c>
      <c r="G35" s="23" t="s">
        <v>135</v>
      </c>
      <c r="H35" s="25" t="s">
        <v>53</v>
      </c>
      <c r="I35" s="39" t="s">
        <v>67</v>
      </c>
      <c r="J35" s="33">
        <v>1</v>
      </c>
      <c r="K35" s="6" t="s">
        <v>184</v>
      </c>
      <c r="L35" s="35">
        <v>2000</v>
      </c>
      <c r="M35" s="21"/>
      <c r="N35" s="6"/>
      <c r="O35" s="6"/>
      <c r="P35" s="6"/>
      <c r="Q35" s="6"/>
      <c r="R35" s="6"/>
      <c r="S35" s="6"/>
      <c r="T35" s="49"/>
      <c r="U35" s="6"/>
      <c r="V35" s="6"/>
      <c r="W35" s="20" t="s">
        <v>56</v>
      </c>
      <c r="X35" s="48">
        <f>IF(W35="K2",0.8,IF(W35="K3",0.5,IF(W35="K4",0.95,1)))</f>
        <v>0.8</v>
      </c>
      <c r="Y35" s="56">
        <f>J35</f>
        <v>1</v>
      </c>
      <c r="Z35"/>
      <c r="AA35"/>
      <c r="AB35"/>
      <c r="AC35"/>
      <c r="AD35" s="20">
        <v>3.84</v>
      </c>
      <c r="AE35" s="47"/>
      <c r="AF35" s="37">
        <f>AE35-AC35</f>
        <v>0</v>
      </c>
      <c r="AG35" s="37">
        <f>AF35*Y35</f>
        <v>0</v>
      </c>
      <c r="AH35" s="37">
        <f>Y35*AE35</f>
        <v>0</v>
      </c>
      <c r="AI35" s="37" t="s">
        <v>57</v>
      </c>
      <c r="AJ35" s="48">
        <f>IF(AD35&gt;1000,0.01,IF(AD35&gt;100,0.02,IF(AD35&gt;10,0.04,IF(AD35&gt;1,0.08,0.16))))</f>
        <v>0.08</v>
      </c>
      <c r="AK35" s="69">
        <f>300/AM35</f>
        <v>57.4242072497229</v>
      </c>
      <c r="AL35" s="69">
        <f>1</f>
        <v>1</v>
      </c>
      <c r="AM35" s="37">
        <f>IF(AL35=L35,AD35,IF(AL35&lt;L35,AO35*(1+AJ35)))</f>
        <v>5.2242776064</v>
      </c>
      <c r="AN35" s="70">
        <f>IF(L35&lt;50,L35,IF(AL35&gt;=L35,AL35*2,IF(L35&lt;=50,L35,25)))</f>
        <v>25</v>
      </c>
      <c r="AO35" s="37">
        <f>IF(AN35=L35,AD35,IF(AN35&lt;L35,AQ35*(1+AJ35),AM35*(1-AJ35/2)))</f>
        <v>4.83729408</v>
      </c>
      <c r="AP35" s="70">
        <f>IF(L35&lt;50,100,IF(AN35&gt;=L35,AN35*2,IF(L35&lt;=100,L35,50)))</f>
        <v>50</v>
      </c>
      <c r="AQ35" s="37">
        <f>IF(AP35=L35,AD35,IF(AP35&lt;L35,AS35*(1+AJ35),AO35*(1-AJ35/2)))</f>
        <v>4.478976</v>
      </c>
      <c r="AR35" s="70">
        <f>IF(L35&lt;50,500,IF(AP35=L35*4,"",IF(AP35&gt;=L35,AP35*2,IF(L35&lt;=200,L35,100))))</f>
        <v>100</v>
      </c>
      <c r="AS35" s="37">
        <f>IF(AR35="","",IF(AR35=L35,AD35*X35,IF(AR35&lt;L35,AU35*(1+AJ35),AQ35*(1-AJ35/2))))</f>
        <v>4.1472</v>
      </c>
      <c r="AT35" s="70">
        <f>IF(L35&lt;50,1000,IF(OR(AR35=L35*4,AR35=""),"",IF(AR35&gt;=L35,AR35*2,IF(L35&lt;=2000,L35,1000))))</f>
        <v>2000</v>
      </c>
      <c r="AU35" s="37">
        <f>IF(AT35="","",IF(AT35=L35,AD35,IF(AT35&lt;L35,AW35*(1+AJ35),AS35*(1-AJ35/2))))</f>
        <v>3.84</v>
      </c>
      <c r="AV35" s="70">
        <f>IF(L35&lt;50,2500,IF(OR(AT35=L35*4,AT35=""),"",IF(AT35&gt;=L35,AT35*2,IF(L35&lt;=5000,L35,2500))))</f>
        <v>4000</v>
      </c>
      <c r="AW35" s="37">
        <f>IF(AV35="","",IF(AV35=L35,AD35,IF(AV35&lt;L35,AY35*(1+AJ35),AU35*(1-AJ35/2))))</f>
        <v>3.6864</v>
      </c>
      <c r="AX35" s="70">
        <f>IF(L35&lt;50,"",IF(OR(AV35=L35*4,AV35=""),"",IF(AV35&gt;=L35,AV35*2,IF(L35&lt;=20000,L35,10000))))</f>
        <v>8000</v>
      </c>
      <c r="AY35" s="37">
        <f>IF(AX35="","",IF(AX35=L35,AD35,AW35*(1-AJ35/2)))</f>
        <v>3.538944</v>
      </c>
    </row>
    <row r="36" s="6" customFormat="1" ht="14.25" spans="1:51">
      <c r="A36" s="5" t="s">
        <v>181</v>
      </c>
      <c r="B36"/>
      <c r="C36" s="9"/>
      <c r="D36"/>
      <c r="E36" s="28" t="s">
        <v>185</v>
      </c>
      <c r="F36" s="28" t="s">
        <v>186</v>
      </c>
      <c r="G36" s="28" t="s">
        <v>187</v>
      </c>
      <c r="H36" s="11">
        <v>1</v>
      </c>
      <c r="I36" s="11"/>
      <c r="J36" s="41">
        <v>1</v>
      </c>
      <c r="K36"/>
      <c r="L36" s="13">
        <v>1</v>
      </c>
      <c r="M36" s="5"/>
      <c r="N36"/>
      <c r="O36"/>
      <c r="P36"/>
      <c r="Q36"/>
      <c r="R36"/>
      <c r="S36"/>
      <c r="T36" s="14"/>
      <c r="U36"/>
      <c r="V36"/>
      <c r="W36" s="15" t="s">
        <v>56</v>
      </c>
      <c r="X36"/>
      <c r="Y36"/>
      <c r="Z36"/>
      <c r="AA36"/>
      <c r="AB36"/>
      <c r="AC36"/>
      <c r="AD36" s="15">
        <v>186.16976</v>
      </c>
      <c r="AE36" s="15"/>
      <c r="AF36"/>
      <c r="AG36"/>
      <c r="AH36"/>
      <c r="AI36"/>
      <c r="AJ36"/>
      <c r="AK36" s="69">
        <f t="shared" ref="AK36:AK49" si="23">300/AM36</f>
        <v>1.61143249043239</v>
      </c>
      <c r="AL36" s="69">
        <f t="shared" ref="AL36:AL49" si="24">1</f>
        <v>1</v>
      </c>
      <c r="AM36" s="37">
        <f t="shared" ref="AM36:AM49" si="25">IF(AL36=L36,AD36,IF(AL36&lt;L36,AO36*(1+AJ36)))</f>
        <v>186.16976</v>
      </c>
      <c r="AN36" s="70">
        <f t="shared" ref="AN36:AN49" si="26">IF(L36&lt;50,L36,IF(AL36&gt;=L36,AL36*2,IF(L36&lt;=50,L36,25)))</f>
        <v>1</v>
      </c>
      <c r="AO36" s="37">
        <f t="shared" ref="AO36:AO49" si="27">IF(AN36=L36,AD36,IF(AN36&lt;L36,AQ36*(1+AJ36),AM36*(1-AJ36/2)))</f>
        <v>186.16976</v>
      </c>
      <c r="AP36" s="70">
        <f t="shared" ref="AP36:AP49" si="28">IF(L36&lt;50,100,IF(AN36&gt;=L36,AN36*2,IF(L36&lt;=100,L36,50)))</f>
        <v>100</v>
      </c>
      <c r="AQ36" s="37">
        <f t="shared" ref="AQ36:AQ49" si="29">IF(AP36=L36,AD36,IF(AP36&lt;L36,AS36*(1+AJ36),AO36*(1-AJ36/2)))</f>
        <v>186.16976</v>
      </c>
      <c r="AR36" s="70">
        <f t="shared" ref="AR36:AR49" si="30">IF(L36&lt;50,500,IF(AP36=L36*4,"",IF(AP36&gt;=L36,AP36*2,IF(L36&lt;=200,L36,100))))</f>
        <v>500</v>
      </c>
      <c r="AS36" s="37">
        <f t="shared" ref="AS36:AS49" si="31">IF(AR36="","",IF(AR36=L36,AD36*X36,IF(AR36&lt;L36,AU36*(1+AJ36),AQ36*(1-AJ36/2))))</f>
        <v>186.16976</v>
      </c>
      <c r="AT36" s="70">
        <f t="shared" ref="AT36:AT49" si="32">IF(L36&lt;50,1000,IF(OR(AR36=L36*4,AR36=""),"",IF(AR36&gt;=L36,AR36*2,IF(L36&lt;=2000,L36,1000))))</f>
        <v>1000</v>
      </c>
      <c r="AU36" s="37">
        <f t="shared" ref="AU36:AU49" si="33">IF(AT36="","",IF(AT36=L36,AD36,IF(AT36&lt;L36,AW36*(1+AJ36),AS36*(1-AJ36/2))))</f>
        <v>186.16976</v>
      </c>
      <c r="AV36" s="70">
        <f t="shared" ref="AV36:AV49" si="34">IF(L36&lt;50,2500,IF(OR(AT36=L36*4,AT36=""),"",IF(AT36&gt;=L36,AT36*2,IF(L36&lt;=5000,L36,2500))))</f>
        <v>2500</v>
      </c>
      <c r="AW36" s="37">
        <f t="shared" ref="AW36:AW49" si="35">IF(AV36="","",IF(AV36=L36,AD36,IF(AV36&lt;L36,AY36*(1+AJ36),AU36*(1-AJ36/2))))</f>
        <v>186.16976</v>
      </c>
      <c r="AX36" s="70" t="str">
        <f t="shared" ref="AX36:AX49" si="36">IF(L36&lt;50,"",IF(OR(AV36=L36*4,AV36=""),"",IF(AV36&gt;=L36,AV36*2,IF(L36&lt;=20000,L36,10000))))</f>
        <v/>
      </c>
      <c r="AY36" s="37" t="str">
        <f t="shared" ref="AY36:AY49" si="37">IF(AX36="","",IF(AX36=L36,AD36,AW36*(1-AJ36/2)))</f>
        <v/>
      </c>
    </row>
    <row r="37" s="6" customFormat="1" ht="14.25" spans="1:51">
      <c r="A37" s="5" t="s">
        <v>181</v>
      </c>
      <c r="B37"/>
      <c r="C37" s="9"/>
      <c r="D37"/>
      <c r="E37" s="28" t="s">
        <v>188</v>
      </c>
      <c r="F37" s="28" t="s">
        <v>82</v>
      </c>
      <c r="G37" s="28" t="s">
        <v>189</v>
      </c>
      <c r="H37" s="11">
        <v>1</v>
      </c>
      <c r="I37" s="11"/>
      <c r="J37" s="41">
        <v>1</v>
      </c>
      <c r="K37"/>
      <c r="L37" s="13">
        <v>2500</v>
      </c>
      <c r="M37" s="5"/>
      <c r="N37"/>
      <c r="O37"/>
      <c r="P37"/>
      <c r="Q37"/>
      <c r="R37"/>
      <c r="S37"/>
      <c r="T37" s="14"/>
      <c r="U37"/>
      <c r="V37"/>
      <c r="W37" s="15" t="s">
        <v>190</v>
      </c>
      <c r="X37"/>
      <c r="Y37"/>
      <c r="Z37"/>
      <c r="AA37"/>
      <c r="AB37"/>
      <c r="AC37"/>
      <c r="AD37" s="64">
        <v>25.8657</v>
      </c>
      <c r="AE37" s="15"/>
      <c r="AF37"/>
      <c r="AG37"/>
      <c r="AH37"/>
      <c r="AI37"/>
      <c r="AJ37"/>
      <c r="AK37" s="69">
        <f t="shared" si="23"/>
        <v>11.598371588629</v>
      </c>
      <c r="AL37" s="69">
        <f t="shared" si="24"/>
        <v>1</v>
      </c>
      <c r="AM37" s="37">
        <f t="shared" si="25"/>
        <v>25.8657</v>
      </c>
      <c r="AN37" s="70">
        <f t="shared" si="26"/>
        <v>25</v>
      </c>
      <c r="AO37" s="37">
        <f t="shared" si="27"/>
        <v>25.8657</v>
      </c>
      <c r="AP37" s="70">
        <f t="shared" si="28"/>
        <v>50</v>
      </c>
      <c r="AQ37" s="37">
        <f t="shared" si="29"/>
        <v>25.8657</v>
      </c>
      <c r="AR37" s="70">
        <f t="shared" si="30"/>
        <v>100</v>
      </c>
      <c r="AS37" s="37">
        <f t="shared" si="31"/>
        <v>25.8657</v>
      </c>
      <c r="AT37" s="70">
        <f t="shared" si="32"/>
        <v>1000</v>
      </c>
      <c r="AU37" s="37">
        <f t="shared" si="33"/>
        <v>25.8657</v>
      </c>
      <c r="AV37" s="70">
        <f t="shared" si="34"/>
        <v>2500</v>
      </c>
      <c r="AW37" s="37">
        <f t="shared" si="35"/>
        <v>25.8657</v>
      </c>
      <c r="AX37" s="70">
        <f t="shared" si="36"/>
        <v>5000</v>
      </c>
      <c r="AY37" s="37">
        <f t="shared" si="37"/>
        <v>25.8657</v>
      </c>
    </row>
    <row r="38" s="6" customFormat="1" ht="14.25" spans="1:51">
      <c r="A38" s="5" t="s">
        <v>181</v>
      </c>
      <c r="B38"/>
      <c r="C38" s="9"/>
      <c r="D38"/>
      <c r="E38" s="28" t="s">
        <v>191</v>
      </c>
      <c r="F38" s="28" t="s">
        <v>192</v>
      </c>
      <c r="G38" s="28"/>
      <c r="H38" s="11">
        <v>1</v>
      </c>
      <c r="I38" s="11"/>
      <c r="J38" s="41">
        <v>1</v>
      </c>
      <c r="K38"/>
      <c r="L38" s="13">
        <v>1</v>
      </c>
      <c r="M38" s="5"/>
      <c r="N38"/>
      <c r="O38"/>
      <c r="P38"/>
      <c r="Q38"/>
      <c r="R38"/>
      <c r="S38"/>
      <c r="T38" s="14"/>
      <c r="U38"/>
      <c r="V38"/>
      <c r="W38" s="15" t="s">
        <v>190</v>
      </c>
      <c r="X38"/>
      <c r="Y38"/>
      <c r="Z38"/>
      <c r="AA38"/>
      <c r="AB38"/>
      <c r="AC38"/>
      <c r="AD38" s="15">
        <v>1</v>
      </c>
      <c r="AE38" s="15"/>
      <c r="AF38"/>
      <c r="AG38"/>
      <c r="AH38"/>
      <c r="AI38"/>
      <c r="AJ38"/>
      <c r="AK38" s="69">
        <f t="shared" si="23"/>
        <v>300</v>
      </c>
      <c r="AL38" s="69">
        <f t="shared" si="24"/>
        <v>1</v>
      </c>
      <c r="AM38" s="37">
        <f t="shared" si="25"/>
        <v>1</v>
      </c>
      <c r="AN38" s="70">
        <f t="shared" si="26"/>
        <v>1</v>
      </c>
      <c r="AO38" s="37">
        <f t="shared" si="27"/>
        <v>1</v>
      </c>
      <c r="AP38" s="70">
        <f t="shared" si="28"/>
        <v>100</v>
      </c>
      <c r="AQ38" s="37">
        <f t="shared" si="29"/>
        <v>1</v>
      </c>
      <c r="AR38" s="70">
        <f t="shared" si="30"/>
        <v>500</v>
      </c>
      <c r="AS38" s="37">
        <f t="shared" si="31"/>
        <v>1</v>
      </c>
      <c r="AT38" s="70">
        <f t="shared" si="32"/>
        <v>1000</v>
      </c>
      <c r="AU38" s="37">
        <f t="shared" si="33"/>
        <v>1</v>
      </c>
      <c r="AV38" s="70">
        <f t="shared" si="34"/>
        <v>2500</v>
      </c>
      <c r="AW38" s="37">
        <f t="shared" si="35"/>
        <v>1</v>
      </c>
      <c r="AX38" s="70" t="str">
        <f t="shared" si="36"/>
        <v/>
      </c>
      <c r="AY38" s="37" t="str">
        <f t="shared" si="37"/>
        <v/>
      </c>
    </row>
    <row r="39" s="6" customFormat="1" ht="14.25" spans="1:51">
      <c r="A39" s="5" t="s">
        <v>181</v>
      </c>
      <c r="B39"/>
      <c r="C39" s="9"/>
      <c r="D39"/>
      <c r="E39" s="28" t="s">
        <v>193</v>
      </c>
      <c r="F39" s="28" t="s">
        <v>194</v>
      </c>
      <c r="G39" s="28" t="s">
        <v>195</v>
      </c>
      <c r="H39" s="11">
        <v>1</v>
      </c>
      <c r="I39" s="11"/>
      <c r="J39" s="41">
        <v>1</v>
      </c>
      <c r="K39"/>
      <c r="L39" s="13">
        <v>1</v>
      </c>
      <c r="M39" s="5"/>
      <c r="N39"/>
      <c r="O39"/>
      <c r="P39"/>
      <c r="Q39"/>
      <c r="R39"/>
      <c r="S39"/>
      <c r="T39" s="14"/>
      <c r="U39"/>
      <c r="V39"/>
      <c r="W39" s="15" t="s">
        <v>56</v>
      </c>
      <c r="X39"/>
      <c r="Y39"/>
      <c r="Z39"/>
      <c r="AA39"/>
      <c r="AB39"/>
      <c r="AC39"/>
      <c r="AD39" s="15">
        <v>105.89792</v>
      </c>
      <c r="AE39" s="15"/>
      <c r="AF39"/>
      <c r="AG39"/>
      <c r="AH39"/>
      <c r="AI39"/>
      <c r="AJ39"/>
      <c r="AK39" s="69">
        <f t="shared" si="23"/>
        <v>2.83291683160538</v>
      </c>
      <c r="AL39" s="69">
        <f t="shared" si="24"/>
        <v>1</v>
      </c>
      <c r="AM39" s="37">
        <f t="shared" si="25"/>
        <v>105.89792</v>
      </c>
      <c r="AN39" s="70">
        <f t="shared" si="26"/>
        <v>1</v>
      </c>
      <c r="AO39" s="37">
        <f t="shared" si="27"/>
        <v>105.89792</v>
      </c>
      <c r="AP39" s="70">
        <f t="shared" si="28"/>
        <v>100</v>
      </c>
      <c r="AQ39" s="37">
        <f t="shared" si="29"/>
        <v>105.89792</v>
      </c>
      <c r="AR39" s="70">
        <f t="shared" si="30"/>
        <v>500</v>
      </c>
      <c r="AS39" s="37">
        <f t="shared" si="31"/>
        <v>105.89792</v>
      </c>
      <c r="AT39" s="70">
        <f t="shared" si="32"/>
        <v>1000</v>
      </c>
      <c r="AU39" s="37">
        <f t="shared" si="33"/>
        <v>105.89792</v>
      </c>
      <c r="AV39" s="70">
        <f t="shared" si="34"/>
        <v>2500</v>
      </c>
      <c r="AW39" s="37">
        <f t="shared" si="35"/>
        <v>105.89792</v>
      </c>
      <c r="AX39" s="70" t="str">
        <f t="shared" si="36"/>
        <v/>
      </c>
      <c r="AY39" s="37" t="str">
        <f t="shared" si="37"/>
        <v/>
      </c>
    </row>
    <row r="40" s="6" customFormat="1" ht="14.25" spans="1:51">
      <c r="A40" s="5" t="s">
        <v>181</v>
      </c>
      <c r="B40"/>
      <c r="C40" s="9"/>
      <c r="D40"/>
      <c r="E40" s="28" t="s">
        <v>196</v>
      </c>
      <c r="F40" s="28" t="s">
        <v>82</v>
      </c>
      <c r="G40" s="28" t="s">
        <v>197</v>
      </c>
      <c r="H40" s="11">
        <v>1</v>
      </c>
      <c r="I40" s="11"/>
      <c r="J40" s="41">
        <v>1</v>
      </c>
      <c r="K40"/>
      <c r="L40" s="13">
        <v>40</v>
      </c>
      <c r="M40" s="5"/>
      <c r="N40"/>
      <c r="O40"/>
      <c r="P40"/>
      <c r="Q40"/>
      <c r="R40"/>
      <c r="S40"/>
      <c r="T40" s="14"/>
      <c r="U40"/>
      <c r="V40"/>
      <c r="W40" s="15" t="s">
        <v>190</v>
      </c>
      <c r="X40"/>
      <c r="Y40"/>
      <c r="Z40"/>
      <c r="AA40"/>
      <c r="AB40"/>
      <c r="AC40"/>
      <c r="AD40" s="15">
        <v>20.69256</v>
      </c>
      <c r="AE40" s="15"/>
      <c r="AF40"/>
      <c r="AG40"/>
      <c r="AH40"/>
      <c r="AI40"/>
      <c r="AJ40"/>
      <c r="AK40" s="69">
        <f t="shared" si="23"/>
        <v>14.4979644857862</v>
      </c>
      <c r="AL40" s="69">
        <f t="shared" si="24"/>
        <v>1</v>
      </c>
      <c r="AM40" s="37">
        <f t="shared" si="25"/>
        <v>20.69256</v>
      </c>
      <c r="AN40" s="70">
        <f t="shared" si="26"/>
        <v>40</v>
      </c>
      <c r="AO40" s="37">
        <f t="shared" si="27"/>
        <v>20.69256</v>
      </c>
      <c r="AP40" s="70">
        <f t="shared" si="28"/>
        <v>100</v>
      </c>
      <c r="AQ40" s="37">
        <f t="shared" si="29"/>
        <v>20.69256</v>
      </c>
      <c r="AR40" s="70">
        <f t="shared" si="30"/>
        <v>500</v>
      </c>
      <c r="AS40" s="37">
        <f t="shared" si="31"/>
        <v>20.69256</v>
      </c>
      <c r="AT40" s="70">
        <f t="shared" si="32"/>
        <v>1000</v>
      </c>
      <c r="AU40" s="37">
        <f t="shared" si="33"/>
        <v>20.69256</v>
      </c>
      <c r="AV40" s="70">
        <f t="shared" si="34"/>
        <v>2500</v>
      </c>
      <c r="AW40" s="37">
        <f t="shared" si="35"/>
        <v>20.69256</v>
      </c>
      <c r="AX40" s="70" t="str">
        <f t="shared" si="36"/>
        <v/>
      </c>
      <c r="AY40" s="37" t="str">
        <f t="shared" si="37"/>
        <v/>
      </c>
    </row>
    <row r="41" s="6" customFormat="1" ht="14.25" spans="1:51">
      <c r="A41" s="5" t="s">
        <v>181</v>
      </c>
      <c r="B41"/>
      <c r="C41" s="9"/>
      <c r="D41"/>
      <c r="E41" s="28" t="s">
        <v>198</v>
      </c>
      <c r="F41" s="28" t="s">
        <v>199</v>
      </c>
      <c r="G41" s="28" t="s">
        <v>200</v>
      </c>
      <c r="H41" s="11">
        <v>1</v>
      </c>
      <c r="I41" s="11"/>
      <c r="J41" s="41">
        <v>1</v>
      </c>
      <c r="K41"/>
      <c r="L41" s="13">
        <v>490</v>
      </c>
      <c r="M41" s="5"/>
      <c r="N41"/>
      <c r="O41"/>
      <c r="P41"/>
      <c r="Q41"/>
      <c r="R41"/>
      <c r="S41"/>
      <c r="T41" s="14"/>
      <c r="U41"/>
      <c r="V41"/>
      <c r="W41" s="15" t="s">
        <v>56</v>
      </c>
      <c r="X41"/>
      <c r="Y41"/>
      <c r="Z41"/>
      <c r="AA41"/>
      <c r="AB41"/>
      <c r="AC41"/>
      <c r="AD41" s="15">
        <v>132.95128</v>
      </c>
      <c r="AE41" s="15"/>
      <c r="AF41"/>
      <c r="AG41"/>
      <c r="AH41"/>
      <c r="AI41"/>
      <c r="AJ41"/>
      <c r="AK41" s="69">
        <f t="shared" si="23"/>
        <v>2.25646567675016</v>
      </c>
      <c r="AL41" s="69">
        <f t="shared" si="24"/>
        <v>1</v>
      </c>
      <c r="AM41" s="37">
        <f t="shared" si="25"/>
        <v>132.95128</v>
      </c>
      <c r="AN41" s="70">
        <f t="shared" si="26"/>
        <v>25</v>
      </c>
      <c r="AO41" s="37">
        <f t="shared" si="27"/>
        <v>132.95128</v>
      </c>
      <c r="AP41" s="70">
        <f t="shared" si="28"/>
        <v>50</v>
      </c>
      <c r="AQ41" s="37">
        <f t="shared" si="29"/>
        <v>132.95128</v>
      </c>
      <c r="AR41" s="70">
        <f t="shared" si="30"/>
        <v>100</v>
      </c>
      <c r="AS41" s="37">
        <f t="shared" si="31"/>
        <v>132.95128</v>
      </c>
      <c r="AT41" s="70">
        <f t="shared" si="32"/>
        <v>490</v>
      </c>
      <c r="AU41" s="37">
        <f t="shared" si="33"/>
        <v>132.95128</v>
      </c>
      <c r="AV41" s="70">
        <f t="shared" si="34"/>
        <v>980</v>
      </c>
      <c r="AW41" s="37">
        <f t="shared" si="35"/>
        <v>132.95128</v>
      </c>
      <c r="AX41" s="70">
        <f t="shared" si="36"/>
        <v>1960</v>
      </c>
      <c r="AY41" s="37">
        <f t="shared" si="37"/>
        <v>132.95128</v>
      </c>
    </row>
    <row r="42" s="6" customFormat="1" ht="14.25" spans="1:51">
      <c r="A42" s="5" t="s">
        <v>181</v>
      </c>
      <c r="B42"/>
      <c r="C42" s="9"/>
      <c r="D42"/>
      <c r="E42" s="28" t="s">
        <v>201</v>
      </c>
      <c r="F42" s="28" t="s">
        <v>202</v>
      </c>
      <c r="G42" s="28" t="s">
        <v>203</v>
      </c>
      <c r="H42" s="11">
        <v>1</v>
      </c>
      <c r="I42" s="11"/>
      <c r="J42" s="41">
        <v>1</v>
      </c>
      <c r="K42"/>
      <c r="L42" s="13">
        <v>50</v>
      </c>
      <c r="M42" s="5"/>
      <c r="N42"/>
      <c r="O42"/>
      <c r="P42"/>
      <c r="Q42"/>
      <c r="R42"/>
      <c r="S42"/>
      <c r="T42" s="14"/>
      <c r="U42"/>
      <c r="V42"/>
      <c r="W42" s="15" t="s">
        <v>56</v>
      </c>
      <c r="X42"/>
      <c r="Y42"/>
      <c r="Z42"/>
      <c r="AA42"/>
      <c r="AB42"/>
      <c r="AC42"/>
      <c r="AD42" s="65">
        <v>1057.53536</v>
      </c>
      <c r="AE42" s="15"/>
      <c r="AF42"/>
      <c r="AG42"/>
      <c r="AH42"/>
      <c r="AI42"/>
      <c r="AJ42"/>
      <c r="AK42" s="69">
        <f t="shared" si="23"/>
        <v>0.283678457805893</v>
      </c>
      <c r="AL42" s="69">
        <f t="shared" si="24"/>
        <v>1</v>
      </c>
      <c r="AM42" s="37">
        <f t="shared" si="25"/>
        <v>1057.53536</v>
      </c>
      <c r="AN42" s="70">
        <f t="shared" si="26"/>
        <v>50</v>
      </c>
      <c r="AO42" s="37">
        <f t="shared" si="27"/>
        <v>1057.53536</v>
      </c>
      <c r="AP42" s="70">
        <f t="shared" si="28"/>
        <v>100</v>
      </c>
      <c r="AQ42" s="37">
        <f t="shared" si="29"/>
        <v>1057.53536</v>
      </c>
      <c r="AR42" s="70">
        <f t="shared" si="30"/>
        <v>200</v>
      </c>
      <c r="AS42" s="37">
        <f t="shared" si="31"/>
        <v>1057.53536</v>
      </c>
      <c r="AT42" s="70" t="str">
        <f t="shared" si="32"/>
        <v/>
      </c>
      <c r="AU42" s="37" t="str">
        <f t="shared" si="33"/>
        <v/>
      </c>
      <c r="AV42" s="70" t="str">
        <f t="shared" si="34"/>
        <v/>
      </c>
      <c r="AW42" s="37" t="str">
        <f t="shared" si="35"/>
        <v/>
      </c>
      <c r="AX42" s="70" t="str">
        <f t="shared" si="36"/>
        <v/>
      </c>
      <c r="AY42" s="37" t="str">
        <f t="shared" si="37"/>
        <v/>
      </c>
    </row>
    <row r="43" s="6" customFormat="1" ht="14.25" spans="1:51">
      <c r="A43" s="5" t="s">
        <v>181</v>
      </c>
      <c r="B43"/>
      <c r="C43" s="9"/>
      <c r="D43"/>
      <c r="E43" s="28" t="s">
        <v>204</v>
      </c>
      <c r="F43" s="28" t="s">
        <v>205</v>
      </c>
      <c r="G43" s="28" t="s">
        <v>206</v>
      </c>
      <c r="H43" s="11">
        <v>1</v>
      </c>
      <c r="I43" s="11"/>
      <c r="J43" s="41">
        <v>1</v>
      </c>
      <c r="K43"/>
      <c r="L43" s="13">
        <v>6000</v>
      </c>
      <c r="M43" s="5"/>
      <c r="N43"/>
      <c r="O43"/>
      <c r="P43"/>
      <c r="Q43"/>
      <c r="R43"/>
      <c r="S43"/>
      <c r="T43" s="14"/>
      <c r="U43"/>
      <c r="V43"/>
      <c r="W43" s="15" t="s">
        <v>190</v>
      </c>
      <c r="X43"/>
      <c r="Y43"/>
      <c r="Z43"/>
      <c r="AA43"/>
      <c r="AB43"/>
      <c r="AC43"/>
      <c r="AD43" s="15">
        <v>3.416</v>
      </c>
      <c r="AE43" s="15"/>
      <c r="AF43"/>
      <c r="AG43"/>
      <c r="AH43"/>
      <c r="AI43"/>
      <c r="AJ43"/>
      <c r="AK43" s="69">
        <f t="shared" si="23"/>
        <v>87.8220140515222</v>
      </c>
      <c r="AL43" s="69">
        <f t="shared" si="24"/>
        <v>1</v>
      </c>
      <c r="AM43" s="37">
        <f t="shared" si="25"/>
        <v>3.416</v>
      </c>
      <c r="AN43" s="70">
        <f t="shared" si="26"/>
        <v>25</v>
      </c>
      <c r="AO43" s="37">
        <f t="shared" si="27"/>
        <v>3.416</v>
      </c>
      <c r="AP43" s="70">
        <f t="shared" si="28"/>
        <v>50</v>
      </c>
      <c r="AQ43" s="37">
        <f t="shared" si="29"/>
        <v>3.416</v>
      </c>
      <c r="AR43" s="70">
        <f t="shared" si="30"/>
        <v>100</v>
      </c>
      <c r="AS43" s="37">
        <f t="shared" si="31"/>
        <v>3.416</v>
      </c>
      <c r="AT43" s="70">
        <f t="shared" si="32"/>
        <v>1000</v>
      </c>
      <c r="AU43" s="37">
        <f t="shared" si="33"/>
        <v>3.416</v>
      </c>
      <c r="AV43" s="70">
        <f t="shared" si="34"/>
        <v>2500</v>
      </c>
      <c r="AW43" s="37">
        <f t="shared" si="35"/>
        <v>3.416</v>
      </c>
      <c r="AX43" s="70">
        <f t="shared" si="36"/>
        <v>6000</v>
      </c>
      <c r="AY43" s="37">
        <f t="shared" si="37"/>
        <v>3.416</v>
      </c>
    </row>
    <row r="44" s="6" customFormat="1" ht="14.25" spans="1:51">
      <c r="A44" s="5" t="s">
        <v>181</v>
      </c>
      <c r="B44"/>
      <c r="C44" s="9"/>
      <c r="D44"/>
      <c r="E44" s="28" t="s">
        <v>207</v>
      </c>
      <c r="F44" s="28" t="s">
        <v>208</v>
      </c>
      <c r="G44" s="28"/>
      <c r="H44" s="11">
        <v>1</v>
      </c>
      <c r="I44" s="11"/>
      <c r="J44" s="41">
        <v>1</v>
      </c>
      <c r="K44"/>
      <c r="L44" s="13">
        <v>3000</v>
      </c>
      <c r="M44" s="5"/>
      <c r="N44"/>
      <c r="O44"/>
      <c r="P44"/>
      <c r="Q44"/>
      <c r="R44"/>
      <c r="S44"/>
      <c r="T44" s="14"/>
      <c r="U44"/>
      <c r="V44"/>
      <c r="W44" s="15" t="s">
        <v>190</v>
      </c>
      <c r="X44"/>
      <c r="Y44"/>
      <c r="Z44"/>
      <c r="AA44"/>
      <c r="AB44"/>
      <c r="AC44"/>
      <c r="AD44" s="15">
        <v>3.64</v>
      </c>
      <c r="AE44" s="15"/>
      <c r="AF44"/>
      <c r="AG44"/>
      <c r="AH44"/>
      <c r="AI44"/>
      <c r="AJ44"/>
      <c r="AK44" s="69">
        <f t="shared" si="23"/>
        <v>82.4175824175824</v>
      </c>
      <c r="AL44" s="69">
        <f t="shared" si="24"/>
        <v>1</v>
      </c>
      <c r="AM44" s="37">
        <f t="shared" si="25"/>
        <v>3.64</v>
      </c>
      <c r="AN44" s="70">
        <f t="shared" si="26"/>
        <v>25</v>
      </c>
      <c r="AO44" s="37">
        <f t="shared" si="27"/>
        <v>3.64</v>
      </c>
      <c r="AP44" s="70">
        <f t="shared" si="28"/>
        <v>50</v>
      </c>
      <c r="AQ44" s="37">
        <f t="shared" si="29"/>
        <v>3.64</v>
      </c>
      <c r="AR44" s="70">
        <f t="shared" si="30"/>
        <v>100</v>
      </c>
      <c r="AS44" s="37">
        <f t="shared" si="31"/>
        <v>3.64</v>
      </c>
      <c r="AT44" s="70">
        <f t="shared" si="32"/>
        <v>1000</v>
      </c>
      <c r="AU44" s="37">
        <f t="shared" si="33"/>
        <v>3.64</v>
      </c>
      <c r="AV44" s="70">
        <f t="shared" si="34"/>
        <v>3000</v>
      </c>
      <c r="AW44" s="37">
        <f t="shared" si="35"/>
        <v>3.64</v>
      </c>
      <c r="AX44" s="70">
        <f t="shared" si="36"/>
        <v>6000</v>
      </c>
      <c r="AY44" s="37">
        <f t="shared" si="37"/>
        <v>3.64</v>
      </c>
    </row>
    <row r="45" s="6" customFormat="1" ht="14.25" spans="1:51">
      <c r="A45" s="5" t="s">
        <v>181</v>
      </c>
      <c r="B45"/>
      <c r="C45" s="9"/>
      <c r="D45"/>
      <c r="E45" s="28" t="s">
        <v>209</v>
      </c>
      <c r="F45" s="28" t="s">
        <v>210</v>
      </c>
      <c r="G45" s="28" t="s">
        <v>211</v>
      </c>
      <c r="H45" s="11">
        <v>1</v>
      </c>
      <c r="I45" s="11"/>
      <c r="J45" s="41">
        <v>1</v>
      </c>
      <c r="K45"/>
      <c r="L45" s="13">
        <v>2500</v>
      </c>
      <c r="M45" s="5"/>
      <c r="N45"/>
      <c r="O45"/>
      <c r="P45"/>
      <c r="Q45"/>
      <c r="R45"/>
      <c r="S45"/>
      <c r="T45" s="14"/>
      <c r="U45"/>
      <c r="V45"/>
      <c r="W45" s="15" t="s">
        <v>190</v>
      </c>
      <c r="X45"/>
      <c r="Y45"/>
      <c r="Z45"/>
      <c r="AA45"/>
      <c r="AB45"/>
      <c r="AC45"/>
      <c r="AD45" s="15">
        <v>58.216</v>
      </c>
      <c r="AE45" s="15"/>
      <c r="AF45"/>
      <c r="AG45"/>
      <c r="AH45"/>
      <c r="AI45"/>
      <c r="AJ45"/>
      <c r="AK45" s="69">
        <f t="shared" si="23"/>
        <v>5.15322248179195</v>
      </c>
      <c r="AL45" s="69">
        <f t="shared" si="24"/>
        <v>1</v>
      </c>
      <c r="AM45" s="37">
        <f t="shared" si="25"/>
        <v>58.216</v>
      </c>
      <c r="AN45" s="70">
        <f t="shared" si="26"/>
        <v>25</v>
      </c>
      <c r="AO45" s="37">
        <f t="shared" si="27"/>
        <v>58.216</v>
      </c>
      <c r="AP45" s="70">
        <f t="shared" si="28"/>
        <v>50</v>
      </c>
      <c r="AQ45" s="37">
        <f t="shared" si="29"/>
        <v>58.216</v>
      </c>
      <c r="AR45" s="70">
        <f t="shared" si="30"/>
        <v>100</v>
      </c>
      <c r="AS45" s="37">
        <f t="shared" si="31"/>
        <v>58.216</v>
      </c>
      <c r="AT45" s="70">
        <f t="shared" si="32"/>
        <v>1000</v>
      </c>
      <c r="AU45" s="37">
        <f t="shared" si="33"/>
        <v>58.216</v>
      </c>
      <c r="AV45" s="70">
        <f t="shared" si="34"/>
        <v>2500</v>
      </c>
      <c r="AW45" s="37">
        <f t="shared" si="35"/>
        <v>58.216</v>
      </c>
      <c r="AX45" s="70">
        <f t="shared" si="36"/>
        <v>5000</v>
      </c>
      <c r="AY45" s="37">
        <f t="shared" si="37"/>
        <v>58.216</v>
      </c>
    </row>
    <row r="46" s="6" customFormat="1" ht="14.25" spans="1:51">
      <c r="A46" s="5" t="s">
        <v>181</v>
      </c>
      <c r="B46"/>
      <c r="C46" s="9"/>
      <c r="D46"/>
      <c r="E46" s="28" t="s">
        <v>212</v>
      </c>
      <c r="F46" s="28" t="s">
        <v>213</v>
      </c>
      <c r="G46" s="28" t="s">
        <v>214</v>
      </c>
      <c r="H46" s="11">
        <v>1</v>
      </c>
      <c r="I46" s="11"/>
      <c r="J46" s="41">
        <v>1</v>
      </c>
      <c r="K46"/>
      <c r="L46" s="13">
        <v>95</v>
      </c>
      <c r="M46" s="5"/>
      <c r="N46"/>
      <c r="O46"/>
      <c r="P46"/>
      <c r="Q46"/>
      <c r="R46"/>
      <c r="S46"/>
      <c r="T46" s="14"/>
      <c r="U46"/>
      <c r="V46"/>
      <c r="W46" s="15" t="s">
        <v>190</v>
      </c>
      <c r="X46"/>
      <c r="Y46"/>
      <c r="Z46"/>
      <c r="AA46"/>
      <c r="AB46"/>
      <c r="AC46"/>
      <c r="AD46" s="15">
        <v>59.416</v>
      </c>
      <c r="AE46" s="15"/>
      <c r="AF46"/>
      <c r="AG46"/>
      <c r="AH46"/>
      <c r="AI46"/>
      <c r="AJ46"/>
      <c r="AK46" s="69">
        <f t="shared" si="23"/>
        <v>5.04914501144473</v>
      </c>
      <c r="AL46" s="69">
        <f t="shared" si="24"/>
        <v>1</v>
      </c>
      <c r="AM46" s="37">
        <f t="shared" si="25"/>
        <v>59.416</v>
      </c>
      <c r="AN46" s="70">
        <f t="shared" si="26"/>
        <v>25</v>
      </c>
      <c r="AO46" s="37">
        <f t="shared" si="27"/>
        <v>59.416</v>
      </c>
      <c r="AP46" s="70">
        <f t="shared" si="28"/>
        <v>95</v>
      </c>
      <c r="AQ46" s="37">
        <f t="shared" si="29"/>
        <v>59.416</v>
      </c>
      <c r="AR46" s="70">
        <f t="shared" si="30"/>
        <v>190</v>
      </c>
      <c r="AS46" s="37">
        <f t="shared" si="31"/>
        <v>59.416</v>
      </c>
      <c r="AT46" s="70">
        <f t="shared" si="32"/>
        <v>380</v>
      </c>
      <c r="AU46" s="37">
        <f t="shared" si="33"/>
        <v>59.416</v>
      </c>
      <c r="AV46" s="70" t="str">
        <f t="shared" si="34"/>
        <v/>
      </c>
      <c r="AW46" s="37" t="str">
        <f t="shared" si="35"/>
        <v/>
      </c>
      <c r="AX46" s="70" t="str">
        <f t="shared" si="36"/>
        <v/>
      </c>
      <c r="AY46" s="37" t="str">
        <f t="shared" si="37"/>
        <v/>
      </c>
    </row>
    <row r="47" s="6" customFormat="1" ht="14.25" spans="1:51">
      <c r="A47" s="5" t="s">
        <v>181</v>
      </c>
      <c r="B47"/>
      <c r="C47" s="9"/>
      <c r="D47"/>
      <c r="E47" s="28" t="s">
        <v>215</v>
      </c>
      <c r="F47" s="28" t="s">
        <v>216</v>
      </c>
      <c r="G47" s="28" t="s">
        <v>217</v>
      </c>
      <c r="H47" s="11">
        <v>1</v>
      </c>
      <c r="I47" s="11"/>
      <c r="J47" s="41">
        <v>1</v>
      </c>
      <c r="K47"/>
      <c r="L47" s="13">
        <v>1</v>
      </c>
      <c r="M47" s="5"/>
      <c r="N47"/>
      <c r="O47"/>
      <c r="P47"/>
      <c r="Q47"/>
      <c r="R47"/>
      <c r="S47"/>
      <c r="T47" s="14"/>
      <c r="U47"/>
      <c r="V47"/>
      <c r="W47" s="15" t="s">
        <v>56</v>
      </c>
      <c r="X47"/>
      <c r="Y47"/>
      <c r="Z47"/>
      <c r="AA47"/>
      <c r="AB47"/>
      <c r="AC47"/>
      <c r="AD47" s="65">
        <v>3413.704</v>
      </c>
      <c r="AE47" s="15"/>
      <c r="AF47"/>
      <c r="AG47"/>
      <c r="AH47"/>
      <c r="AI47"/>
      <c r="AJ47"/>
      <c r="AK47" s="69">
        <f t="shared" si="23"/>
        <v>0.0878810816637881</v>
      </c>
      <c r="AL47" s="69">
        <f t="shared" si="24"/>
        <v>1</v>
      </c>
      <c r="AM47" s="37">
        <f t="shared" si="25"/>
        <v>3413.704</v>
      </c>
      <c r="AN47" s="70">
        <f t="shared" si="26"/>
        <v>1</v>
      </c>
      <c r="AO47" s="37">
        <f t="shared" si="27"/>
        <v>3413.704</v>
      </c>
      <c r="AP47" s="70">
        <f t="shared" si="28"/>
        <v>100</v>
      </c>
      <c r="AQ47" s="37">
        <f t="shared" si="29"/>
        <v>3413.704</v>
      </c>
      <c r="AR47" s="70">
        <f t="shared" si="30"/>
        <v>500</v>
      </c>
      <c r="AS47" s="37">
        <f t="shared" si="31"/>
        <v>3413.704</v>
      </c>
      <c r="AT47" s="70">
        <f t="shared" si="32"/>
        <v>1000</v>
      </c>
      <c r="AU47" s="37">
        <f t="shared" si="33"/>
        <v>3413.704</v>
      </c>
      <c r="AV47" s="70">
        <f t="shared" si="34"/>
        <v>2500</v>
      </c>
      <c r="AW47" s="37">
        <f t="shared" si="35"/>
        <v>3413.704</v>
      </c>
      <c r="AX47" s="70" t="str">
        <f t="shared" si="36"/>
        <v/>
      </c>
      <c r="AY47" s="37" t="str">
        <f t="shared" si="37"/>
        <v/>
      </c>
    </row>
    <row r="48" s="6" customFormat="1" ht="14.25" spans="1:51">
      <c r="A48" s="5" t="s">
        <v>181</v>
      </c>
      <c r="B48"/>
      <c r="C48" s="9"/>
      <c r="D48"/>
      <c r="E48" s="28" t="s">
        <v>218</v>
      </c>
      <c r="F48" s="28" t="s">
        <v>219</v>
      </c>
      <c r="G48" s="28" t="s">
        <v>220</v>
      </c>
      <c r="H48" s="11">
        <v>1</v>
      </c>
      <c r="I48" s="11"/>
      <c r="J48" s="41">
        <v>1</v>
      </c>
      <c r="K48"/>
      <c r="L48" s="13">
        <v>1</v>
      </c>
      <c r="M48" s="5"/>
      <c r="N48"/>
      <c r="O48"/>
      <c r="P48"/>
      <c r="Q48"/>
      <c r="R48"/>
      <c r="S48"/>
      <c r="T48" s="14"/>
      <c r="U48"/>
      <c r="V48"/>
      <c r="W48" s="15" t="s">
        <v>190</v>
      </c>
      <c r="X48"/>
      <c r="Y48"/>
      <c r="Z48"/>
      <c r="AA48"/>
      <c r="AB48"/>
      <c r="AC48"/>
      <c r="AD48" s="15">
        <v>1</v>
      </c>
      <c r="AE48" s="15"/>
      <c r="AF48"/>
      <c r="AG48"/>
      <c r="AH48"/>
      <c r="AI48"/>
      <c r="AJ48"/>
      <c r="AK48" s="69">
        <f t="shared" si="23"/>
        <v>300</v>
      </c>
      <c r="AL48" s="69">
        <f t="shared" si="24"/>
        <v>1</v>
      </c>
      <c r="AM48" s="37">
        <f t="shared" si="25"/>
        <v>1</v>
      </c>
      <c r="AN48" s="70">
        <f t="shared" si="26"/>
        <v>1</v>
      </c>
      <c r="AO48" s="37">
        <f t="shared" si="27"/>
        <v>1</v>
      </c>
      <c r="AP48" s="70">
        <f t="shared" si="28"/>
        <v>100</v>
      </c>
      <c r="AQ48" s="37">
        <f t="shared" si="29"/>
        <v>1</v>
      </c>
      <c r="AR48" s="70">
        <f t="shared" si="30"/>
        <v>500</v>
      </c>
      <c r="AS48" s="37">
        <f t="shared" si="31"/>
        <v>1</v>
      </c>
      <c r="AT48" s="70">
        <f t="shared" si="32"/>
        <v>1000</v>
      </c>
      <c r="AU48" s="37">
        <f t="shared" si="33"/>
        <v>1</v>
      </c>
      <c r="AV48" s="70">
        <f t="shared" si="34"/>
        <v>2500</v>
      </c>
      <c r="AW48" s="37">
        <f t="shared" si="35"/>
        <v>1</v>
      </c>
      <c r="AX48" s="70" t="str">
        <f t="shared" si="36"/>
        <v/>
      </c>
      <c r="AY48" s="37" t="str">
        <f t="shared" si="37"/>
        <v/>
      </c>
    </row>
    <row r="49" s="6" customFormat="1" ht="14.25" spans="1:51">
      <c r="A49" s="5" t="s">
        <v>181</v>
      </c>
      <c r="B49"/>
      <c r="C49" s="9"/>
      <c r="D49"/>
      <c r="E49" s="28" t="s">
        <v>221</v>
      </c>
      <c r="F49" s="28" t="s">
        <v>222</v>
      </c>
      <c r="G49" s="28"/>
      <c r="H49" s="11">
        <v>1</v>
      </c>
      <c r="I49" s="11"/>
      <c r="J49" s="41">
        <v>1</v>
      </c>
      <c r="K49"/>
      <c r="L49" s="13">
        <v>2000</v>
      </c>
      <c r="M49" s="5"/>
      <c r="N49"/>
      <c r="O49"/>
      <c r="P49"/>
      <c r="Q49"/>
      <c r="R49"/>
      <c r="S49"/>
      <c r="T49" s="14"/>
      <c r="U49"/>
      <c r="V49"/>
      <c r="W49" s="15" t="s">
        <v>190</v>
      </c>
      <c r="X49"/>
      <c r="Y49"/>
      <c r="Z49"/>
      <c r="AA49"/>
      <c r="AB49"/>
      <c r="AC49"/>
      <c r="AD49" s="15">
        <v>15.312</v>
      </c>
      <c r="AE49" s="15"/>
      <c r="AF49"/>
      <c r="AG49"/>
      <c r="AH49"/>
      <c r="AI49"/>
      <c r="AJ49"/>
      <c r="AK49" s="69">
        <f t="shared" si="23"/>
        <v>19.5924764890282</v>
      </c>
      <c r="AL49" s="69">
        <f t="shared" si="24"/>
        <v>1</v>
      </c>
      <c r="AM49" s="37">
        <f t="shared" si="25"/>
        <v>15.312</v>
      </c>
      <c r="AN49" s="70">
        <f t="shared" si="26"/>
        <v>25</v>
      </c>
      <c r="AO49" s="37">
        <f t="shared" si="27"/>
        <v>15.312</v>
      </c>
      <c r="AP49" s="70">
        <f t="shared" si="28"/>
        <v>50</v>
      </c>
      <c r="AQ49" s="37">
        <f t="shared" si="29"/>
        <v>15.312</v>
      </c>
      <c r="AR49" s="70">
        <f t="shared" si="30"/>
        <v>100</v>
      </c>
      <c r="AS49" s="37">
        <f t="shared" si="31"/>
        <v>15.312</v>
      </c>
      <c r="AT49" s="70">
        <f t="shared" si="32"/>
        <v>2000</v>
      </c>
      <c r="AU49" s="37">
        <f t="shared" si="33"/>
        <v>15.312</v>
      </c>
      <c r="AV49" s="70">
        <f t="shared" si="34"/>
        <v>4000</v>
      </c>
      <c r="AW49" s="37">
        <f t="shared" si="35"/>
        <v>15.312</v>
      </c>
      <c r="AX49" s="70">
        <f t="shared" si="36"/>
        <v>8000</v>
      </c>
      <c r="AY49" s="37">
        <f t="shared" si="37"/>
        <v>15.312</v>
      </c>
    </row>
    <row r="50" s="6" customFormat="1" ht="14.25" spans="1:51">
      <c r="A50" s="5" t="s">
        <v>181</v>
      </c>
      <c r="B50"/>
      <c r="C50" s="9"/>
      <c r="D50"/>
      <c r="E50" s="28" t="s">
        <v>223</v>
      </c>
      <c r="F50" s="28" t="s">
        <v>224</v>
      </c>
      <c r="G50" s="28" t="s">
        <v>225</v>
      </c>
      <c r="H50" s="11">
        <v>1</v>
      </c>
      <c r="I50" s="11"/>
      <c r="J50" s="41">
        <v>1</v>
      </c>
      <c r="K50"/>
      <c r="L50" s="13">
        <v>5</v>
      </c>
      <c r="M50" s="5"/>
      <c r="N50"/>
      <c r="O50"/>
      <c r="P50"/>
      <c r="Q50"/>
      <c r="R50"/>
      <c r="S50"/>
      <c r="T50" s="14"/>
      <c r="U50"/>
      <c r="V50"/>
      <c r="W50" s="15" t="s">
        <v>190</v>
      </c>
      <c r="X50"/>
      <c r="Y50"/>
      <c r="Z50"/>
      <c r="AA50"/>
      <c r="AB50"/>
      <c r="AC50"/>
      <c r="AD50" s="15">
        <v>0.55184</v>
      </c>
      <c r="AE50" s="15"/>
      <c r="AF50"/>
      <c r="AG50"/>
      <c r="AH50"/>
      <c r="AI50"/>
      <c r="AJ50"/>
      <c r="AK50" s="69">
        <f>300/AM50</f>
        <v>543.63583647434</v>
      </c>
      <c r="AL50" s="69">
        <f>1</f>
        <v>1</v>
      </c>
      <c r="AM50" s="37">
        <f>IF(AL50=L50,AD50,IF(AL50&lt;L50,AO50*(1+AJ50)))</f>
        <v>0.55184</v>
      </c>
      <c r="AN50" s="70">
        <f>IF(L50&lt;50,L50,IF(AL50&gt;=L50,AL50*2,IF(L50&lt;=50,L50,25)))</f>
        <v>5</v>
      </c>
      <c r="AO50" s="37">
        <f>IF(AN50=L50,AD50,IF(AN50&lt;L50,AQ50*(1+AJ50),AM50*(1-AJ50/2)))</f>
        <v>0.55184</v>
      </c>
      <c r="AP50" s="70">
        <f>IF(L50&lt;50,100,IF(AN50&gt;=L50,AN50*2,IF(L50&lt;=100,L50,50)))</f>
        <v>100</v>
      </c>
      <c r="AQ50" s="37">
        <f>IF(AP50=L50,AD50,IF(AP50&lt;L50,AS50*(1+AJ50),AO50*(1-AJ50/2)))</f>
        <v>0.55184</v>
      </c>
      <c r="AR50" s="70">
        <f>IF(L50&lt;50,500,IF(AP50=L50*4,"",IF(AP50&gt;=L50,AP50*2,IF(L50&lt;=200,L50,100))))</f>
        <v>500</v>
      </c>
      <c r="AS50" s="37">
        <f>IF(AR50="","",IF(AR50=L50,AD50*X50,IF(AR50&lt;L50,AU50*(1+AJ50),AQ50*(1-AJ50/2))))</f>
        <v>0.55184</v>
      </c>
      <c r="AT50" s="70">
        <f>IF(L50&lt;50,1000,IF(OR(AR50=L50*4,AR50=""),"",IF(AR50&gt;=L50,AR50*2,IF(L50&lt;=2000,L50,1000))))</f>
        <v>1000</v>
      </c>
      <c r="AU50" s="37">
        <f>IF(AT50="","",IF(AT50=L50,AD50,IF(AT50&lt;L50,AW50*(1+AJ50),AS50*(1-AJ50/2))))</f>
        <v>0.55184</v>
      </c>
      <c r="AV50" s="70">
        <f>IF(L50&lt;50,2500,IF(OR(AT50=L50*4,AT50=""),"",IF(AT50&gt;=L50,AT50*2,IF(L50&lt;=5000,L50,2500))))</f>
        <v>2500</v>
      </c>
      <c r="AW50" s="37">
        <f>IF(AV50="","",IF(AV50=L50,AD50,IF(AV50&lt;L50,AY50*(1+AJ50),AU50*(1-AJ50/2))))</f>
        <v>0.55184</v>
      </c>
      <c r="AX50" s="70" t="str">
        <f>IF(L50&lt;50,"",IF(OR(AV50=L50*4,AV50=""),"",IF(AV50&gt;=L50,AV50*2,IF(L50&lt;=20000,L50,10000))))</f>
        <v/>
      </c>
      <c r="AY50" s="37" t="str">
        <f>IF(AX50="","",IF(AX50=L50,AD50,AW50*(1-AJ50/2)))</f>
        <v/>
      </c>
    </row>
    <row r="51" s="6" customFormat="1" hidden="1" spans="1:52">
      <c r="A51" s="20" t="s">
        <v>226</v>
      </c>
      <c r="C51" s="22"/>
      <c r="E51" s="23" t="s">
        <v>227</v>
      </c>
      <c r="F51" s="23" t="s">
        <v>228</v>
      </c>
      <c r="G51" s="23"/>
      <c r="H51" s="25" t="s">
        <v>53</v>
      </c>
      <c r="I51" s="39" t="s">
        <v>78</v>
      </c>
      <c r="J51" s="33">
        <v>6</v>
      </c>
      <c r="K51" s="6" t="s">
        <v>229</v>
      </c>
      <c r="L51" s="35">
        <v>400</v>
      </c>
      <c r="M51" s="21"/>
      <c r="T51" s="49"/>
      <c r="W51" s="20" t="s">
        <v>64</v>
      </c>
      <c r="X51" s="48">
        <f t="shared" ref="X35:X66" si="38">IF(W51="K2",0.8,IF(W51="K3",0.5,IF(W51="K4",0.95,1)))</f>
        <v>0.5</v>
      </c>
      <c r="Y51" s="56">
        <f t="shared" ref="Y35:Y66" si="39">J51</f>
        <v>6</v>
      </c>
      <c r="Z51"/>
      <c r="AA51"/>
      <c r="AB51"/>
      <c r="AC51"/>
      <c r="AD51" s="20">
        <v>76.4106</v>
      </c>
      <c r="AE51" s="47"/>
      <c r="AF51" s="37">
        <f t="shared" ref="AF35:AF66" si="40">AE51-AC51</f>
        <v>0</v>
      </c>
      <c r="AG51" s="37">
        <f t="shared" ref="AG35:AG66" si="41">AF51*Y51</f>
        <v>0</v>
      </c>
      <c r="AH51" s="37">
        <f t="shared" ref="AH35:AH66" si="42">Y51*AE51</f>
        <v>0</v>
      </c>
      <c r="AI51" s="37" t="s">
        <v>57</v>
      </c>
      <c r="AJ51" s="48">
        <f t="shared" ref="AJ35:AJ66" si="43">IF(AD51&gt;1000,0.01,IF(AD51&gt;100,0.02,IF(AD51&gt;10,0.04,IF(AD51&gt;1,0.08,0.16))))</f>
        <v>0.04</v>
      </c>
      <c r="AK51" s="69">
        <f t="shared" ref="AK35:AK66" si="44">300/AM51</f>
        <v>3.35609532327868</v>
      </c>
      <c r="AL51" s="69">
        <f>1</f>
        <v>1</v>
      </c>
      <c r="AM51" s="37">
        <f t="shared" ref="AM35:AM66" si="45">IF(AL51=L51,AD51,IF(AL51&lt;L51,AO51*(1+AJ51)))</f>
        <v>89.389594484736</v>
      </c>
      <c r="AN51" s="70">
        <f t="shared" ref="AN35:AN66" si="46">IF(L51&lt;50,L51,IF(AL51&gt;=L51,AL51*2,IF(L51&lt;=50,L51,25)))</f>
        <v>25</v>
      </c>
      <c r="AO51" s="37">
        <f t="shared" ref="AO35:AO66" si="47">IF(AN51=L51,AD51,IF(AN51&lt;L51,AQ51*(1+AJ51),AM51*(1-AJ51/2)))</f>
        <v>85.9515331584</v>
      </c>
      <c r="AP51" s="70">
        <f t="shared" ref="AP35:AP66" si="48">IF(L51&lt;50,100,IF(AN51&gt;=L51,AN51*2,IF(L51&lt;=100,L51,50)))</f>
        <v>50</v>
      </c>
      <c r="AQ51" s="37">
        <f t="shared" ref="AQ35:AQ66" si="49">IF(AP51=L51,AD51,IF(AP51&lt;L51,AS51*(1+AJ51),AO51*(1-AJ51/2)))</f>
        <v>82.64570496</v>
      </c>
      <c r="AR51" s="70">
        <f t="shared" ref="AR35:AR66" si="50">IF(L51&lt;50,500,IF(AP51=L51*4,"",IF(AP51&gt;=L51,AP51*2,IF(L51&lt;=200,L51,100))))</f>
        <v>100</v>
      </c>
      <c r="AS51" s="37">
        <f t="shared" ref="AS35:AS66" si="51">IF(AR51="","",IF(AR51=L51,AD51*X51,IF(AR51&lt;L51,AU51*(1+AJ51),AQ51*(1-AJ51/2))))</f>
        <v>79.467024</v>
      </c>
      <c r="AT51" s="70">
        <f t="shared" ref="AT35:AT66" si="52">IF(L51&lt;50,1000,IF(OR(AR51=L51*4,AR51=""),"",IF(AR51&gt;=L51,AR51*2,IF(L51&lt;=2000,L51,1000))))</f>
        <v>400</v>
      </c>
      <c r="AU51" s="37">
        <f t="shared" ref="AU35:AU66" si="53">IF(AT51="","",IF(AT51=L51,AD51,IF(AT51&lt;L51,AW51*(1+AJ51),AS51*(1-AJ51/2))))</f>
        <v>76.4106</v>
      </c>
      <c r="AV51" s="70">
        <f t="shared" ref="AV35:AV66" si="54">IF(L51&lt;50,2500,IF(OR(AT51=L51*4,AT51=""),"",IF(AT51&gt;=L51,AT51*2,IF(L51&lt;=5000,L51,2500))))</f>
        <v>800</v>
      </c>
      <c r="AW51" s="37">
        <f t="shared" ref="AW35:AW66" si="55">IF(AV51="","",IF(AV51=L51,AD51,IF(AV51&lt;L51,AY51*(1+AJ51),AU51*(1-AJ51/2))))</f>
        <v>74.882388</v>
      </c>
      <c r="AX51" s="70">
        <f t="shared" ref="AX35:AX66" si="56">IF(L51&lt;50,"",IF(OR(AV51=L51*4,AV51=""),"",IF(AV51&gt;=L51,AV51*2,IF(L51&lt;=20000,L51,10000))))</f>
        <v>1600</v>
      </c>
      <c r="AY51" s="37">
        <f t="shared" ref="AY35:AY66" si="57">IF(AX51="","",IF(AX51=L51,AD51,AW51*(1-AJ51/2)))</f>
        <v>73.38474024</v>
      </c>
      <c r="AZ51" s="6" t="s">
        <v>230</v>
      </c>
    </row>
    <row r="52" s="6" customFormat="1" hidden="1" spans="1:52">
      <c r="A52" s="20" t="s">
        <v>226</v>
      </c>
      <c r="C52" s="22"/>
      <c r="E52" s="111" t="s">
        <v>231</v>
      </c>
      <c r="F52" s="23" t="s">
        <v>232</v>
      </c>
      <c r="G52" s="23">
        <v>14</v>
      </c>
      <c r="H52" s="25" t="s">
        <v>53</v>
      </c>
      <c r="I52" s="39" t="s">
        <v>233</v>
      </c>
      <c r="J52" s="33">
        <v>10</v>
      </c>
      <c r="K52" s="6" t="s">
        <v>234</v>
      </c>
      <c r="L52" s="35">
        <v>100</v>
      </c>
      <c r="M52" s="21"/>
      <c r="T52" s="49"/>
      <c r="W52" s="20" t="s">
        <v>56</v>
      </c>
      <c r="X52" s="48">
        <f t="shared" si="38"/>
        <v>0.8</v>
      </c>
      <c r="Y52" s="56">
        <f t="shared" si="39"/>
        <v>10</v>
      </c>
      <c r="Z52"/>
      <c r="AA52"/>
      <c r="AB52"/>
      <c r="AC52"/>
      <c r="AD52" s="20">
        <v>16.3737</v>
      </c>
      <c r="AE52" s="47"/>
      <c r="AF52" s="37">
        <f t="shared" si="40"/>
        <v>0</v>
      </c>
      <c r="AG52" s="37">
        <f t="shared" si="41"/>
        <v>0</v>
      </c>
      <c r="AH52" s="37">
        <f t="shared" si="42"/>
        <v>0</v>
      </c>
      <c r="AI52" s="37" t="s">
        <v>57</v>
      </c>
      <c r="AJ52" s="48">
        <f t="shared" si="43"/>
        <v>0.04</v>
      </c>
      <c r="AK52" s="69">
        <f t="shared" si="44"/>
        <v>16.939779274405</v>
      </c>
      <c r="AL52" s="69">
        <f>1</f>
        <v>1</v>
      </c>
      <c r="AM52" s="37">
        <f t="shared" si="45"/>
        <v>17.70979392</v>
      </c>
      <c r="AN52" s="70">
        <f t="shared" si="46"/>
        <v>25</v>
      </c>
      <c r="AO52" s="37">
        <f t="shared" si="47"/>
        <v>17.028648</v>
      </c>
      <c r="AP52" s="70">
        <f t="shared" si="48"/>
        <v>100</v>
      </c>
      <c r="AQ52" s="37">
        <f t="shared" si="49"/>
        <v>16.3737</v>
      </c>
      <c r="AR52" s="70">
        <f t="shared" si="50"/>
        <v>200</v>
      </c>
      <c r="AS52" s="37">
        <f t="shared" si="51"/>
        <v>16.046226</v>
      </c>
      <c r="AT52" s="70">
        <f t="shared" si="52"/>
        <v>400</v>
      </c>
      <c r="AU52" s="37">
        <f t="shared" si="53"/>
        <v>15.72530148</v>
      </c>
      <c r="AV52" s="70" t="str">
        <f t="shared" si="54"/>
        <v/>
      </c>
      <c r="AW52" s="37" t="str">
        <f t="shared" si="55"/>
        <v/>
      </c>
      <c r="AX52" s="70" t="str">
        <f t="shared" si="56"/>
        <v/>
      </c>
      <c r="AY52" s="37" t="str">
        <f t="shared" si="57"/>
        <v/>
      </c>
      <c r="AZ52" s="6" t="s">
        <v>235</v>
      </c>
    </row>
    <row r="53" s="6" customFormat="1" hidden="1" spans="1:52">
      <c r="A53" s="20" t="s">
        <v>226</v>
      </c>
      <c r="C53" s="22"/>
      <c r="E53" s="23" t="s">
        <v>236</v>
      </c>
      <c r="F53" s="23" t="s">
        <v>130</v>
      </c>
      <c r="G53" s="23">
        <v>1822</v>
      </c>
      <c r="H53" s="25" t="s">
        <v>53</v>
      </c>
      <c r="I53" s="39" t="s">
        <v>233</v>
      </c>
      <c r="J53" s="33">
        <v>8</v>
      </c>
      <c r="K53" s="6" t="s">
        <v>237</v>
      </c>
      <c r="L53" s="35">
        <v>40</v>
      </c>
      <c r="M53" s="21"/>
      <c r="T53" s="49"/>
      <c r="W53" s="20" t="s">
        <v>56</v>
      </c>
      <c r="X53" s="48">
        <f t="shared" si="38"/>
        <v>0.8</v>
      </c>
      <c r="Y53" s="56">
        <f t="shared" si="39"/>
        <v>8</v>
      </c>
      <c r="Z53"/>
      <c r="AA53"/>
      <c r="AB53"/>
      <c r="AC53"/>
      <c r="AD53" s="20">
        <v>67.8314</v>
      </c>
      <c r="AE53" s="47"/>
      <c r="AF53" s="37">
        <f t="shared" si="40"/>
        <v>0</v>
      </c>
      <c r="AG53" s="37">
        <f t="shared" si="41"/>
        <v>0</v>
      </c>
      <c r="AH53" s="37">
        <f t="shared" si="42"/>
        <v>0</v>
      </c>
      <c r="AI53" s="37" t="s">
        <v>57</v>
      </c>
      <c r="AJ53" s="48">
        <f t="shared" si="43"/>
        <v>0.04</v>
      </c>
      <c r="AK53" s="69">
        <f t="shared" si="44"/>
        <v>4.25262545755415</v>
      </c>
      <c r="AL53" s="69">
        <f t="shared" ref="AL53:AL62" si="58">1</f>
        <v>1</v>
      </c>
      <c r="AM53" s="37">
        <f t="shared" si="45"/>
        <v>70.544656</v>
      </c>
      <c r="AN53" s="70">
        <f t="shared" si="46"/>
        <v>40</v>
      </c>
      <c r="AO53" s="37">
        <f t="shared" si="47"/>
        <v>67.8314</v>
      </c>
      <c r="AP53" s="70">
        <f t="shared" si="48"/>
        <v>100</v>
      </c>
      <c r="AQ53" s="37">
        <f t="shared" si="49"/>
        <v>66.474772</v>
      </c>
      <c r="AR53" s="70">
        <f t="shared" si="50"/>
        <v>500</v>
      </c>
      <c r="AS53" s="37">
        <f t="shared" si="51"/>
        <v>65.14527656</v>
      </c>
      <c r="AT53" s="70">
        <f t="shared" si="52"/>
        <v>1000</v>
      </c>
      <c r="AU53" s="37">
        <f t="shared" si="53"/>
        <v>63.8423710288</v>
      </c>
      <c r="AV53" s="70">
        <f t="shared" si="54"/>
        <v>2500</v>
      </c>
      <c r="AW53" s="37">
        <f t="shared" si="55"/>
        <v>62.565523608224</v>
      </c>
      <c r="AX53" s="70" t="str">
        <f t="shared" si="56"/>
        <v/>
      </c>
      <c r="AY53" s="37" t="str">
        <f t="shared" si="57"/>
        <v/>
      </c>
      <c r="AZ53" s="6" t="s">
        <v>238</v>
      </c>
    </row>
    <row r="54" s="6" customFormat="1" hidden="1" spans="1:52">
      <c r="A54" s="20" t="s">
        <v>226</v>
      </c>
      <c r="C54" s="22"/>
      <c r="E54" s="23" t="s">
        <v>239</v>
      </c>
      <c r="F54" s="23" t="s">
        <v>240</v>
      </c>
      <c r="G54" s="23" t="s">
        <v>241</v>
      </c>
      <c r="H54" s="25" t="s">
        <v>53</v>
      </c>
      <c r="I54" s="39" t="s">
        <v>78</v>
      </c>
      <c r="J54" s="33">
        <v>50</v>
      </c>
      <c r="K54" s="6" t="s">
        <v>242</v>
      </c>
      <c r="L54" s="35">
        <v>25</v>
      </c>
      <c r="M54" s="21" t="s">
        <v>93</v>
      </c>
      <c r="T54" s="49"/>
      <c r="W54" s="20" t="s">
        <v>64</v>
      </c>
      <c r="X54" s="48">
        <f t="shared" si="38"/>
        <v>0.5</v>
      </c>
      <c r="Y54" s="56">
        <f t="shared" si="39"/>
        <v>50</v>
      </c>
      <c r="Z54"/>
      <c r="AA54"/>
      <c r="AB54"/>
      <c r="AC54"/>
      <c r="AD54" s="20">
        <v>78.9366</v>
      </c>
      <c r="AE54" s="47"/>
      <c r="AF54" s="37">
        <f t="shared" si="40"/>
        <v>0</v>
      </c>
      <c r="AG54" s="37">
        <f t="shared" si="41"/>
        <v>0</v>
      </c>
      <c r="AH54" s="37">
        <f t="shared" si="42"/>
        <v>0</v>
      </c>
      <c r="AI54" s="37" t="s">
        <v>57</v>
      </c>
      <c r="AJ54" s="48">
        <f t="shared" si="43"/>
        <v>0.04</v>
      </c>
      <c r="AK54" s="69">
        <f t="shared" si="44"/>
        <v>3.65434460645047</v>
      </c>
      <c r="AL54" s="69">
        <f t="shared" si="58"/>
        <v>1</v>
      </c>
      <c r="AM54" s="37">
        <f t="shared" si="45"/>
        <v>82.094064</v>
      </c>
      <c r="AN54" s="70">
        <f t="shared" si="46"/>
        <v>25</v>
      </c>
      <c r="AO54" s="37">
        <f t="shared" si="47"/>
        <v>78.9366</v>
      </c>
      <c r="AP54" s="70">
        <f t="shared" si="48"/>
        <v>100</v>
      </c>
      <c r="AQ54" s="37">
        <f t="shared" si="49"/>
        <v>77.357868</v>
      </c>
      <c r="AR54" s="70">
        <f t="shared" si="50"/>
        <v>500</v>
      </c>
      <c r="AS54" s="37">
        <f t="shared" si="51"/>
        <v>75.81071064</v>
      </c>
      <c r="AT54" s="70">
        <f t="shared" si="52"/>
        <v>1000</v>
      </c>
      <c r="AU54" s="37">
        <f t="shared" si="53"/>
        <v>74.2944964272</v>
      </c>
      <c r="AV54" s="70">
        <f t="shared" si="54"/>
        <v>2500</v>
      </c>
      <c r="AW54" s="37">
        <f t="shared" si="55"/>
        <v>72.808606498656</v>
      </c>
      <c r="AX54" s="70" t="str">
        <f t="shared" si="56"/>
        <v/>
      </c>
      <c r="AY54" s="37" t="str">
        <f t="shared" si="57"/>
        <v/>
      </c>
      <c r="AZ54" s="6" t="s">
        <v>243</v>
      </c>
    </row>
    <row r="55" s="6" customFormat="1" hidden="1" spans="1:52">
      <c r="A55" s="20" t="s">
        <v>226</v>
      </c>
      <c r="C55" s="22"/>
      <c r="E55" s="23" t="s">
        <v>244</v>
      </c>
      <c r="F55" s="23" t="s">
        <v>82</v>
      </c>
      <c r="G55" s="23"/>
      <c r="H55" s="25" t="s">
        <v>53</v>
      </c>
      <c r="I55" s="39" t="s">
        <v>54</v>
      </c>
      <c r="J55" s="33">
        <v>3</v>
      </c>
      <c r="K55" s="6" t="s">
        <v>245</v>
      </c>
      <c r="L55" s="35">
        <v>2000</v>
      </c>
      <c r="M55" s="21" t="s">
        <v>69</v>
      </c>
      <c r="T55" s="49"/>
      <c r="W55" s="20" t="s">
        <v>64</v>
      </c>
      <c r="X55" s="48">
        <f t="shared" si="38"/>
        <v>0.5</v>
      </c>
      <c r="Y55" s="56">
        <f t="shared" si="39"/>
        <v>3</v>
      </c>
      <c r="Z55"/>
      <c r="AA55"/>
      <c r="AB55"/>
      <c r="AC55"/>
      <c r="AD55" s="20">
        <v>2.3894</v>
      </c>
      <c r="AE55" s="47"/>
      <c r="AF55" s="37">
        <f t="shared" si="40"/>
        <v>0</v>
      </c>
      <c r="AG55" s="37">
        <f t="shared" si="41"/>
        <v>0</v>
      </c>
      <c r="AH55" s="37">
        <f t="shared" si="42"/>
        <v>0</v>
      </c>
      <c r="AI55" s="37" t="s">
        <v>57</v>
      </c>
      <c r="AJ55" s="48">
        <f t="shared" si="43"/>
        <v>0.08</v>
      </c>
      <c r="AK55" s="69">
        <f t="shared" si="44"/>
        <v>92.2863295550916</v>
      </c>
      <c r="AL55" s="69">
        <f t="shared" si="58"/>
        <v>1</v>
      </c>
      <c r="AM55" s="37">
        <f t="shared" si="45"/>
        <v>3.250752321024</v>
      </c>
      <c r="AN55" s="70">
        <f t="shared" si="46"/>
        <v>25</v>
      </c>
      <c r="AO55" s="37">
        <f t="shared" si="47"/>
        <v>3.0099558528</v>
      </c>
      <c r="AP55" s="70">
        <f t="shared" si="48"/>
        <v>50</v>
      </c>
      <c r="AQ55" s="37">
        <f t="shared" si="49"/>
        <v>2.78699616</v>
      </c>
      <c r="AR55" s="70">
        <f t="shared" si="50"/>
        <v>100</v>
      </c>
      <c r="AS55" s="37">
        <f t="shared" si="51"/>
        <v>2.580552</v>
      </c>
      <c r="AT55" s="70">
        <f t="shared" si="52"/>
        <v>2000</v>
      </c>
      <c r="AU55" s="37">
        <f t="shared" si="53"/>
        <v>2.3894</v>
      </c>
      <c r="AV55" s="70">
        <f t="shared" si="54"/>
        <v>4000</v>
      </c>
      <c r="AW55" s="37">
        <f t="shared" si="55"/>
        <v>2.293824</v>
      </c>
      <c r="AX55" s="70">
        <f t="shared" si="56"/>
        <v>8000</v>
      </c>
      <c r="AY55" s="37">
        <f t="shared" si="57"/>
        <v>2.20207104</v>
      </c>
      <c r="AZ55" s="6" t="s">
        <v>246</v>
      </c>
    </row>
    <row r="56" hidden="1" spans="1:52">
      <c r="A56" s="5" t="s">
        <v>226</v>
      </c>
      <c r="E56" t="s">
        <v>247</v>
      </c>
      <c r="F56" t="s">
        <v>248</v>
      </c>
      <c r="G56"/>
      <c r="H56" s="26" t="s">
        <v>53</v>
      </c>
      <c r="I56" s="5" t="s">
        <v>78</v>
      </c>
      <c r="J56" s="40">
        <v>3</v>
      </c>
      <c r="K56" t="e">
        <v>#N/A</v>
      </c>
      <c r="L56" s="13">
        <v>1</v>
      </c>
      <c r="W56" s="15" t="s">
        <v>64</v>
      </c>
      <c r="X56" s="50">
        <f t="shared" si="38"/>
        <v>0.5</v>
      </c>
      <c r="Y56" s="60">
        <f t="shared" si="39"/>
        <v>3</v>
      </c>
      <c r="AD56" s="15">
        <v>0.2</v>
      </c>
      <c r="AE56" s="62"/>
      <c r="AF56" s="63">
        <f t="shared" si="40"/>
        <v>0</v>
      </c>
      <c r="AG56" s="63">
        <f t="shared" si="41"/>
        <v>0</v>
      </c>
      <c r="AH56" s="63">
        <f t="shared" si="42"/>
        <v>0</v>
      </c>
      <c r="AI56" s="63" t="s">
        <v>57</v>
      </c>
      <c r="AJ56" s="50">
        <f t="shared" si="43"/>
        <v>0.16</v>
      </c>
      <c r="AK56" s="71">
        <f t="shared" si="44"/>
        <v>1500</v>
      </c>
      <c r="AL56" s="71">
        <f t="shared" si="58"/>
        <v>1</v>
      </c>
      <c r="AM56" s="63">
        <f t="shared" si="45"/>
        <v>0.2</v>
      </c>
      <c r="AN56" s="3">
        <f t="shared" si="46"/>
        <v>1</v>
      </c>
      <c r="AO56" s="63">
        <f t="shared" si="47"/>
        <v>0.2</v>
      </c>
      <c r="AP56" s="3">
        <f t="shared" si="48"/>
        <v>100</v>
      </c>
      <c r="AQ56" s="63">
        <f t="shared" si="49"/>
        <v>0.184</v>
      </c>
      <c r="AR56" s="3">
        <f t="shared" si="50"/>
        <v>500</v>
      </c>
      <c r="AS56" s="63">
        <f t="shared" si="51"/>
        <v>0.16928</v>
      </c>
      <c r="AT56" s="3">
        <f t="shared" si="52"/>
        <v>1000</v>
      </c>
      <c r="AU56" s="63">
        <f t="shared" si="53"/>
        <v>0.1557376</v>
      </c>
      <c r="AV56" s="3">
        <f t="shared" si="54"/>
        <v>2500</v>
      </c>
      <c r="AW56" s="63">
        <f t="shared" si="55"/>
        <v>0.143278592</v>
      </c>
      <c r="AX56" s="3" t="str">
        <f t="shared" si="56"/>
        <v/>
      </c>
      <c r="AY56" s="63" t="str">
        <f t="shared" si="57"/>
        <v/>
      </c>
      <c r="AZ56" t="s">
        <v>249</v>
      </c>
    </row>
    <row r="57" s="6" customFormat="1" hidden="1" spans="1:52">
      <c r="A57" s="20" t="s">
        <v>226</v>
      </c>
      <c r="C57" s="22"/>
      <c r="E57" s="23" t="s">
        <v>250</v>
      </c>
      <c r="F57" s="23" t="s">
        <v>82</v>
      </c>
      <c r="G57" s="23" t="s">
        <v>83</v>
      </c>
      <c r="H57" s="25" t="s">
        <v>53</v>
      </c>
      <c r="I57" s="39" t="s">
        <v>54</v>
      </c>
      <c r="J57" s="33">
        <v>18</v>
      </c>
      <c r="K57" s="6" t="s">
        <v>251</v>
      </c>
      <c r="L57" s="35">
        <v>3000</v>
      </c>
      <c r="M57" s="21"/>
      <c r="T57" s="49"/>
      <c r="W57" s="20" t="s">
        <v>56</v>
      </c>
      <c r="X57" s="48">
        <f t="shared" si="38"/>
        <v>0.8</v>
      </c>
      <c r="Y57" s="56">
        <f t="shared" si="39"/>
        <v>18</v>
      </c>
      <c r="Z57"/>
      <c r="AA57"/>
      <c r="AB57"/>
      <c r="AC57"/>
      <c r="AD57" s="20">
        <v>12.9724</v>
      </c>
      <c r="AE57" s="47"/>
      <c r="AF57" s="37">
        <f t="shared" si="40"/>
        <v>0</v>
      </c>
      <c r="AG57" s="37">
        <f t="shared" si="41"/>
        <v>0</v>
      </c>
      <c r="AH57" s="37">
        <f t="shared" si="42"/>
        <v>0</v>
      </c>
      <c r="AI57" s="37" t="s">
        <v>57</v>
      </c>
      <c r="AJ57" s="48">
        <f t="shared" si="43"/>
        <v>0.04</v>
      </c>
      <c r="AK57" s="69">
        <f t="shared" si="44"/>
        <v>19.0079038595638</v>
      </c>
      <c r="AL57" s="69">
        <f t="shared" si="58"/>
        <v>1</v>
      </c>
      <c r="AM57" s="37">
        <f t="shared" si="45"/>
        <v>15.7829081110938</v>
      </c>
      <c r="AN57" s="70">
        <f t="shared" si="46"/>
        <v>25</v>
      </c>
      <c r="AO57" s="37">
        <f t="shared" si="47"/>
        <v>15.175873183744</v>
      </c>
      <c r="AP57" s="70">
        <f t="shared" si="48"/>
        <v>50</v>
      </c>
      <c r="AQ57" s="37">
        <f t="shared" si="49"/>
        <v>14.5921857536</v>
      </c>
      <c r="AR57" s="70">
        <f t="shared" si="50"/>
        <v>100</v>
      </c>
      <c r="AS57" s="37">
        <f t="shared" si="51"/>
        <v>14.03094784</v>
      </c>
      <c r="AT57" s="70">
        <f t="shared" si="52"/>
        <v>1000</v>
      </c>
      <c r="AU57" s="37">
        <f t="shared" si="53"/>
        <v>13.491296</v>
      </c>
      <c r="AV57" s="70">
        <f t="shared" si="54"/>
        <v>3000</v>
      </c>
      <c r="AW57" s="37">
        <f t="shared" si="55"/>
        <v>12.9724</v>
      </c>
      <c r="AX57" s="70">
        <f t="shared" si="56"/>
        <v>6000</v>
      </c>
      <c r="AY57" s="37">
        <f t="shared" si="57"/>
        <v>12.712952</v>
      </c>
      <c r="AZ57" s="6" t="s">
        <v>252</v>
      </c>
    </row>
    <row r="58" s="6" customFormat="1" hidden="1" spans="1:52">
      <c r="A58" s="20" t="s">
        <v>226</v>
      </c>
      <c r="C58" s="22"/>
      <c r="E58" s="23" t="s">
        <v>253</v>
      </c>
      <c r="F58" s="23" t="s">
        <v>254</v>
      </c>
      <c r="G58" s="23">
        <v>1610</v>
      </c>
      <c r="H58" s="25" t="s">
        <v>53</v>
      </c>
      <c r="I58" s="39" t="s">
        <v>54</v>
      </c>
      <c r="J58" s="33">
        <v>7</v>
      </c>
      <c r="K58" s="6" t="s">
        <v>255</v>
      </c>
      <c r="L58" s="35">
        <v>8000</v>
      </c>
      <c r="M58" s="21" t="s">
        <v>69</v>
      </c>
      <c r="T58" s="49"/>
      <c r="W58" s="20" t="s">
        <v>56</v>
      </c>
      <c r="X58" s="48">
        <f t="shared" si="38"/>
        <v>0.8</v>
      </c>
      <c r="Y58" s="56">
        <f t="shared" si="39"/>
        <v>7</v>
      </c>
      <c r="Z58"/>
      <c r="AA58"/>
      <c r="AB58"/>
      <c r="AC58"/>
      <c r="AD58" s="20">
        <v>0.4192</v>
      </c>
      <c r="AE58" s="47"/>
      <c r="AF58" s="37">
        <f t="shared" si="40"/>
        <v>0</v>
      </c>
      <c r="AG58" s="37">
        <f t="shared" si="41"/>
        <v>0</v>
      </c>
      <c r="AH58" s="37">
        <f t="shared" si="42"/>
        <v>0</v>
      </c>
      <c r="AI58" s="37" t="s">
        <v>57</v>
      </c>
      <c r="AJ58" s="48">
        <f t="shared" si="43"/>
        <v>0.16</v>
      </c>
      <c r="AK58" s="69">
        <f t="shared" si="44"/>
        <v>293.732529580689</v>
      </c>
      <c r="AL58" s="69">
        <f t="shared" si="58"/>
        <v>1</v>
      </c>
      <c r="AM58" s="37">
        <f t="shared" si="45"/>
        <v>1.02133733852447</v>
      </c>
      <c r="AN58" s="70">
        <f t="shared" si="46"/>
        <v>25</v>
      </c>
      <c r="AO58" s="37">
        <f t="shared" si="47"/>
        <v>0.88046322286592</v>
      </c>
      <c r="AP58" s="70">
        <f t="shared" si="48"/>
        <v>50</v>
      </c>
      <c r="AQ58" s="37">
        <f t="shared" si="49"/>
        <v>0.759020019712</v>
      </c>
      <c r="AR58" s="70">
        <f t="shared" si="50"/>
        <v>100</v>
      </c>
      <c r="AS58" s="37">
        <f t="shared" si="51"/>
        <v>0.6543276032</v>
      </c>
      <c r="AT58" s="70">
        <f t="shared" si="52"/>
        <v>1000</v>
      </c>
      <c r="AU58" s="37">
        <f t="shared" si="53"/>
        <v>0.56407552</v>
      </c>
      <c r="AV58" s="70">
        <f t="shared" si="54"/>
        <v>2500</v>
      </c>
      <c r="AW58" s="37">
        <f t="shared" si="55"/>
        <v>0.486272</v>
      </c>
      <c r="AX58" s="70">
        <f t="shared" si="56"/>
        <v>8000</v>
      </c>
      <c r="AY58" s="37">
        <f t="shared" si="57"/>
        <v>0.4192</v>
      </c>
      <c r="AZ58" s="6" t="s">
        <v>256</v>
      </c>
    </row>
    <row r="59" s="6" customFormat="1" hidden="1" spans="1:52">
      <c r="A59" s="20" t="s">
        <v>226</v>
      </c>
      <c r="C59" s="22"/>
      <c r="E59" s="23" t="s">
        <v>257</v>
      </c>
      <c r="F59" s="23" t="s">
        <v>232</v>
      </c>
      <c r="G59" s="23">
        <v>1623</v>
      </c>
      <c r="H59" s="25" t="s">
        <v>53</v>
      </c>
      <c r="I59" s="39" t="s">
        <v>54</v>
      </c>
      <c r="J59" s="33">
        <v>1</v>
      </c>
      <c r="K59" s="6" t="s">
        <v>258</v>
      </c>
      <c r="L59" s="35">
        <v>1000</v>
      </c>
      <c r="M59" s="21" t="s">
        <v>69</v>
      </c>
      <c r="T59" s="49"/>
      <c r="W59" s="20" t="s">
        <v>56</v>
      </c>
      <c r="X59" s="48">
        <f t="shared" si="38"/>
        <v>0.8</v>
      </c>
      <c r="Y59" s="56">
        <f t="shared" si="39"/>
        <v>1</v>
      </c>
      <c r="Z59"/>
      <c r="AA59"/>
      <c r="AB59"/>
      <c r="AC59"/>
      <c r="AD59" s="20">
        <v>13.2888</v>
      </c>
      <c r="AE59" s="47"/>
      <c r="AF59" s="37">
        <f t="shared" si="40"/>
        <v>0</v>
      </c>
      <c r="AG59" s="37">
        <f t="shared" si="41"/>
        <v>0</v>
      </c>
      <c r="AH59" s="37">
        <f t="shared" si="42"/>
        <v>0</v>
      </c>
      <c r="AI59" s="37" t="s">
        <v>57</v>
      </c>
      <c r="AJ59" s="48">
        <f t="shared" si="43"/>
        <v>0.04</v>
      </c>
      <c r="AK59" s="69">
        <f t="shared" si="44"/>
        <v>19.2975481088524</v>
      </c>
      <c r="AL59" s="69">
        <f t="shared" si="58"/>
        <v>1</v>
      </c>
      <c r="AM59" s="37">
        <f t="shared" si="45"/>
        <v>15.546016432128</v>
      </c>
      <c r="AN59" s="70">
        <f t="shared" si="46"/>
        <v>25</v>
      </c>
      <c r="AO59" s="37">
        <f t="shared" si="47"/>
        <v>14.9480927232</v>
      </c>
      <c r="AP59" s="70">
        <f t="shared" si="48"/>
        <v>50</v>
      </c>
      <c r="AQ59" s="37">
        <f t="shared" si="49"/>
        <v>14.37316608</v>
      </c>
      <c r="AR59" s="70">
        <f t="shared" si="50"/>
        <v>100</v>
      </c>
      <c r="AS59" s="37">
        <f t="shared" si="51"/>
        <v>13.820352</v>
      </c>
      <c r="AT59" s="70">
        <f t="shared" si="52"/>
        <v>1000</v>
      </c>
      <c r="AU59" s="37">
        <f t="shared" si="53"/>
        <v>13.2888</v>
      </c>
      <c r="AV59" s="70">
        <f t="shared" si="54"/>
        <v>2000</v>
      </c>
      <c r="AW59" s="37">
        <f t="shared" si="55"/>
        <v>13.023024</v>
      </c>
      <c r="AX59" s="70">
        <f t="shared" si="56"/>
        <v>4000</v>
      </c>
      <c r="AY59" s="37">
        <f t="shared" si="57"/>
        <v>12.76256352</v>
      </c>
      <c r="AZ59" s="6" t="s">
        <v>259</v>
      </c>
    </row>
    <row r="60" s="6" customFormat="1" hidden="1" spans="1:52">
      <c r="A60" s="20" t="s">
        <v>226</v>
      </c>
      <c r="C60" s="22"/>
      <c r="E60" s="23" t="s">
        <v>260</v>
      </c>
      <c r="F60" s="23" t="s">
        <v>261</v>
      </c>
      <c r="G60" s="23"/>
      <c r="H60" s="25" t="s">
        <v>53</v>
      </c>
      <c r="I60" s="39" t="s">
        <v>78</v>
      </c>
      <c r="J60" s="33">
        <v>1</v>
      </c>
      <c r="K60" s="6" t="s">
        <v>262</v>
      </c>
      <c r="L60" s="35">
        <v>336</v>
      </c>
      <c r="M60" s="21" t="s">
        <v>159</v>
      </c>
      <c r="T60" s="49"/>
      <c r="W60" s="20" t="s">
        <v>64</v>
      </c>
      <c r="X60" s="48">
        <f t="shared" si="38"/>
        <v>0.5</v>
      </c>
      <c r="Y60" s="56">
        <f t="shared" si="39"/>
        <v>1</v>
      </c>
      <c r="Z60"/>
      <c r="AA60"/>
      <c r="AB60"/>
      <c r="AC60"/>
      <c r="AD60" s="20">
        <v>58.4148</v>
      </c>
      <c r="AE60" s="47"/>
      <c r="AF60" s="37">
        <f t="shared" si="40"/>
        <v>0</v>
      </c>
      <c r="AG60" s="37">
        <f t="shared" si="41"/>
        <v>0</v>
      </c>
      <c r="AH60" s="37">
        <f t="shared" si="42"/>
        <v>0</v>
      </c>
      <c r="AI60" s="37" t="s">
        <v>57</v>
      </c>
      <c r="AJ60" s="48">
        <f t="shared" si="43"/>
        <v>0.04</v>
      </c>
      <c r="AK60" s="69">
        <f t="shared" si="44"/>
        <v>4.3900048841889</v>
      </c>
      <c r="AL60" s="69">
        <f t="shared" si="58"/>
        <v>1</v>
      </c>
      <c r="AM60" s="37">
        <f t="shared" si="45"/>
        <v>68.337053810688</v>
      </c>
      <c r="AN60" s="70">
        <f t="shared" si="46"/>
        <v>25</v>
      </c>
      <c r="AO60" s="37">
        <f t="shared" si="47"/>
        <v>65.7087055872</v>
      </c>
      <c r="AP60" s="70">
        <f t="shared" si="48"/>
        <v>50</v>
      </c>
      <c r="AQ60" s="37">
        <f t="shared" si="49"/>
        <v>63.18144768</v>
      </c>
      <c r="AR60" s="70">
        <f t="shared" si="50"/>
        <v>100</v>
      </c>
      <c r="AS60" s="37">
        <f t="shared" si="51"/>
        <v>60.751392</v>
      </c>
      <c r="AT60" s="70">
        <f t="shared" si="52"/>
        <v>336</v>
      </c>
      <c r="AU60" s="37">
        <f t="shared" si="53"/>
        <v>58.4148</v>
      </c>
      <c r="AV60" s="70">
        <f t="shared" si="54"/>
        <v>672</v>
      </c>
      <c r="AW60" s="37">
        <f t="shared" si="55"/>
        <v>57.246504</v>
      </c>
      <c r="AX60" s="70">
        <f t="shared" si="56"/>
        <v>1344</v>
      </c>
      <c r="AY60" s="37">
        <f t="shared" si="57"/>
        <v>56.10157392</v>
      </c>
      <c r="AZ60" s="6" t="s">
        <v>263</v>
      </c>
    </row>
    <row r="61" hidden="1" spans="1:52">
      <c r="A61" s="5" t="s">
        <v>226</v>
      </c>
      <c r="E61" t="s">
        <v>264</v>
      </c>
      <c r="F61" t="s">
        <v>104</v>
      </c>
      <c r="G61">
        <v>1637</v>
      </c>
      <c r="H61" s="26" t="s">
        <v>53</v>
      </c>
      <c r="I61" s="5" t="s">
        <v>233</v>
      </c>
      <c r="J61" s="40">
        <v>1</v>
      </c>
      <c r="K61" t="e">
        <v>#N/A</v>
      </c>
      <c r="L61" s="13">
        <v>119</v>
      </c>
      <c r="W61" s="15" t="s">
        <v>56</v>
      </c>
      <c r="X61" s="50">
        <f t="shared" si="38"/>
        <v>0.8</v>
      </c>
      <c r="Y61" s="60">
        <f t="shared" si="39"/>
        <v>1</v>
      </c>
      <c r="AD61" s="15">
        <v>37.4143</v>
      </c>
      <c r="AE61" s="62"/>
      <c r="AF61" s="63">
        <f t="shared" si="40"/>
        <v>0</v>
      </c>
      <c r="AG61" s="63">
        <f t="shared" si="41"/>
        <v>0</v>
      </c>
      <c r="AH61" s="63">
        <f t="shared" si="42"/>
        <v>0</v>
      </c>
      <c r="AI61" s="63" t="s">
        <v>57</v>
      </c>
      <c r="AJ61" s="50">
        <f t="shared" si="43"/>
        <v>0.04</v>
      </c>
      <c r="AK61" s="71">
        <f t="shared" si="44"/>
        <v>8.91032665322064</v>
      </c>
      <c r="AL61" s="71">
        <f t="shared" si="58"/>
        <v>1</v>
      </c>
      <c r="AM61" s="63">
        <f t="shared" si="45"/>
        <v>33.66879932416</v>
      </c>
      <c r="AN61" s="3">
        <f t="shared" si="46"/>
        <v>25</v>
      </c>
      <c r="AO61" s="63">
        <f t="shared" si="47"/>
        <v>32.373845504</v>
      </c>
      <c r="AP61" s="3">
        <f t="shared" si="48"/>
        <v>50</v>
      </c>
      <c r="AQ61" s="63">
        <f t="shared" si="49"/>
        <v>31.1286976</v>
      </c>
      <c r="AR61" s="3">
        <f t="shared" si="50"/>
        <v>119</v>
      </c>
      <c r="AS61" s="63">
        <f t="shared" si="51"/>
        <v>29.93144</v>
      </c>
      <c r="AT61" s="3">
        <f t="shared" si="52"/>
        <v>238</v>
      </c>
      <c r="AU61" s="63">
        <f t="shared" si="53"/>
        <v>29.3328112</v>
      </c>
      <c r="AV61" s="3">
        <f t="shared" si="54"/>
        <v>476</v>
      </c>
      <c r="AW61" s="63">
        <f t="shared" si="55"/>
        <v>28.746154976</v>
      </c>
      <c r="AX61" s="3" t="str">
        <f t="shared" si="56"/>
        <v/>
      </c>
      <c r="AY61" s="63" t="str">
        <f t="shared" si="57"/>
        <v/>
      </c>
      <c r="AZ61" t="s">
        <v>265</v>
      </c>
    </row>
    <row r="62" s="6" customFormat="1" hidden="1" spans="1:52">
      <c r="A62" s="20" t="s">
        <v>226</v>
      </c>
      <c r="C62" s="22"/>
      <c r="E62" s="23" t="s">
        <v>266</v>
      </c>
      <c r="F62" s="23" t="s">
        <v>232</v>
      </c>
      <c r="G62" s="23" t="s">
        <v>267</v>
      </c>
      <c r="H62" s="25" t="s">
        <v>53</v>
      </c>
      <c r="I62" s="39" t="s">
        <v>67</v>
      </c>
      <c r="J62" s="33">
        <v>2</v>
      </c>
      <c r="K62" s="6" t="s">
        <v>268</v>
      </c>
      <c r="L62" s="35">
        <v>100</v>
      </c>
      <c r="M62" s="21"/>
      <c r="T62" s="49"/>
      <c r="W62" s="20" t="s">
        <v>64</v>
      </c>
      <c r="X62" s="48">
        <f t="shared" si="38"/>
        <v>0.5</v>
      </c>
      <c r="Y62" s="56">
        <f t="shared" si="39"/>
        <v>2</v>
      </c>
      <c r="Z62"/>
      <c r="AA62"/>
      <c r="AB62"/>
      <c r="AC62"/>
      <c r="AD62" s="20">
        <v>29.25</v>
      </c>
      <c r="AE62" s="47"/>
      <c r="AF62" s="37">
        <f t="shared" si="40"/>
        <v>0</v>
      </c>
      <c r="AG62" s="37">
        <f t="shared" si="41"/>
        <v>0</v>
      </c>
      <c r="AH62" s="37">
        <f t="shared" si="42"/>
        <v>0</v>
      </c>
      <c r="AI62" s="37" t="s">
        <v>57</v>
      </c>
      <c r="AJ62" s="48">
        <f t="shared" si="43"/>
        <v>0.04</v>
      </c>
      <c r="AK62" s="69">
        <f t="shared" si="44"/>
        <v>9.48262782582309</v>
      </c>
      <c r="AL62" s="69">
        <f t="shared" si="58"/>
        <v>1</v>
      </c>
      <c r="AM62" s="37">
        <f t="shared" si="45"/>
        <v>31.6368</v>
      </c>
      <c r="AN62" s="70">
        <f t="shared" si="46"/>
        <v>25</v>
      </c>
      <c r="AO62" s="37">
        <f t="shared" si="47"/>
        <v>30.42</v>
      </c>
      <c r="AP62" s="70">
        <f t="shared" si="48"/>
        <v>100</v>
      </c>
      <c r="AQ62" s="37">
        <f t="shared" si="49"/>
        <v>29.25</v>
      </c>
      <c r="AR62" s="70">
        <f t="shared" si="50"/>
        <v>200</v>
      </c>
      <c r="AS62" s="37">
        <f t="shared" si="51"/>
        <v>28.665</v>
      </c>
      <c r="AT62" s="70">
        <f t="shared" si="52"/>
        <v>400</v>
      </c>
      <c r="AU62" s="37">
        <f t="shared" si="53"/>
        <v>28.0917</v>
      </c>
      <c r="AV62" s="70" t="str">
        <f t="shared" si="54"/>
        <v/>
      </c>
      <c r="AW62" s="37" t="str">
        <f t="shared" si="55"/>
        <v/>
      </c>
      <c r="AX62" s="70" t="str">
        <f t="shared" si="56"/>
        <v/>
      </c>
      <c r="AY62" s="37" t="str">
        <f t="shared" si="57"/>
        <v/>
      </c>
      <c r="AZ62" s="6" t="s">
        <v>269</v>
      </c>
    </row>
    <row r="63" s="6" customFormat="1" hidden="1" spans="1:52">
      <c r="A63" s="20" t="s">
        <v>226</v>
      </c>
      <c r="C63" s="22"/>
      <c r="E63" s="23" t="s">
        <v>270</v>
      </c>
      <c r="F63" s="23" t="s">
        <v>271</v>
      </c>
      <c r="G63" s="23">
        <v>2017</v>
      </c>
      <c r="H63" s="25" t="s">
        <v>53</v>
      </c>
      <c r="I63" s="39" t="s">
        <v>67</v>
      </c>
      <c r="J63" s="33">
        <v>2</v>
      </c>
      <c r="K63" s="6" t="s">
        <v>272</v>
      </c>
      <c r="L63" s="35">
        <v>400</v>
      </c>
      <c r="M63" s="21" t="s">
        <v>93</v>
      </c>
      <c r="T63" s="49"/>
      <c r="W63" s="20" t="s">
        <v>56</v>
      </c>
      <c r="X63" s="48">
        <f t="shared" si="38"/>
        <v>0.8</v>
      </c>
      <c r="Y63" s="56">
        <f t="shared" si="39"/>
        <v>2</v>
      </c>
      <c r="Z63"/>
      <c r="AA63"/>
      <c r="AB63"/>
      <c r="AC63"/>
      <c r="AD63" s="20">
        <v>10.1248</v>
      </c>
      <c r="AE63" s="47"/>
      <c r="AF63" s="37">
        <f t="shared" si="40"/>
        <v>0</v>
      </c>
      <c r="AG63" s="37">
        <f t="shared" si="41"/>
        <v>0</v>
      </c>
      <c r="AH63" s="37">
        <f t="shared" si="42"/>
        <v>0</v>
      </c>
      <c r="AI63" s="37" t="s">
        <v>57</v>
      </c>
      <c r="AJ63" s="48">
        <f t="shared" si="43"/>
        <v>0.04</v>
      </c>
      <c r="AK63" s="69">
        <f t="shared" si="44"/>
        <v>25.3280318928688</v>
      </c>
      <c r="AL63" s="69">
        <f t="shared" ref="AL63:AL72" si="59">1</f>
        <v>1</v>
      </c>
      <c r="AM63" s="37">
        <f t="shared" si="45"/>
        <v>11.844583948288</v>
      </c>
      <c r="AN63" s="70">
        <f t="shared" si="46"/>
        <v>25</v>
      </c>
      <c r="AO63" s="37">
        <f t="shared" si="47"/>
        <v>11.3890230272</v>
      </c>
      <c r="AP63" s="70">
        <f t="shared" si="48"/>
        <v>50</v>
      </c>
      <c r="AQ63" s="37">
        <f t="shared" si="49"/>
        <v>10.95098368</v>
      </c>
      <c r="AR63" s="70">
        <f t="shared" si="50"/>
        <v>100</v>
      </c>
      <c r="AS63" s="37">
        <f t="shared" si="51"/>
        <v>10.529792</v>
      </c>
      <c r="AT63" s="70">
        <f t="shared" si="52"/>
        <v>400</v>
      </c>
      <c r="AU63" s="37">
        <f t="shared" si="53"/>
        <v>10.1248</v>
      </c>
      <c r="AV63" s="70">
        <f t="shared" si="54"/>
        <v>800</v>
      </c>
      <c r="AW63" s="37">
        <f t="shared" si="55"/>
        <v>9.922304</v>
      </c>
      <c r="AX63" s="70">
        <f t="shared" si="56"/>
        <v>1600</v>
      </c>
      <c r="AY63" s="37">
        <f t="shared" si="57"/>
        <v>9.72385792</v>
      </c>
      <c r="AZ63" s="6" t="s">
        <v>273</v>
      </c>
    </row>
    <row r="64" s="6" customFormat="1" hidden="1" spans="1:52">
      <c r="A64" s="20" t="s">
        <v>226</v>
      </c>
      <c r="C64" s="22"/>
      <c r="E64" s="23" t="s">
        <v>274</v>
      </c>
      <c r="F64" s="23" t="s">
        <v>275</v>
      </c>
      <c r="G64" s="23">
        <v>1911</v>
      </c>
      <c r="H64" s="25" t="s">
        <v>53</v>
      </c>
      <c r="I64" s="39" t="s">
        <v>61</v>
      </c>
      <c r="J64" s="33">
        <v>1</v>
      </c>
      <c r="K64" s="6" t="s">
        <v>276</v>
      </c>
      <c r="L64" s="35">
        <v>100</v>
      </c>
      <c r="M64" s="21"/>
      <c r="T64" s="49"/>
      <c r="W64" s="20" t="s">
        <v>56</v>
      </c>
      <c r="X64" s="48">
        <f t="shared" si="38"/>
        <v>0.8</v>
      </c>
      <c r="Y64" s="56">
        <f t="shared" si="39"/>
        <v>1</v>
      </c>
      <c r="Z64"/>
      <c r="AA64"/>
      <c r="AB64"/>
      <c r="AC64"/>
      <c r="AD64" s="20">
        <v>10.28</v>
      </c>
      <c r="AE64" s="47"/>
      <c r="AF64" s="37">
        <f t="shared" si="40"/>
        <v>0</v>
      </c>
      <c r="AG64" s="37">
        <f t="shared" si="41"/>
        <v>0</v>
      </c>
      <c r="AH64" s="37">
        <f t="shared" si="42"/>
        <v>0</v>
      </c>
      <c r="AI64" s="37" t="s">
        <v>57</v>
      </c>
      <c r="AJ64" s="48">
        <f t="shared" si="43"/>
        <v>0.04</v>
      </c>
      <c r="AK64" s="69">
        <f t="shared" si="44"/>
        <v>26.9812124421523</v>
      </c>
      <c r="AL64" s="69">
        <f t="shared" si="59"/>
        <v>1</v>
      </c>
      <c r="AM64" s="37">
        <f t="shared" si="45"/>
        <v>11.118848</v>
      </c>
      <c r="AN64" s="70">
        <f t="shared" si="46"/>
        <v>25</v>
      </c>
      <c r="AO64" s="37">
        <f t="shared" si="47"/>
        <v>10.6912</v>
      </c>
      <c r="AP64" s="70">
        <f t="shared" si="48"/>
        <v>100</v>
      </c>
      <c r="AQ64" s="37">
        <f t="shared" si="49"/>
        <v>10.28</v>
      </c>
      <c r="AR64" s="70">
        <f t="shared" si="50"/>
        <v>200</v>
      </c>
      <c r="AS64" s="37">
        <f t="shared" si="51"/>
        <v>10.0744</v>
      </c>
      <c r="AT64" s="70">
        <f t="shared" si="52"/>
        <v>400</v>
      </c>
      <c r="AU64" s="37">
        <f t="shared" si="53"/>
        <v>9.872912</v>
      </c>
      <c r="AV64" s="70" t="str">
        <f t="shared" si="54"/>
        <v/>
      </c>
      <c r="AW64" s="37" t="str">
        <f t="shared" si="55"/>
        <v/>
      </c>
      <c r="AX64" s="70" t="str">
        <f t="shared" si="56"/>
        <v/>
      </c>
      <c r="AY64" s="37" t="str">
        <f t="shared" si="57"/>
        <v/>
      </c>
      <c r="AZ64" s="6" t="s">
        <v>277</v>
      </c>
    </row>
    <row r="65" hidden="1" spans="1:52">
      <c r="A65" s="5" t="s">
        <v>226</v>
      </c>
      <c r="E65" s="112" t="s">
        <v>278</v>
      </c>
      <c r="F65" t="s">
        <v>271</v>
      </c>
      <c r="G65"/>
      <c r="H65" s="26" t="s">
        <v>53</v>
      </c>
      <c r="I65" s="5" t="s">
        <v>54</v>
      </c>
      <c r="J65" s="40">
        <v>22</v>
      </c>
      <c r="K65" t="e">
        <v>#N/A</v>
      </c>
      <c r="L65" s="13">
        <v>30000</v>
      </c>
      <c r="W65" s="15" t="s">
        <v>64</v>
      </c>
      <c r="X65" s="50">
        <f t="shared" si="38"/>
        <v>0.5</v>
      </c>
      <c r="Y65" s="60">
        <f t="shared" si="39"/>
        <v>22</v>
      </c>
      <c r="AD65" s="15">
        <v>0.0465</v>
      </c>
      <c r="AE65" s="62"/>
      <c r="AF65" s="63">
        <f t="shared" si="40"/>
        <v>0</v>
      </c>
      <c r="AG65" s="63">
        <f t="shared" si="41"/>
        <v>0</v>
      </c>
      <c r="AH65" s="63">
        <f t="shared" si="42"/>
        <v>0</v>
      </c>
      <c r="AI65" s="63" t="s">
        <v>57</v>
      </c>
      <c r="AJ65" s="50">
        <f t="shared" si="43"/>
        <v>0.16</v>
      </c>
      <c r="AK65" s="71">
        <f ca="1" t="shared" si="44"/>
        <v>0</v>
      </c>
      <c r="AL65" s="71">
        <f t="shared" si="59"/>
        <v>1</v>
      </c>
      <c r="AM65" s="63" t="b">
        <f ca="1" t="shared" si="45"/>
        <v>0</v>
      </c>
      <c r="AN65" s="3">
        <f t="shared" si="46"/>
        <v>25</v>
      </c>
      <c r="AO65" s="63">
        <f ca="1" t="shared" si="47"/>
        <v>0</v>
      </c>
      <c r="AP65" s="3">
        <f t="shared" si="48"/>
        <v>50</v>
      </c>
      <c r="AQ65" s="63">
        <f ca="1" t="shared" si="49"/>
        <v>0</v>
      </c>
      <c r="AR65" s="3">
        <f t="shared" si="50"/>
        <v>100</v>
      </c>
      <c r="AS65" s="63">
        <f ca="1" t="shared" si="51"/>
        <v>0</v>
      </c>
      <c r="AT65" s="3">
        <f t="shared" si="52"/>
        <v>1000</v>
      </c>
      <c r="AU65" s="63">
        <f ca="1" t="shared" si="53"/>
        <v>0</v>
      </c>
      <c r="AV65" s="3">
        <f t="shared" si="54"/>
        <v>2500</v>
      </c>
      <c r="AW65" s="63">
        <f ca="1" t="shared" si="55"/>
        <v>0</v>
      </c>
      <c r="AX65" s="3">
        <f t="shared" si="56"/>
        <v>10000</v>
      </c>
      <c r="AY65" s="63" t="str">
        <f ca="1" t="shared" si="57"/>
        <v/>
      </c>
      <c r="AZ65" t="s">
        <v>279</v>
      </c>
    </row>
    <row r="66" s="6" customFormat="1" hidden="1" spans="1:52">
      <c r="A66" s="20" t="s">
        <v>226</v>
      </c>
      <c r="C66" s="22"/>
      <c r="E66" s="23" t="s">
        <v>280</v>
      </c>
      <c r="F66" s="23" t="s">
        <v>281</v>
      </c>
      <c r="G66" s="111" t="s">
        <v>282</v>
      </c>
      <c r="H66" s="25" t="s">
        <v>53</v>
      </c>
      <c r="I66" s="39" t="s">
        <v>54</v>
      </c>
      <c r="J66" s="33">
        <v>100</v>
      </c>
      <c r="K66" s="6" t="s">
        <v>283</v>
      </c>
      <c r="L66" s="35">
        <v>3500</v>
      </c>
      <c r="M66" s="21" t="s">
        <v>284</v>
      </c>
      <c r="T66" s="49"/>
      <c r="W66" s="20" t="s">
        <v>64</v>
      </c>
      <c r="X66" s="48">
        <f t="shared" si="38"/>
        <v>0.5</v>
      </c>
      <c r="Y66" s="56">
        <f t="shared" si="39"/>
        <v>100</v>
      </c>
      <c r="Z66"/>
      <c r="AA66"/>
      <c r="AB66"/>
      <c r="AC66"/>
      <c r="AD66" s="20">
        <v>2.91</v>
      </c>
      <c r="AE66" s="47"/>
      <c r="AF66" s="37">
        <f t="shared" si="40"/>
        <v>0</v>
      </c>
      <c r="AG66" s="37">
        <f t="shared" si="41"/>
        <v>0</v>
      </c>
      <c r="AH66" s="37">
        <f t="shared" si="42"/>
        <v>0</v>
      </c>
      <c r="AI66" s="37" t="s">
        <v>57</v>
      </c>
      <c r="AJ66" s="48">
        <f t="shared" si="43"/>
        <v>0.08</v>
      </c>
      <c r="AK66" s="69">
        <f t="shared" si="44"/>
        <v>70.1632161890467</v>
      </c>
      <c r="AL66" s="69">
        <f t="shared" si="59"/>
        <v>1</v>
      </c>
      <c r="AM66" s="37">
        <f t="shared" si="45"/>
        <v>4.275744703488</v>
      </c>
      <c r="AN66" s="70">
        <f t="shared" si="46"/>
        <v>25</v>
      </c>
      <c r="AO66" s="37">
        <f t="shared" si="47"/>
        <v>3.9590228736</v>
      </c>
      <c r="AP66" s="70">
        <f t="shared" si="48"/>
        <v>50</v>
      </c>
      <c r="AQ66" s="37">
        <f t="shared" si="49"/>
        <v>3.66576192</v>
      </c>
      <c r="AR66" s="70">
        <f t="shared" si="50"/>
        <v>100</v>
      </c>
      <c r="AS66" s="37">
        <f t="shared" si="51"/>
        <v>3.394224</v>
      </c>
      <c r="AT66" s="70">
        <f t="shared" si="52"/>
        <v>1000</v>
      </c>
      <c r="AU66" s="37">
        <f t="shared" si="53"/>
        <v>3.1428</v>
      </c>
      <c r="AV66" s="70">
        <f t="shared" si="54"/>
        <v>3500</v>
      </c>
      <c r="AW66" s="37">
        <f t="shared" si="55"/>
        <v>2.91</v>
      </c>
      <c r="AX66" s="70">
        <f t="shared" si="56"/>
        <v>7000</v>
      </c>
      <c r="AY66" s="37">
        <f t="shared" si="57"/>
        <v>2.7936</v>
      </c>
      <c r="AZ66" s="6" t="s">
        <v>285</v>
      </c>
    </row>
    <row r="67" s="6" customFormat="1" hidden="1" spans="1:52">
      <c r="A67" s="20" t="s">
        <v>226</v>
      </c>
      <c r="C67" s="22"/>
      <c r="E67" s="23" t="s">
        <v>286</v>
      </c>
      <c r="F67" s="23" t="s">
        <v>287</v>
      </c>
      <c r="G67" s="23"/>
      <c r="H67" s="25" t="s">
        <v>53</v>
      </c>
      <c r="I67" s="39" t="s">
        <v>72</v>
      </c>
      <c r="J67" s="33">
        <v>1</v>
      </c>
      <c r="K67" s="6" t="s">
        <v>288</v>
      </c>
      <c r="L67" s="35">
        <v>300</v>
      </c>
      <c r="M67" s="21" t="s">
        <v>284</v>
      </c>
      <c r="T67" s="49"/>
      <c r="W67" s="20" t="s">
        <v>64</v>
      </c>
      <c r="X67" s="48">
        <f t="shared" ref="X67:X98" si="60">IF(W67="K2",0.8,IF(W67="K3",0.5,IF(W67="K4",0.95,1)))</f>
        <v>0.5</v>
      </c>
      <c r="Y67" s="56">
        <f t="shared" ref="Y67:Y98" si="61">J67</f>
        <v>1</v>
      </c>
      <c r="Z67"/>
      <c r="AA67"/>
      <c r="AB67"/>
      <c r="AC67"/>
      <c r="AD67" s="20">
        <v>11.49</v>
      </c>
      <c r="AE67" s="47"/>
      <c r="AF67" s="37">
        <f t="shared" ref="AF67:AF98" si="62">AE67-AC67</f>
        <v>0</v>
      </c>
      <c r="AG67" s="37">
        <f t="shared" ref="AG67:AG98" si="63">AF67*Y67</f>
        <v>0</v>
      </c>
      <c r="AH67" s="37">
        <f t="shared" ref="AH67:AH98" si="64">Y67*AE67</f>
        <v>0</v>
      </c>
      <c r="AI67" s="37" t="s">
        <v>57</v>
      </c>
      <c r="AJ67" s="48">
        <f t="shared" ref="AJ67:AJ98" si="65">IF(AD67&gt;1000,0.01,IF(AD67&gt;100,0.02,IF(AD67&gt;10,0.04,IF(AD67&gt;1,0.08,0.16))))</f>
        <v>0.04</v>
      </c>
      <c r="AK67" s="69">
        <f t="shared" ref="AK67:AK98" si="66">300/AM67</f>
        <v>22.3186472853714</v>
      </c>
      <c r="AL67" s="69">
        <f t="shared" si="59"/>
        <v>1</v>
      </c>
      <c r="AM67" s="37">
        <f t="shared" ref="AM67:AM98" si="67">IF(AL67=L67,AD67,IF(AL67&lt;L67,AO67*(1+AJ67)))</f>
        <v>13.4416748544</v>
      </c>
      <c r="AN67" s="70">
        <f t="shared" ref="AN67:AN98" si="68">IF(L67&lt;50,L67,IF(AL67&gt;=L67,AL67*2,IF(L67&lt;=50,L67,25)))</f>
        <v>25</v>
      </c>
      <c r="AO67" s="37">
        <f t="shared" ref="AO67:AO98" si="69">IF(AN67=L67,AD67,IF(AN67&lt;L67,AQ67*(1+AJ67),AM67*(1-AJ67/2)))</f>
        <v>12.92468736</v>
      </c>
      <c r="AP67" s="70">
        <f t="shared" ref="AP67:AP98" si="70">IF(L67&lt;50,100,IF(AN67&gt;=L67,AN67*2,IF(L67&lt;=100,L67,50)))</f>
        <v>50</v>
      </c>
      <c r="AQ67" s="37">
        <f t="shared" ref="AQ67:AQ98" si="71">IF(AP67=L67,AD67,IF(AP67&lt;L67,AS67*(1+AJ67),AO67*(1-AJ67/2)))</f>
        <v>12.427584</v>
      </c>
      <c r="AR67" s="70">
        <f t="shared" ref="AR67:AR98" si="72">IF(L67&lt;50,500,IF(AP67=L67*4,"",IF(AP67&gt;=L67,AP67*2,IF(L67&lt;=200,L67,100))))</f>
        <v>100</v>
      </c>
      <c r="AS67" s="37">
        <f t="shared" ref="AS67:AS98" si="73">IF(AR67="","",IF(AR67=L67,AD67*X67,IF(AR67&lt;L67,AU67*(1+AJ67),AQ67*(1-AJ67/2))))</f>
        <v>11.9496</v>
      </c>
      <c r="AT67" s="70">
        <f t="shared" ref="AT67:AT98" si="74">IF(L67&lt;50,1000,IF(OR(AR67=L67*4,AR67=""),"",IF(AR67&gt;=L67,AR67*2,IF(L67&lt;=2000,L67,1000))))</f>
        <v>300</v>
      </c>
      <c r="AU67" s="37">
        <f t="shared" ref="AU67:AU98" si="75">IF(AT67="","",IF(AT67=L67,AD67,IF(AT67&lt;L67,AW67*(1+AJ67),AS67*(1-AJ67/2))))</f>
        <v>11.49</v>
      </c>
      <c r="AV67" s="70">
        <f t="shared" ref="AV67:AV98" si="76">IF(L67&lt;50,2500,IF(OR(AT67=L67*4,AT67=""),"",IF(AT67&gt;=L67,AT67*2,IF(L67&lt;=5000,L67,2500))))</f>
        <v>600</v>
      </c>
      <c r="AW67" s="37">
        <f t="shared" ref="AW67:AW98" si="77">IF(AV67="","",IF(AV67=L67,AD67,IF(AV67&lt;L67,AY67*(1+AJ67),AU67*(1-AJ67/2))))</f>
        <v>11.2602</v>
      </c>
      <c r="AX67" s="70">
        <f t="shared" ref="AX67:AX98" si="78">IF(L67&lt;50,"",IF(OR(AV67=L67*4,AV67=""),"",IF(AV67&gt;=L67,AV67*2,IF(L67&lt;=20000,L67,10000))))</f>
        <v>1200</v>
      </c>
      <c r="AY67" s="37">
        <f t="shared" ref="AY67:AY98" si="79">IF(AX67="","",IF(AX67=L67,AD67,AW67*(1-AJ67/2)))</f>
        <v>11.034996</v>
      </c>
      <c r="AZ67" s="6" t="s">
        <v>289</v>
      </c>
    </row>
    <row r="68" s="6" customFormat="1" hidden="1" spans="1:52">
      <c r="A68" s="20" t="s">
        <v>226</v>
      </c>
      <c r="C68" s="22"/>
      <c r="E68" s="23" t="s">
        <v>290</v>
      </c>
      <c r="F68" s="23" t="s">
        <v>271</v>
      </c>
      <c r="G68" s="23"/>
      <c r="H68" s="25" t="s">
        <v>53</v>
      </c>
      <c r="I68" s="39" t="s">
        <v>72</v>
      </c>
      <c r="J68" s="33">
        <v>51</v>
      </c>
      <c r="K68" s="6" t="s">
        <v>291</v>
      </c>
      <c r="L68" s="35">
        <v>4000</v>
      </c>
      <c r="M68" s="21"/>
      <c r="T68" s="49"/>
      <c r="W68" s="20" t="s">
        <v>64</v>
      </c>
      <c r="X68" s="48">
        <f t="shared" si="60"/>
        <v>0.5</v>
      </c>
      <c r="Y68" s="56">
        <f t="shared" si="61"/>
        <v>51</v>
      </c>
      <c r="Z68"/>
      <c r="AA68"/>
      <c r="AB68"/>
      <c r="AC68"/>
      <c r="AD68" s="20">
        <v>1.6385</v>
      </c>
      <c r="AE68" s="47"/>
      <c r="AF68" s="37">
        <f t="shared" si="62"/>
        <v>0</v>
      </c>
      <c r="AG68" s="37">
        <f t="shared" si="63"/>
        <v>0</v>
      </c>
      <c r="AH68" s="37">
        <f t="shared" si="64"/>
        <v>0</v>
      </c>
      <c r="AI68" s="37" t="s">
        <v>57</v>
      </c>
      <c r="AJ68" s="48">
        <f t="shared" si="65"/>
        <v>0.08</v>
      </c>
      <c r="AK68" s="69">
        <f t="shared" si="66"/>
        <v>124.610899670507</v>
      </c>
      <c r="AL68" s="69">
        <f t="shared" si="59"/>
        <v>1</v>
      </c>
      <c r="AM68" s="37">
        <f t="shared" si="67"/>
        <v>2.4074940538368</v>
      </c>
      <c r="AN68" s="70">
        <f t="shared" si="68"/>
        <v>25</v>
      </c>
      <c r="AO68" s="37">
        <f t="shared" si="69"/>
        <v>2.22916116096</v>
      </c>
      <c r="AP68" s="70">
        <f t="shared" si="70"/>
        <v>50</v>
      </c>
      <c r="AQ68" s="37">
        <f t="shared" si="71"/>
        <v>2.064038112</v>
      </c>
      <c r="AR68" s="70">
        <f t="shared" si="72"/>
        <v>100</v>
      </c>
      <c r="AS68" s="37">
        <f t="shared" si="73"/>
        <v>1.9111464</v>
      </c>
      <c r="AT68" s="70">
        <f t="shared" si="74"/>
        <v>1000</v>
      </c>
      <c r="AU68" s="37">
        <f t="shared" si="75"/>
        <v>1.76958</v>
      </c>
      <c r="AV68" s="70">
        <f t="shared" si="76"/>
        <v>4000</v>
      </c>
      <c r="AW68" s="37">
        <f t="shared" si="77"/>
        <v>1.6385</v>
      </c>
      <c r="AX68" s="70">
        <f t="shared" si="78"/>
        <v>8000</v>
      </c>
      <c r="AY68" s="37">
        <f t="shared" si="79"/>
        <v>1.57296</v>
      </c>
      <c r="AZ68" s="6" t="s">
        <v>292</v>
      </c>
    </row>
    <row r="69" s="6" customFormat="1" hidden="1" spans="1:52">
      <c r="A69" s="20" t="s">
        <v>226</v>
      </c>
      <c r="C69" s="22"/>
      <c r="E69" s="23" t="s">
        <v>293</v>
      </c>
      <c r="F69" s="23" t="s">
        <v>294</v>
      </c>
      <c r="G69" s="23"/>
      <c r="H69" s="25" t="s">
        <v>53</v>
      </c>
      <c r="I69" s="39" t="s">
        <v>54</v>
      </c>
      <c r="J69" s="33">
        <v>8</v>
      </c>
      <c r="K69" s="6" t="s">
        <v>295</v>
      </c>
      <c r="L69" s="35">
        <v>3000</v>
      </c>
      <c r="M69" s="21"/>
      <c r="T69" s="49"/>
      <c r="W69" s="20" t="s">
        <v>64</v>
      </c>
      <c r="X69" s="48">
        <f t="shared" si="60"/>
        <v>0.5</v>
      </c>
      <c r="Y69" s="56">
        <f t="shared" si="61"/>
        <v>8</v>
      </c>
      <c r="Z69"/>
      <c r="AA69"/>
      <c r="AB69"/>
      <c r="AC69"/>
      <c r="AD69" s="20">
        <v>3.62</v>
      </c>
      <c r="AE69" s="47"/>
      <c r="AF69" s="37">
        <f t="shared" si="62"/>
        <v>0</v>
      </c>
      <c r="AG69" s="37">
        <f t="shared" si="63"/>
        <v>0</v>
      </c>
      <c r="AH69" s="37">
        <f t="shared" si="64"/>
        <v>0</v>
      </c>
      <c r="AI69" s="37" t="s">
        <v>57</v>
      </c>
      <c r="AJ69" s="48">
        <f t="shared" si="65"/>
        <v>0.08</v>
      </c>
      <c r="AK69" s="69">
        <f t="shared" si="66"/>
        <v>56.4019224061121</v>
      </c>
      <c r="AL69" s="69">
        <f t="shared" si="59"/>
        <v>1</v>
      </c>
      <c r="AM69" s="37">
        <f t="shared" si="67"/>
        <v>5.318967638016</v>
      </c>
      <c r="AN69" s="70">
        <f t="shared" si="68"/>
        <v>25</v>
      </c>
      <c r="AO69" s="37">
        <f t="shared" si="69"/>
        <v>4.9249700352</v>
      </c>
      <c r="AP69" s="70">
        <f t="shared" si="70"/>
        <v>50</v>
      </c>
      <c r="AQ69" s="37">
        <f t="shared" si="71"/>
        <v>4.56015744</v>
      </c>
      <c r="AR69" s="70">
        <f t="shared" si="72"/>
        <v>100</v>
      </c>
      <c r="AS69" s="37">
        <f t="shared" si="73"/>
        <v>4.222368</v>
      </c>
      <c r="AT69" s="70">
        <f t="shared" si="74"/>
        <v>1000</v>
      </c>
      <c r="AU69" s="37">
        <f t="shared" si="75"/>
        <v>3.9096</v>
      </c>
      <c r="AV69" s="70">
        <f t="shared" si="76"/>
        <v>3000</v>
      </c>
      <c r="AW69" s="37">
        <f t="shared" si="77"/>
        <v>3.62</v>
      </c>
      <c r="AX69" s="70">
        <f t="shared" si="78"/>
        <v>6000</v>
      </c>
      <c r="AY69" s="37">
        <f t="shared" si="79"/>
        <v>3.4752</v>
      </c>
      <c r="AZ69" s="6" t="s">
        <v>296</v>
      </c>
    </row>
    <row r="70" s="6" customFormat="1" hidden="1" spans="1:52">
      <c r="A70" s="20" t="s">
        <v>226</v>
      </c>
      <c r="C70" s="22"/>
      <c r="E70" s="23" t="s">
        <v>297</v>
      </c>
      <c r="F70" s="23" t="s">
        <v>254</v>
      </c>
      <c r="G70" s="23" t="s">
        <v>135</v>
      </c>
      <c r="H70" s="25" t="s">
        <v>53</v>
      </c>
      <c r="I70" s="39" t="s">
        <v>54</v>
      </c>
      <c r="J70" s="33">
        <v>300</v>
      </c>
      <c r="K70" s="6" t="s">
        <v>298</v>
      </c>
      <c r="L70" s="35">
        <v>3000</v>
      </c>
      <c r="M70" s="21"/>
      <c r="T70" s="49"/>
      <c r="W70" s="20" t="s">
        <v>56</v>
      </c>
      <c r="X70" s="48">
        <f t="shared" si="60"/>
        <v>0.8</v>
      </c>
      <c r="Y70" s="56">
        <f t="shared" si="61"/>
        <v>300</v>
      </c>
      <c r="Z70"/>
      <c r="AA70"/>
      <c r="AB70"/>
      <c r="AC70"/>
      <c r="AD70" s="20">
        <v>1.1024</v>
      </c>
      <c r="AE70" s="47"/>
      <c r="AF70" s="37">
        <f t="shared" si="62"/>
        <v>0</v>
      </c>
      <c r="AG70" s="37">
        <f t="shared" si="63"/>
        <v>0</v>
      </c>
      <c r="AH70" s="37">
        <f t="shared" si="64"/>
        <v>0</v>
      </c>
      <c r="AI70" s="37" t="s">
        <v>57</v>
      </c>
      <c r="AJ70" s="48">
        <f t="shared" si="65"/>
        <v>0.08</v>
      </c>
      <c r="AK70" s="69">
        <f t="shared" si="66"/>
        <v>185.209505723989</v>
      </c>
      <c r="AL70" s="69">
        <f t="shared" si="59"/>
        <v>1</v>
      </c>
      <c r="AM70" s="37">
        <f t="shared" si="67"/>
        <v>1.61978727186432</v>
      </c>
      <c r="AN70" s="70">
        <f t="shared" si="68"/>
        <v>25</v>
      </c>
      <c r="AO70" s="37">
        <f t="shared" si="69"/>
        <v>1.499803029504</v>
      </c>
      <c r="AP70" s="70">
        <f t="shared" si="70"/>
        <v>50</v>
      </c>
      <c r="AQ70" s="37">
        <f t="shared" si="71"/>
        <v>1.3887065088</v>
      </c>
      <c r="AR70" s="70">
        <f t="shared" si="72"/>
        <v>100</v>
      </c>
      <c r="AS70" s="37">
        <f t="shared" si="73"/>
        <v>1.28583936</v>
      </c>
      <c r="AT70" s="70">
        <f t="shared" si="74"/>
        <v>1000</v>
      </c>
      <c r="AU70" s="37">
        <f t="shared" si="75"/>
        <v>1.190592</v>
      </c>
      <c r="AV70" s="70">
        <f t="shared" si="76"/>
        <v>3000</v>
      </c>
      <c r="AW70" s="37">
        <f t="shared" si="77"/>
        <v>1.1024</v>
      </c>
      <c r="AX70" s="70">
        <f t="shared" si="78"/>
        <v>6000</v>
      </c>
      <c r="AY70" s="37">
        <f t="shared" si="79"/>
        <v>1.058304</v>
      </c>
      <c r="AZ70" s="6" t="s">
        <v>299</v>
      </c>
    </row>
    <row r="71" s="6" customFormat="1" hidden="1" spans="1:52">
      <c r="A71" s="20" t="s">
        <v>300</v>
      </c>
      <c r="C71" s="22"/>
      <c r="E71" s="23" t="s">
        <v>301</v>
      </c>
      <c r="F71" s="23" t="s">
        <v>104</v>
      </c>
      <c r="G71" s="23">
        <v>1736</v>
      </c>
      <c r="H71" s="25" t="s">
        <v>53</v>
      </c>
      <c r="I71" s="39" t="s">
        <v>61</v>
      </c>
      <c r="J71" s="33">
        <v>1</v>
      </c>
      <c r="K71" s="6" t="s">
        <v>302</v>
      </c>
      <c r="L71" s="35">
        <v>120</v>
      </c>
      <c r="M71" s="21"/>
      <c r="T71" s="49"/>
      <c r="W71" s="20" t="s">
        <v>56</v>
      </c>
      <c r="X71" s="48">
        <f t="shared" si="60"/>
        <v>0.8</v>
      </c>
      <c r="Y71" s="56">
        <f t="shared" si="61"/>
        <v>1</v>
      </c>
      <c r="Z71"/>
      <c r="AA71"/>
      <c r="AB71"/>
      <c r="AC71"/>
      <c r="AD71" s="20">
        <v>12.32</v>
      </c>
      <c r="AE71" s="47"/>
      <c r="AF71" s="37">
        <f t="shared" si="62"/>
        <v>0</v>
      </c>
      <c r="AG71" s="37">
        <f t="shared" si="63"/>
        <v>0</v>
      </c>
      <c r="AH71" s="37">
        <f t="shared" si="64"/>
        <v>0</v>
      </c>
      <c r="AI71" s="37" t="s">
        <v>57</v>
      </c>
      <c r="AJ71" s="48">
        <f t="shared" si="65"/>
        <v>0.04</v>
      </c>
      <c r="AK71" s="69">
        <f t="shared" si="66"/>
        <v>27.0595482549994</v>
      </c>
      <c r="AL71" s="69">
        <f t="shared" si="59"/>
        <v>1</v>
      </c>
      <c r="AM71" s="37">
        <f t="shared" si="67"/>
        <v>11.086659584</v>
      </c>
      <c r="AN71" s="70">
        <f t="shared" si="68"/>
        <v>25</v>
      </c>
      <c r="AO71" s="37">
        <f t="shared" si="69"/>
        <v>10.6602496</v>
      </c>
      <c r="AP71" s="70">
        <f t="shared" si="70"/>
        <v>50</v>
      </c>
      <c r="AQ71" s="37">
        <f t="shared" si="71"/>
        <v>10.25024</v>
      </c>
      <c r="AR71" s="70">
        <f t="shared" si="72"/>
        <v>120</v>
      </c>
      <c r="AS71" s="37">
        <f t="shared" si="73"/>
        <v>9.856</v>
      </c>
      <c r="AT71" s="70">
        <f t="shared" si="74"/>
        <v>240</v>
      </c>
      <c r="AU71" s="37">
        <f t="shared" si="75"/>
        <v>9.65888</v>
      </c>
      <c r="AV71" s="70">
        <f t="shared" si="76"/>
        <v>480</v>
      </c>
      <c r="AW71" s="37">
        <f t="shared" si="77"/>
        <v>9.4657024</v>
      </c>
      <c r="AX71" s="70" t="str">
        <f t="shared" si="78"/>
        <v/>
      </c>
      <c r="AY71" s="37" t="str">
        <f t="shared" si="79"/>
        <v/>
      </c>
      <c r="AZ71" s="6" t="s">
        <v>303</v>
      </c>
    </row>
    <row r="72" s="6" customFormat="1" hidden="1" spans="1:52">
      <c r="A72" s="20" t="s">
        <v>300</v>
      </c>
      <c r="C72" s="22"/>
      <c r="E72" s="23" t="s">
        <v>304</v>
      </c>
      <c r="F72" s="23" t="s">
        <v>305</v>
      </c>
      <c r="G72" s="23"/>
      <c r="H72" s="25" t="s">
        <v>53</v>
      </c>
      <c r="I72" s="39" t="s">
        <v>61</v>
      </c>
      <c r="J72" s="33">
        <v>40</v>
      </c>
      <c r="K72" s="6" t="s">
        <v>306</v>
      </c>
      <c r="L72" s="35">
        <v>50</v>
      </c>
      <c r="M72" s="21"/>
      <c r="T72" s="49"/>
      <c r="W72" s="20" t="s">
        <v>64</v>
      </c>
      <c r="X72" s="48">
        <f t="shared" si="60"/>
        <v>0.5</v>
      </c>
      <c r="Y72" s="56">
        <f t="shared" si="61"/>
        <v>40</v>
      </c>
      <c r="Z72"/>
      <c r="AA72"/>
      <c r="AB72"/>
      <c r="AC72"/>
      <c r="AD72" s="20">
        <v>1.12</v>
      </c>
      <c r="AE72" s="47"/>
      <c r="AF72" s="37">
        <f t="shared" si="62"/>
        <v>0</v>
      </c>
      <c r="AG72" s="37">
        <f t="shared" si="63"/>
        <v>0</v>
      </c>
      <c r="AH72" s="37">
        <f t="shared" si="64"/>
        <v>0</v>
      </c>
      <c r="AI72" s="37" t="s">
        <v>57</v>
      </c>
      <c r="AJ72" s="48">
        <f t="shared" si="65"/>
        <v>0.08</v>
      </c>
      <c r="AK72" s="69">
        <f t="shared" si="66"/>
        <v>248.015873015873</v>
      </c>
      <c r="AL72" s="69">
        <f t="shared" si="59"/>
        <v>1</v>
      </c>
      <c r="AM72" s="37">
        <f t="shared" si="67"/>
        <v>1.2096</v>
      </c>
      <c r="AN72" s="70">
        <f t="shared" si="68"/>
        <v>50</v>
      </c>
      <c r="AO72" s="37">
        <f t="shared" si="69"/>
        <v>1.12</v>
      </c>
      <c r="AP72" s="70">
        <f t="shared" si="70"/>
        <v>100</v>
      </c>
      <c r="AQ72" s="37">
        <f t="shared" si="71"/>
        <v>1.0752</v>
      </c>
      <c r="AR72" s="70">
        <f t="shared" si="72"/>
        <v>200</v>
      </c>
      <c r="AS72" s="37">
        <f t="shared" si="73"/>
        <v>1.032192</v>
      </c>
      <c r="AT72" s="70" t="str">
        <f t="shared" si="74"/>
        <v/>
      </c>
      <c r="AU72" s="37" t="str">
        <f t="shared" si="75"/>
        <v/>
      </c>
      <c r="AV72" s="70" t="str">
        <f t="shared" si="76"/>
        <v/>
      </c>
      <c r="AW72" s="37" t="str">
        <f t="shared" si="77"/>
        <v/>
      </c>
      <c r="AX72" s="70" t="str">
        <f t="shared" si="78"/>
        <v/>
      </c>
      <c r="AY72" s="37" t="str">
        <f t="shared" si="79"/>
        <v/>
      </c>
      <c r="AZ72" s="6" t="s">
        <v>307</v>
      </c>
    </row>
    <row r="73" s="6" customFormat="1" hidden="1" spans="1:52">
      <c r="A73" s="20" t="s">
        <v>300</v>
      </c>
      <c r="C73" s="22"/>
      <c r="E73" s="23" t="s">
        <v>308</v>
      </c>
      <c r="F73" s="23" t="s">
        <v>309</v>
      </c>
      <c r="G73" s="23"/>
      <c r="H73" s="25" t="s">
        <v>53</v>
      </c>
      <c r="I73" s="39" t="s">
        <v>61</v>
      </c>
      <c r="J73" s="33">
        <v>7</v>
      </c>
      <c r="K73" s="6" t="s">
        <v>310</v>
      </c>
      <c r="L73" s="35">
        <v>3000</v>
      </c>
      <c r="M73" s="21" t="s">
        <v>159</v>
      </c>
      <c r="T73" s="49"/>
      <c r="W73" s="20" t="s">
        <v>64</v>
      </c>
      <c r="X73" s="48">
        <f t="shared" si="60"/>
        <v>0.5</v>
      </c>
      <c r="Y73" s="56">
        <f t="shared" si="61"/>
        <v>7</v>
      </c>
      <c r="Z73"/>
      <c r="AA73"/>
      <c r="AB73"/>
      <c r="AC73"/>
      <c r="AD73" s="20">
        <v>2.32</v>
      </c>
      <c r="AE73" s="47"/>
      <c r="AF73" s="37">
        <f t="shared" si="62"/>
        <v>0</v>
      </c>
      <c r="AG73" s="37">
        <f t="shared" si="63"/>
        <v>0</v>
      </c>
      <c r="AH73" s="37">
        <f t="shared" si="64"/>
        <v>0</v>
      </c>
      <c r="AI73" s="37" t="s">
        <v>57</v>
      </c>
      <c r="AJ73" s="48">
        <f t="shared" si="65"/>
        <v>0.08</v>
      </c>
      <c r="AK73" s="69">
        <f t="shared" si="66"/>
        <v>88.0064478922957</v>
      </c>
      <c r="AL73" s="69">
        <f t="shared" ref="AL73:AL82" si="80">1</f>
        <v>1</v>
      </c>
      <c r="AM73" s="37">
        <f t="shared" si="67"/>
        <v>3.408841138176</v>
      </c>
      <c r="AN73" s="70">
        <f t="shared" si="68"/>
        <v>25</v>
      </c>
      <c r="AO73" s="37">
        <f t="shared" si="69"/>
        <v>3.1563343872</v>
      </c>
      <c r="AP73" s="70">
        <f t="shared" si="70"/>
        <v>50</v>
      </c>
      <c r="AQ73" s="37">
        <f t="shared" si="71"/>
        <v>2.92253184</v>
      </c>
      <c r="AR73" s="70">
        <f t="shared" si="72"/>
        <v>100</v>
      </c>
      <c r="AS73" s="37">
        <f t="shared" si="73"/>
        <v>2.706048</v>
      </c>
      <c r="AT73" s="70">
        <f t="shared" si="74"/>
        <v>1000</v>
      </c>
      <c r="AU73" s="37">
        <f t="shared" si="75"/>
        <v>2.5056</v>
      </c>
      <c r="AV73" s="70">
        <f t="shared" si="76"/>
        <v>3000</v>
      </c>
      <c r="AW73" s="37">
        <f t="shared" si="77"/>
        <v>2.32</v>
      </c>
      <c r="AX73" s="70">
        <f t="shared" si="78"/>
        <v>6000</v>
      </c>
      <c r="AY73" s="37">
        <f t="shared" si="79"/>
        <v>2.2272</v>
      </c>
      <c r="AZ73" s="6" t="s">
        <v>311</v>
      </c>
    </row>
    <row r="74" s="6" customFormat="1" hidden="1" spans="1:52">
      <c r="A74" s="20" t="s">
        <v>300</v>
      </c>
      <c r="C74" s="22"/>
      <c r="E74" s="23" t="s">
        <v>312</v>
      </c>
      <c r="F74" s="23" t="s">
        <v>271</v>
      </c>
      <c r="G74" s="23"/>
      <c r="H74" s="25" t="s">
        <v>53</v>
      </c>
      <c r="I74" s="39" t="s">
        <v>67</v>
      </c>
      <c r="J74" s="33">
        <v>1</v>
      </c>
      <c r="K74" s="6" t="s">
        <v>313</v>
      </c>
      <c r="L74" s="35">
        <v>1000</v>
      </c>
      <c r="M74" s="21" t="s">
        <v>159</v>
      </c>
      <c r="T74" s="49"/>
      <c r="W74" s="20" t="s">
        <v>64</v>
      </c>
      <c r="X74" s="48">
        <f t="shared" si="60"/>
        <v>0.5</v>
      </c>
      <c r="Y74" s="56">
        <f t="shared" si="61"/>
        <v>1</v>
      </c>
      <c r="Z74"/>
      <c r="AA74"/>
      <c r="AB74"/>
      <c r="AC74"/>
      <c r="AD74" s="20">
        <v>5.977</v>
      </c>
      <c r="AE74" s="47"/>
      <c r="AF74" s="37">
        <f t="shared" si="62"/>
        <v>0</v>
      </c>
      <c r="AG74" s="37">
        <f t="shared" si="63"/>
        <v>0</v>
      </c>
      <c r="AH74" s="37">
        <f t="shared" si="64"/>
        <v>0</v>
      </c>
      <c r="AI74" s="37" t="s">
        <v>57</v>
      </c>
      <c r="AJ74" s="48">
        <f t="shared" si="65"/>
        <v>0.08</v>
      </c>
      <c r="AK74" s="69">
        <f t="shared" si="66"/>
        <v>36.8929154825056</v>
      </c>
      <c r="AL74" s="69">
        <f t="shared" si="80"/>
        <v>1</v>
      </c>
      <c r="AM74" s="37">
        <f t="shared" si="67"/>
        <v>8.13164251392</v>
      </c>
      <c r="AN74" s="70">
        <f t="shared" si="68"/>
        <v>25</v>
      </c>
      <c r="AO74" s="37">
        <f t="shared" si="69"/>
        <v>7.529298624</v>
      </c>
      <c r="AP74" s="70">
        <f t="shared" si="70"/>
        <v>50</v>
      </c>
      <c r="AQ74" s="37">
        <f t="shared" si="71"/>
        <v>6.9715728</v>
      </c>
      <c r="AR74" s="70">
        <f t="shared" si="72"/>
        <v>100</v>
      </c>
      <c r="AS74" s="37">
        <f t="shared" si="73"/>
        <v>6.45516</v>
      </c>
      <c r="AT74" s="70">
        <f t="shared" si="74"/>
        <v>1000</v>
      </c>
      <c r="AU74" s="37">
        <f t="shared" si="75"/>
        <v>5.977</v>
      </c>
      <c r="AV74" s="70">
        <f t="shared" si="76"/>
        <v>2000</v>
      </c>
      <c r="AW74" s="37">
        <f t="shared" si="77"/>
        <v>5.73792</v>
      </c>
      <c r="AX74" s="70">
        <f t="shared" si="78"/>
        <v>4000</v>
      </c>
      <c r="AY74" s="37">
        <f t="shared" si="79"/>
        <v>5.5084032</v>
      </c>
      <c r="AZ74" s="6" t="s">
        <v>314</v>
      </c>
    </row>
    <row r="75" s="6" customFormat="1" hidden="1" spans="1:52">
      <c r="A75" s="20" t="s">
        <v>300</v>
      </c>
      <c r="C75" s="22"/>
      <c r="E75" s="23" t="s">
        <v>315</v>
      </c>
      <c r="F75" s="23" t="s">
        <v>316</v>
      </c>
      <c r="G75" s="23">
        <v>1723</v>
      </c>
      <c r="H75" s="25" t="s">
        <v>53</v>
      </c>
      <c r="I75" s="39" t="s">
        <v>61</v>
      </c>
      <c r="J75" s="33">
        <v>15</v>
      </c>
      <c r="K75" s="6" t="s">
        <v>317</v>
      </c>
      <c r="L75" s="35">
        <v>61</v>
      </c>
      <c r="M75" s="21"/>
      <c r="T75" s="49"/>
      <c r="W75" s="20" t="s">
        <v>56</v>
      </c>
      <c r="X75" s="48">
        <f t="shared" si="60"/>
        <v>0.8</v>
      </c>
      <c r="Y75" s="56">
        <f t="shared" si="61"/>
        <v>15</v>
      </c>
      <c r="Z75"/>
      <c r="AA75"/>
      <c r="AB75"/>
      <c r="AC75"/>
      <c r="AD75" s="20">
        <v>38.12</v>
      </c>
      <c r="AE75" s="47"/>
      <c r="AF75" s="37">
        <f t="shared" si="62"/>
        <v>0</v>
      </c>
      <c r="AG75" s="37">
        <f t="shared" si="63"/>
        <v>0</v>
      </c>
      <c r="AH75" s="37">
        <f t="shared" si="64"/>
        <v>0</v>
      </c>
      <c r="AI75" s="37" t="s">
        <v>57</v>
      </c>
      <c r="AJ75" s="48">
        <f t="shared" si="65"/>
        <v>0.04</v>
      </c>
      <c r="AK75" s="69">
        <f t="shared" si="66"/>
        <v>7.27615067957307</v>
      </c>
      <c r="AL75" s="69">
        <f t="shared" si="80"/>
        <v>1</v>
      </c>
      <c r="AM75" s="37">
        <f t="shared" si="67"/>
        <v>41.230592</v>
      </c>
      <c r="AN75" s="70">
        <f t="shared" si="68"/>
        <v>25</v>
      </c>
      <c r="AO75" s="37">
        <f t="shared" si="69"/>
        <v>39.6448</v>
      </c>
      <c r="AP75" s="70">
        <f t="shared" si="70"/>
        <v>61</v>
      </c>
      <c r="AQ75" s="37">
        <f t="shared" si="71"/>
        <v>38.12</v>
      </c>
      <c r="AR75" s="70">
        <f t="shared" si="72"/>
        <v>122</v>
      </c>
      <c r="AS75" s="37">
        <f t="shared" si="73"/>
        <v>37.3576</v>
      </c>
      <c r="AT75" s="70">
        <f t="shared" si="74"/>
        <v>244</v>
      </c>
      <c r="AU75" s="37">
        <f t="shared" si="75"/>
        <v>36.610448</v>
      </c>
      <c r="AV75" s="70" t="str">
        <f t="shared" si="76"/>
        <v/>
      </c>
      <c r="AW75" s="37" t="str">
        <f t="shared" si="77"/>
        <v/>
      </c>
      <c r="AX75" s="70" t="str">
        <f t="shared" si="78"/>
        <v/>
      </c>
      <c r="AY75" s="37" t="str">
        <f t="shared" si="79"/>
        <v/>
      </c>
      <c r="AZ75" s="6" t="s">
        <v>318</v>
      </c>
    </row>
    <row r="76" s="6" customFormat="1" hidden="1" spans="1:52">
      <c r="A76" s="20" t="s">
        <v>300</v>
      </c>
      <c r="C76" s="22"/>
      <c r="E76" s="23" t="s">
        <v>319</v>
      </c>
      <c r="F76" s="23" t="s">
        <v>271</v>
      </c>
      <c r="G76" s="23"/>
      <c r="H76" s="25" t="s">
        <v>53</v>
      </c>
      <c r="I76" s="39" t="s">
        <v>233</v>
      </c>
      <c r="J76" s="33">
        <v>19</v>
      </c>
      <c r="K76" s="6" t="s">
        <v>320</v>
      </c>
      <c r="L76" s="35">
        <v>1080</v>
      </c>
      <c r="M76" s="21"/>
      <c r="T76" s="49"/>
      <c r="W76" s="20" t="s">
        <v>64</v>
      </c>
      <c r="X76" s="48">
        <f t="shared" si="60"/>
        <v>0.5</v>
      </c>
      <c r="Y76" s="56">
        <f t="shared" si="61"/>
        <v>19</v>
      </c>
      <c r="Z76"/>
      <c r="AA76"/>
      <c r="AB76"/>
      <c r="AC76"/>
      <c r="AD76" s="20">
        <v>8.62</v>
      </c>
      <c r="AE76" s="47"/>
      <c r="AF76" s="37">
        <f t="shared" si="62"/>
        <v>0</v>
      </c>
      <c r="AG76" s="37">
        <f t="shared" si="63"/>
        <v>0</v>
      </c>
      <c r="AH76" s="37">
        <f t="shared" si="64"/>
        <v>0</v>
      </c>
      <c r="AI76" s="37" t="s">
        <v>57</v>
      </c>
      <c r="AJ76" s="48">
        <f t="shared" si="65"/>
        <v>0.08</v>
      </c>
      <c r="AK76" s="69">
        <f t="shared" si="66"/>
        <v>25.5810853641457</v>
      </c>
      <c r="AL76" s="69">
        <f t="shared" si="80"/>
        <v>1</v>
      </c>
      <c r="AM76" s="37">
        <f t="shared" si="67"/>
        <v>11.7274148352</v>
      </c>
      <c r="AN76" s="70">
        <f t="shared" si="68"/>
        <v>25</v>
      </c>
      <c r="AO76" s="37">
        <f t="shared" si="69"/>
        <v>10.85871744</v>
      </c>
      <c r="AP76" s="70">
        <f t="shared" si="70"/>
        <v>50</v>
      </c>
      <c r="AQ76" s="37">
        <f t="shared" si="71"/>
        <v>10.054368</v>
      </c>
      <c r="AR76" s="70">
        <f t="shared" si="72"/>
        <v>100</v>
      </c>
      <c r="AS76" s="37">
        <f t="shared" si="73"/>
        <v>9.3096</v>
      </c>
      <c r="AT76" s="70">
        <f t="shared" si="74"/>
        <v>1080</v>
      </c>
      <c r="AU76" s="37">
        <f t="shared" si="75"/>
        <v>8.62</v>
      </c>
      <c r="AV76" s="70">
        <f t="shared" si="76"/>
        <v>2160</v>
      </c>
      <c r="AW76" s="37">
        <f t="shared" si="77"/>
        <v>8.2752</v>
      </c>
      <c r="AX76" s="70">
        <f t="shared" si="78"/>
        <v>4320</v>
      </c>
      <c r="AY76" s="37">
        <f t="shared" si="79"/>
        <v>7.944192</v>
      </c>
      <c r="AZ76" s="6" t="s">
        <v>321</v>
      </c>
    </row>
    <row r="77" s="6" customFormat="1" hidden="1" spans="1:52">
      <c r="A77" s="20" t="s">
        <v>300</v>
      </c>
      <c r="C77" s="22"/>
      <c r="E77" s="23" t="s">
        <v>322</v>
      </c>
      <c r="F77" s="23" t="s">
        <v>222</v>
      </c>
      <c r="G77" s="23"/>
      <c r="H77" s="25" t="s">
        <v>53</v>
      </c>
      <c r="I77" s="39" t="s">
        <v>54</v>
      </c>
      <c r="J77" s="33">
        <v>15</v>
      </c>
      <c r="K77" s="6" t="s">
        <v>323</v>
      </c>
      <c r="L77" s="35">
        <v>2500</v>
      </c>
      <c r="M77" s="21" t="s">
        <v>63</v>
      </c>
      <c r="T77" s="49"/>
      <c r="W77" s="20" t="s">
        <v>64</v>
      </c>
      <c r="X77" s="48">
        <f t="shared" si="60"/>
        <v>0.5</v>
      </c>
      <c r="Y77" s="56">
        <f t="shared" si="61"/>
        <v>15</v>
      </c>
      <c r="Z77"/>
      <c r="AA77"/>
      <c r="AB77"/>
      <c r="AC77"/>
      <c r="AD77" s="84">
        <v>1977</v>
      </c>
      <c r="AE77" s="47"/>
      <c r="AF77" s="37">
        <f t="shared" si="62"/>
        <v>0</v>
      </c>
      <c r="AG77" s="37">
        <f t="shared" si="63"/>
        <v>0</v>
      </c>
      <c r="AH77" s="37">
        <f t="shared" si="64"/>
        <v>0</v>
      </c>
      <c r="AI77" s="37" t="s">
        <v>57</v>
      </c>
      <c r="AJ77" s="48">
        <f t="shared" si="65"/>
        <v>0.01</v>
      </c>
      <c r="AK77" s="69">
        <f t="shared" si="66"/>
        <v>0.144380225736988</v>
      </c>
      <c r="AL77" s="69">
        <f t="shared" si="80"/>
        <v>1</v>
      </c>
      <c r="AM77" s="37">
        <f t="shared" si="67"/>
        <v>2077.8468690477</v>
      </c>
      <c r="AN77" s="70">
        <f t="shared" si="68"/>
        <v>25</v>
      </c>
      <c r="AO77" s="37">
        <f t="shared" si="69"/>
        <v>2057.27412777</v>
      </c>
      <c r="AP77" s="70">
        <f t="shared" si="70"/>
        <v>50</v>
      </c>
      <c r="AQ77" s="37">
        <f t="shared" si="71"/>
        <v>2036.905077</v>
      </c>
      <c r="AR77" s="70">
        <f t="shared" si="72"/>
        <v>100</v>
      </c>
      <c r="AS77" s="37">
        <f t="shared" si="73"/>
        <v>2016.7377</v>
      </c>
      <c r="AT77" s="70">
        <f t="shared" si="74"/>
        <v>1000</v>
      </c>
      <c r="AU77" s="37">
        <f t="shared" si="75"/>
        <v>1996.77</v>
      </c>
      <c r="AV77" s="70">
        <f t="shared" si="76"/>
        <v>2500</v>
      </c>
      <c r="AW77" s="37">
        <f t="shared" si="77"/>
        <v>1977</v>
      </c>
      <c r="AX77" s="70">
        <f t="shared" si="78"/>
        <v>5000</v>
      </c>
      <c r="AY77" s="37">
        <f t="shared" si="79"/>
        <v>1967.115</v>
      </c>
      <c r="AZ77" s="6" t="s">
        <v>324</v>
      </c>
    </row>
    <row r="78" s="6" customFormat="1" hidden="1" spans="1:52">
      <c r="A78" s="20" t="s">
        <v>300</v>
      </c>
      <c r="C78" s="22"/>
      <c r="E78" s="23" t="s">
        <v>325</v>
      </c>
      <c r="F78" s="23" t="s">
        <v>326</v>
      </c>
      <c r="G78" s="23"/>
      <c r="H78" s="25" t="s">
        <v>53</v>
      </c>
      <c r="I78" s="39" t="s">
        <v>54</v>
      </c>
      <c r="J78" s="33">
        <v>4</v>
      </c>
      <c r="K78" s="6" t="s">
        <v>327</v>
      </c>
      <c r="L78" s="35">
        <v>475</v>
      </c>
      <c r="M78" s="21"/>
      <c r="T78" s="49"/>
      <c r="W78" s="20" t="s">
        <v>64</v>
      </c>
      <c r="X78" s="48">
        <f t="shared" si="60"/>
        <v>0.5</v>
      </c>
      <c r="Y78" s="56">
        <f t="shared" si="61"/>
        <v>4</v>
      </c>
      <c r="Z78"/>
      <c r="AA78"/>
      <c r="AB78"/>
      <c r="AC78"/>
      <c r="AD78" s="20">
        <v>40.02</v>
      </c>
      <c r="AE78" s="47"/>
      <c r="AF78" s="37">
        <f t="shared" si="62"/>
        <v>0</v>
      </c>
      <c r="AG78" s="37">
        <f t="shared" si="63"/>
        <v>0</v>
      </c>
      <c r="AH78" s="37">
        <f t="shared" si="64"/>
        <v>0</v>
      </c>
      <c r="AI78" s="37" t="s">
        <v>57</v>
      </c>
      <c r="AJ78" s="48">
        <f t="shared" si="65"/>
        <v>0.04</v>
      </c>
      <c r="AK78" s="69">
        <f t="shared" si="66"/>
        <v>6.40782751896346</v>
      </c>
      <c r="AL78" s="69">
        <f t="shared" si="80"/>
        <v>1</v>
      </c>
      <c r="AM78" s="37">
        <f t="shared" si="67"/>
        <v>46.8177395712</v>
      </c>
      <c r="AN78" s="70">
        <f t="shared" si="68"/>
        <v>25</v>
      </c>
      <c r="AO78" s="37">
        <f t="shared" si="69"/>
        <v>45.01705728</v>
      </c>
      <c r="AP78" s="70">
        <f t="shared" si="70"/>
        <v>50</v>
      </c>
      <c r="AQ78" s="37">
        <f t="shared" si="71"/>
        <v>43.285632</v>
      </c>
      <c r="AR78" s="70">
        <f t="shared" si="72"/>
        <v>100</v>
      </c>
      <c r="AS78" s="37">
        <f t="shared" si="73"/>
        <v>41.6208</v>
      </c>
      <c r="AT78" s="70">
        <f t="shared" si="74"/>
        <v>475</v>
      </c>
      <c r="AU78" s="37">
        <f t="shared" si="75"/>
        <v>40.02</v>
      </c>
      <c r="AV78" s="70">
        <f t="shared" si="76"/>
        <v>950</v>
      </c>
      <c r="AW78" s="37">
        <f t="shared" si="77"/>
        <v>39.2196</v>
      </c>
      <c r="AX78" s="70">
        <f t="shared" si="78"/>
        <v>1900</v>
      </c>
      <c r="AY78" s="37">
        <f t="shared" si="79"/>
        <v>38.435208</v>
      </c>
      <c r="AZ78" s="6" t="s">
        <v>328</v>
      </c>
    </row>
    <row r="79" s="6" customFormat="1" hidden="1" spans="1:52">
      <c r="A79" s="20" t="s">
        <v>300</v>
      </c>
      <c r="C79" s="22"/>
      <c r="E79" s="23" t="s">
        <v>329</v>
      </c>
      <c r="F79" s="23" t="s">
        <v>87</v>
      </c>
      <c r="G79" s="23">
        <v>1648</v>
      </c>
      <c r="H79" s="25" t="s">
        <v>53</v>
      </c>
      <c r="I79" s="39" t="s">
        <v>54</v>
      </c>
      <c r="J79" s="33">
        <v>50</v>
      </c>
      <c r="K79" s="6" t="s">
        <v>330</v>
      </c>
      <c r="L79" s="35">
        <v>1400</v>
      </c>
      <c r="M79" s="21"/>
      <c r="T79" s="49"/>
      <c r="W79" s="20" t="s">
        <v>56</v>
      </c>
      <c r="X79" s="48">
        <f t="shared" si="60"/>
        <v>0.8</v>
      </c>
      <c r="Y79" s="56">
        <f t="shared" si="61"/>
        <v>50</v>
      </c>
      <c r="Z79"/>
      <c r="AA79"/>
      <c r="AB79"/>
      <c r="AC79"/>
      <c r="AD79" s="20">
        <v>3.62</v>
      </c>
      <c r="AE79" s="47"/>
      <c r="AF79" s="37">
        <f t="shared" si="62"/>
        <v>0</v>
      </c>
      <c r="AG79" s="37">
        <f t="shared" si="63"/>
        <v>0</v>
      </c>
      <c r="AH79" s="37">
        <f t="shared" si="64"/>
        <v>0</v>
      </c>
      <c r="AI79" s="37" t="s">
        <v>57</v>
      </c>
      <c r="AJ79" s="48">
        <f t="shared" si="65"/>
        <v>0.08</v>
      </c>
      <c r="AK79" s="69">
        <f t="shared" si="66"/>
        <v>60.9140761986011</v>
      </c>
      <c r="AL79" s="69">
        <f t="shared" si="80"/>
        <v>1</v>
      </c>
      <c r="AM79" s="37">
        <f t="shared" si="67"/>
        <v>4.9249700352</v>
      </c>
      <c r="AN79" s="70">
        <f t="shared" si="68"/>
        <v>25</v>
      </c>
      <c r="AO79" s="37">
        <f t="shared" si="69"/>
        <v>4.56015744</v>
      </c>
      <c r="AP79" s="70">
        <f t="shared" si="70"/>
        <v>50</v>
      </c>
      <c r="AQ79" s="37">
        <f t="shared" si="71"/>
        <v>4.222368</v>
      </c>
      <c r="AR79" s="70">
        <f t="shared" si="72"/>
        <v>100</v>
      </c>
      <c r="AS79" s="37">
        <f t="shared" si="73"/>
        <v>3.9096</v>
      </c>
      <c r="AT79" s="70">
        <f t="shared" si="74"/>
        <v>1400</v>
      </c>
      <c r="AU79" s="37">
        <f t="shared" si="75"/>
        <v>3.62</v>
      </c>
      <c r="AV79" s="70">
        <f t="shared" si="76"/>
        <v>2800</v>
      </c>
      <c r="AW79" s="37">
        <f t="shared" si="77"/>
        <v>3.4752</v>
      </c>
      <c r="AX79" s="70">
        <f t="shared" si="78"/>
        <v>5600</v>
      </c>
      <c r="AY79" s="37">
        <f t="shared" si="79"/>
        <v>3.336192</v>
      </c>
      <c r="AZ79" s="6" t="s">
        <v>331</v>
      </c>
    </row>
    <row r="80" s="6" customFormat="1" hidden="1" spans="1:52">
      <c r="A80" s="20" t="s">
        <v>300</v>
      </c>
      <c r="C80" s="22"/>
      <c r="E80" s="23" t="s">
        <v>332</v>
      </c>
      <c r="F80" s="23" t="s">
        <v>186</v>
      </c>
      <c r="G80" s="23" t="s">
        <v>333</v>
      </c>
      <c r="H80" s="25" t="s">
        <v>53</v>
      </c>
      <c r="I80" s="39" t="s">
        <v>67</v>
      </c>
      <c r="J80" s="33">
        <v>1</v>
      </c>
      <c r="K80" s="6" t="s">
        <v>334</v>
      </c>
      <c r="L80" s="35">
        <v>1</v>
      </c>
      <c r="M80" s="21"/>
      <c r="T80" s="49"/>
      <c r="W80" s="20" t="s">
        <v>56</v>
      </c>
      <c r="X80" s="48">
        <f t="shared" si="60"/>
        <v>0.8</v>
      </c>
      <c r="Y80" s="56">
        <f t="shared" si="61"/>
        <v>1</v>
      </c>
      <c r="Z80"/>
      <c r="AA80"/>
      <c r="AB80"/>
      <c r="AC80"/>
      <c r="AD80" s="20">
        <v>520</v>
      </c>
      <c r="AE80" s="47"/>
      <c r="AF80" s="37">
        <f t="shared" si="62"/>
        <v>0</v>
      </c>
      <c r="AG80" s="37">
        <f t="shared" si="63"/>
        <v>0</v>
      </c>
      <c r="AH80" s="37">
        <f t="shared" si="64"/>
        <v>0</v>
      </c>
      <c r="AI80" s="37" t="s">
        <v>57</v>
      </c>
      <c r="AJ80" s="48">
        <f t="shared" si="65"/>
        <v>0.02</v>
      </c>
      <c r="AK80" s="69">
        <f t="shared" si="66"/>
        <v>0.576923076923077</v>
      </c>
      <c r="AL80" s="69">
        <f t="shared" si="80"/>
        <v>1</v>
      </c>
      <c r="AM80" s="37">
        <f t="shared" si="67"/>
        <v>520</v>
      </c>
      <c r="AN80" s="70">
        <f t="shared" si="68"/>
        <v>1</v>
      </c>
      <c r="AO80" s="37">
        <f t="shared" si="69"/>
        <v>520</v>
      </c>
      <c r="AP80" s="70">
        <f t="shared" si="70"/>
        <v>100</v>
      </c>
      <c r="AQ80" s="37">
        <f t="shared" si="71"/>
        <v>514.8</v>
      </c>
      <c r="AR80" s="70">
        <f t="shared" si="72"/>
        <v>500</v>
      </c>
      <c r="AS80" s="37">
        <f t="shared" si="73"/>
        <v>509.652</v>
      </c>
      <c r="AT80" s="70">
        <f t="shared" si="74"/>
        <v>1000</v>
      </c>
      <c r="AU80" s="37">
        <f t="shared" si="75"/>
        <v>504.55548</v>
      </c>
      <c r="AV80" s="70">
        <f t="shared" si="76"/>
        <v>2500</v>
      </c>
      <c r="AW80" s="37">
        <f t="shared" si="77"/>
        <v>499.5099252</v>
      </c>
      <c r="AX80" s="70" t="str">
        <f t="shared" si="78"/>
        <v/>
      </c>
      <c r="AY80" s="37" t="str">
        <f t="shared" si="79"/>
        <v/>
      </c>
      <c r="AZ80" s="6" t="s">
        <v>335</v>
      </c>
    </row>
    <row r="81" s="6" customFormat="1" hidden="1" spans="1:52">
      <c r="A81" s="20" t="s">
        <v>300</v>
      </c>
      <c r="C81" s="22"/>
      <c r="E81" s="23" t="s">
        <v>336</v>
      </c>
      <c r="F81" s="23" t="s">
        <v>222</v>
      </c>
      <c r="G81" s="23" t="s">
        <v>267</v>
      </c>
      <c r="H81" s="25" t="s">
        <v>53</v>
      </c>
      <c r="I81" s="39" t="s">
        <v>54</v>
      </c>
      <c r="J81" s="33">
        <v>3</v>
      </c>
      <c r="K81" s="6" t="s">
        <v>337</v>
      </c>
      <c r="L81" s="35">
        <v>260</v>
      </c>
      <c r="M81" s="21"/>
      <c r="T81" s="49"/>
      <c r="W81" s="20" t="s">
        <v>64</v>
      </c>
      <c r="X81" s="48">
        <f t="shared" si="60"/>
        <v>0.5</v>
      </c>
      <c r="Y81" s="56">
        <f t="shared" si="61"/>
        <v>3</v>
      </c>
      <c r="Z81"/>
      <c r="AA81"/>
      <c r="AB81"/>
      <c r="AC81"/>
      <c r="AD81" s="20">
        <v>27.86</v>
      </c>
      <c r="AE81" s="47"/>
      <c r="AF81" s="37">
        <f t="shared" si="62"/>
        <v>0</v>
      </c>
      <c r="AG81" s="37">
        <f t="shared" si="63"/>
        <v>0</v>
      </c>
      <c r="AH81" s="37">
        <f t="shared" si="64"/>
        <v>0</v>
      </c>
      <c r="AI81" s="37" t="s">
        <v>57</v>
      </c>
      <c r="AJ81" s="48">
        <f t="shared" si="65"/>
        <v>0.04</v>
      </c>
      <c r="AK81" s="69">
        <f t="shared" si="66"/>
        <v>9.20463953011191</v>
      </c>
      <c r="AL81" s="69">
        <f t="shared" si="80"/>
        <v>1</v>
      </c>
      <c r="AM81" s="37">
        <f t="shared" si="67"/>
        <v>32.5922594816</v>
      </c>
      <c r="AN81" s="70">
        <f t="shared" si="68"/>
        <v>25</v>
      </c>
      <c r="AO81" s="37">
        <f t="shared" si="69"/>
        <v>31.33871104</v>
      </c>
      <c r="AP81" s="70">
        <f t="shared" si="70"/>
        <v>50</v>
      </c>
      <c r="AQ81" s="37">
        <f t="shared" si="71"/>
        <v>30.133376</v>
      </c>
      <c r="AR81" s="70">
        <f t="shared" si="72"/>
        <v>100</v>
      </c>
      <c r="AS81" s="37">
        <f t="shared" si="73"/>
        <v>28.9744</v>
      </c>
      <c r="AT81" s="70">
        <f t="shared" si="74"/>
        <v>260</v>
      </c>
      <c r="AU81" s="37">
        <f t="shared" si="75"/>
        <v>27.86</v>
      </c>
      <c r="AV81" s="70">
        <f t="shared" si="76"/>
        <v>520</v>
      </c>
      <c r="AW81" s="37">
        <f t="shared" si="77"/>
        <v>27.3028</v>
      </c>
      <c r="AX81" s="70">
        <f t="shared" si="78"/>
        <v>1040</v>
      </c>
      <c r="AY81" s="37">
        <f t="shared" si="79"/>
        <v>26.756744</v>
      </c>
      <c r="AZ81" s="6" t="s">
        <v>338</v>
      </c>
    </row>
    <row r="82" s="6" customFormat="1" hidden="1" spans="1:52">
      <c r="A82" s="20" t="s">
        <v>300</v>
      </c>
      <c r="C82" s="22"/>
      <c r="E82" s="23" t="s">
        <v>339</v>
      </c>
      <c r="F82" s="23" t="s">
        <v>271</v>
      </c>
      <c r="G82" s="23"/>
      <c r="H82" s="25" t="s">
        <v>53</v>
      </c>
      <c r="I82" s="39" t="s">
        <v>72</v>
      </c>
      <c r="J82" s="33">
        <v>110</v>
      </c>
      <c r="K82" s="6" t="s">
        <v>340</v>
      </c>
      <c r="L82" s="35">
        <v>1000</v>
      </c>
      <c r="M82" s="21"/>
      <c r="T82" s="49"/>
      <c r="W82" s="20" t="s">
        <v>64</v>
      </c>
      <c r="X82" s="48">
        <f t="shared" si="60"/>
        <v>0.5</v>
      </c>
      <c r="Y82" s="56">
        <f t="shared" si="61"/>
        <v>110</v>
      </c>
      <c r="Z82"/>
      <c r="AA82"/>
      <c r="AB82"/>
      <c r="AC82"/>
      <c r="AD82" s="20">
        <v>1.123</v>
      </c>
      <c r="AE82" s="47"/>
      <c r="AF82" s="37">
        <f t="shared" si="62"/>
        <v>0</v>
      </c>
      <c r="AG82" s="37">
        <f t="shared" si="63"/>
        <v>0</v>
      </c>
      <c r="AH82" s="37">
        <f t="shared" si="64"/>
        <v>0</v>
      </c>
      <c r="AI82" s="37" t="s">
        <v>57</v>
      </c>
      <c r="AJ82" s="48">
        <f t="shared" si="65"/>
        <v>0.08</v>
      </c>
      <c r="AK82" s="69">
        <f t="shared" si="66"/>
        <v>196.357039927815</v>
      </c>
      <c r="AL82" s="69">
        <f t="shared" si="80"/>
        <v>1</v>
      </c>
      <c r="AM82" s="37">
        <f t="shared" si="67"/>
        <v>1.52782910208</v>
      </c>
      <c r="AN82" s="70">
        <f t="shared" si="68"/>
        <v>25</v>
      </c>
      <c r="AO82" s="37">
        <f t="shared" si="69"/>
        <v>1.414656576</v>
      </c>
      <c r="AP82" s="70">
        <f t="shared" si="70"/>
        <v>50</v>
      </c>
      <c r="AQ82" s="37">
        <f t="shared" si="71"/>
        <v>1.3098672</v>
      </c>
      <c r="AR82" s="70">
        <f t="shared" si="72"/>
        <v>100</v>
      </c>
      <c r="AS82" s="37">
        <f t="shared" si="73"/>
        <v>1.21284</v>
      </c>
      <c r="AT82" s="70">
        <f t="shared" si="74"/>
        <v>1000</v>
      </c>
      <c r="AU82" s="37">
        <f t="shared" si="75"/>
        <v>1.123</v>
      </c>
      <c r="AV82" s="70">
        <f t="shared" si="76"/>
        <v>2000</v>
      </c>
      <c r="AW82" s="37">
        <f t="shared" si="77"/>
        <v>1.07808</v>
      </c>
      <c r="AX82" s="70">
        <f t="shared" si="78"/>
        <v>4000</v>
      </c>
      <c r="AY82" s="37">
        <f t="shared" si="79"/>
        <v>1.0349568</v>
      </c>
      <c r="AZ82" s="6" t="s">
        <v>341</v>
      </c>
    </row>
    <row r="83" s="6" customFormat="1" hidden="1" spans="1:52">
      <c r="A83" s="20" t="s">
        <v>300</v>
      </c>
      <c r="C83" s="22"/>
      <c r="E83" s="23" t="s">
        <v>342</v>
      </c>
      <c r="F83" s="23" t="s">
        <v>343</v>
      </c>
      <c r="G83" s="23">
        <v>1841</v>
      </c>
      <c r="H83" s="25" t="s">
        <v>53</v>
      </c>
      <c r="I83" s="39" t="s">
        <v>233</v>
      </c>
      <c r="J83" s="33">
        <v>1</v>
      </c>
      <c r="K83" s="6" t="s">
        <v>344</v>
      </c>
      <c r="L83" s="35">
        <v>480</v>
      </c>
      <c r="M83" s="21"/>
      <c r="T83" s="49"/>
      <c r="W83" s="20" t="s">
        <v>56</v>
      </c>
      <c r="X83" s="48">
        <f t="shared" si="60"/>
        <v>0.8</v>
      </c>
      <c r="Y83" s="56">
        <f t="shared" si="61"/>
        <v>1</v>
      </c>
      <c r="Z83"/>
      <c r="AA83"/>
      <c r="AB83"/>
      <c r="AC83"/>
      <c r="AD83" s="20">
        <v>33.23</v>
      </c>
      <c r="AE83" s="47"/>
      <c r="AF83" s="37">
        <f t="shared" si="62"/>
        <v>0</v>
      </c>
      <c r="AG83" s="37">
        <f t="shared" si="63"/>
        <v>0</v>
      </c>
      <c r="AH83" s="37">
        <f t="shared" si="64"/>
        <v>0</v>
      </c>
      <c r="AI83" s="37" t="s">
        <v>57</v>
      </c>
      <c r="AJ83" s="48">
        <f t="shared" si="65"/>
        <v>0.04</v>
      </c>
      <c r="AK83" s="69">
        <f t="shared" si="66"/>
        <v>7.71716091811369</v>
      </c>
      <c r="AL83" s="69">
        <f t="shared" ref="AL83:AL92" si="81">1</f>
        <v>1</v>
      </c>
      <c r="AM83" s="37">
        <f t="shared" si="67"/>
        <v>38.8743999488</v>
      </c>
      <c r="AN83" s="70">
        <f t="shared" si="68"/>
        <v>25</v>
      </c>
      <c r="AO83" s="37">
        <f t="shared" si="69"/>
        <v>37.37923072</v>
      </c>
      <c r="AP83" s="70">
        <f t="shared" si="70"/>
        <v>50</v>
      </c>
      <c r="AQ83" s="37">
        <f t="shared" si="71"/>
        <v>35.941568</v>
      </c>
      <c r="AR83" s="70">
        <f t="shared" si="72"/>
        <v>100</v>
      </c>
      <c r="AS83" s="37">
        <f t="shared" si="73"/>
        <v>34.5592</v>
      </c>
      <c r="AT83" s="70">
        <f t="shared" si="74"/>
        <v>480</v>
      </c>
      <c r="AU83" s="37">
        <f t="shared" si="75"/>
        <v>33.23</v>
      </c>
      <c r="AV83" s="70">
        <f t="shared" si="76"/>
        <v>960</v>
      </c>
      <c r="AW83" s="37">
        <f t="shared" si="77"/>
        <v>32.5654</v>
      </c>
      <c r="AX83" s="70">
        <f t="shared" si="78"/>
        <v>1920</v>
      </c>
      <c r="AY83" s="37">
        <f t="shared" si="79"/>
        <v>31.914092</v>
      </c>
      <c r="AZ83" s="6" t="s">
        <v>345</v>
      </c>
    </row>
    <row r="84" s="6" customFormat="1" hidden="1" spans="1:52">
      <c r="A84" s="20" t="s">
        <v>300</v>
      </c>
      <c r="C84" s="22"/>
      <c r="E84" s="111" t="s">
        <v>346</v>
      </c>
      <c r="F84" s="23" t="s">
        <v>271</v>
      </c>
      <c r="G84" s="23"/>
      <c r="H84" s="25" t="s">
        <v>53</v>
      </c>
      <c r="I84" s="39" t="s">
        <v>233</v>
      </c>
      <c r="J84" s="33">
        <v>20</v>
      </c>
      <c r="K84" s="6" t="s">
        <v>347</v>
      </c>
      <c r="L84" s="35">
        <v>1200</v>
      </c>
      <c r="M84" s="21"/>
      <c r="T84" s="49"/>
      <c r="W84" s="20" t="s">
        <v>64</v>
      </c>
      <c r="X84" s="48">
        <f t="shared" si="60"/>
        <v>0.5</v>
      </c>
      <c r="Y84" s="56">
        <f t="shared" si="61"/>
        <v>20</v>
      </c>
      <c r="Z84"/>
      <c r="AA84"/>
      <c r="AB84"/>
      <c r="AC84"/>
      <c r="AD84" s="20">
        <v>25.23</v>
      </c>
      <c r="AE84" s="47"/>
      <c r="AF84" s="37">
        <f t="shared" si="62"/>
        <v>0</v>
      </c>
      <c r="AG84" s="37">
        <f t="shared" si="63"/>
        <v>0</v>
      </c>
      <c r="AH84" s="37">
        <f t="shared" si="64"/>
        <v>0</v>
      </c>
      <c r="AI84" s="37" t="s">
        <v>57</v>
      </c>
      <c r="AJ84" s="48">
        <f t="shared" si="65"/>
        <v>0.04</v>
      </c>
      <c r="AK84" s="69">
        <f t="shared" si="66"/>
        <v>10.1641402024938</v>
      </c>
      <c r="AL84" s="69">
        <f t="shared" si="81"/>
        <v>1</v>
      </c>
      <c r="AM84" s="37">
        <f t="shared" si="67"/>
        <v>29.5155314688</v>
      </c>
      <c r="AN84" s="70">
        <f t="shared" si="68"/>
        <v>25</v>
      </c>
      <c r="AO84" s="37">
        <f t="shared" si="69"/>
        <v>28.38031872</v>
      </c>
      <c r="AP84" s="70">
        <f t="shared" si="70"/>
        <v>50</v>
      </c>
      <c r="AQ84" s="37">
        <f t="shared" si="71"/>
        <v>27.288768</v>
      </c>
      <c r="AR84" s="70">
        <f t="shared" si="72"/>
        <v>100</v>
      </c>
      <c r="AS84" s="37">
        <f t="shared" si="73"/>
        <v>26.2392</v>
      </c>
      <c r="AT84" s="70">
        <f t="shared" si="74"/>
        <v>1200</v>
      </c>
      <c r="AU84" s="37">
        <f t="shared" si="75"/>
        <v>25.23</v>
      </c>
      <c r="AV84" s="70">
        <f t="shared" si="76"/>
        <v>2400</v>
      </c>
      <c r="AW84" s="37">
        <f t="shared" si="77"/>
        <v>24.7254</v>
      </c>
      <c r="AX84" s="70">
        <f t="shared" si="78"/>
        <v>4800</v>
      </c>
      <c r="AY84" s="37">
        <f t="shared" si="79"/>
        <v>24.230892</v>
      </c>
      <c r="AZ84" s="6" t="s">
        <v>348</v>
      </c>
    </row>
    <row r="85" s="6" customFormat="1" hidden="1" spans="1:52">
      <c r="A85" s="20" t="s">
        <v>300</v>
      </c>
      <c r="C85" s="22"/>
      <c r="E85" s="23" t="s">
        <v>349</v>
      </c>
      <c r="F85" s="23" t="s">
        <v>232</v>
      </c>
      <c r="G85" s="23">
        <v>15074</v>
      </c>
      <c r="H85" s="25" t="s">
        <v>53</v>
      </c>
      <c r="I85" s="39" t="s">
        <v>67</v>
      </c>
      <c r="J85" s="33">
        <v>1</v>
      </c>
      <c r="K85" s="6" t="s">
        <v>350</v>
      </c>
      <c r="L85" s="35">
        <v>225</v>
      </c>
      <c r="M85" s="21" t="s">
        <v>159</v>
      </c>
      <c r="T85" s="49"/>
      <c r="W85" s="20" t="s">
        <v>56</v>
      </c>
      <c r="X85" s="48">
        <f t="shared" si="60"/>
        <v>0.8</v>
      </c>
      <c r="Y85" s="56">
        <f t="shared" si="61"/>
        <v>1</v>
      </c>
      <c r="Z85"/>
      <c r="AA85"/>
      <c r="AB85"/>
      <c r="AC85"/>
      <c r="AD85" s="20">
        <v>37.4332</v>
      </c>
      <c r="AE85" s="47"/>
      <c r="AF85" s="37">
        <f t="shared" si="62"/>
        <v>0</v>
      </c>
      <c r="AG85" s="37">
        <f t="shared" si="63"/>
        <v>0</v>
      </c>
      <c r="AH85" s="37">
        <f t="shared" si="64"/>
        <v>0</v>
      </c>
      <c r="AI85" s="37" t="s">
        <v>57</v>
      </c>
      <c r="AJ85" s="48">
        <f t="shared" si="65"/>
        <v>0.04</v>
      </c>
      <c r="AK85" s="69">
        <f t="shared" si="66"/>
        <v>6.85063679591693</v>
      </c>
      <c r="AL85" s="69">
        <f t="shared" si="81"/>
        <v>1</v>
      </c>
      <c r="AM85" s="37">
        <f t="shared" si="67"/>
        <v>43.791549448192</v>
      </c>
      <c r="AN85" s="70">
        <f t="shared" si="68"/>
        <v>25</v>
      </c>
      <c r="AO85" s="37">
        <f t="shared" si="69"/>
        <v>42.1072590848</v>
      </c>
      <c r="AP85" s="70">
        <f t="shared" si="70"/>
        <v>50</v>
      </c>
      <c r="AQ85" s="37">
        <f t="shared" si="71"/>
        <v>40.48774912</v>
      </c>
      <c r="AR85" s="70">
        <f t="shared" si="72"/>
        <v>100</v>
      </c>
      <c r="AS85" s="37">
        <f t="shared" si="73"/>
        <v>38.930528</v>
      </c>
      <c r="AT85" s="70">
        <f t="shared" si="74"/>
        <v>225</v>
      </c>
      <c r="AU85" s="37">
        <f t="shared" si="75"/>
        <v>37.4332</v>
      </c>
      <c r="AV85" s="70">
        <f t="shared" si="76"/>
        <v>450</v>
      </c>
      <c r="AW85" s="37">
        <f t="shared" si="77"/>
        <v>36.684536</v>
      </c>
      <c r="AX85" s="70">
        <f t="shared" si="78"/>
        <v>900</v>
      </c>
      <c r="AY85" s="37">
        <f t="shared" si="79"/>
        <v>35.95084528</v>
      </c>
      <c r="AZ85" s="6" t="s">
        <v>351</v>
      </c>
    </row>
    <row r="86" s="6" customFormat="1" hidden="1" spans="1:52">
      <c r="A86" s="20" t="s">
        <v>300</v>
      </c>
      <c r="C86" s="22"/>
      <c r="E86" s="23" t="s">
        <v>352</v>
      </c>
      <c r="F86" s="23" t="s">
        <v>232</v>
      </c>
      <c r="G86" s="23" t="s">
        <v>353</v>
      </c>
      <c r="H86" s="25" t="s">
        <v>53</v>
      </c>
      <c r="I86" s="39" t="s">
        <v>67</v>
      </c>
      <c r="J86" s="33">
        <v>3</v>
      </c>
      <c r="K86" s="6" t="s">
        <v>354</v>
      </c>
      <c r="L86" s="35">
        <v>1500</v>
      </c>
      <c r="M86" s="21" t="s">
        <v>355</v>
      </c>
      <c r="T86" s="49"/>
      <c r="W86" s="20" t="s">
        <v>64</v>
      </c>
      <c r="X86" s="48">
        <f t="shared" si="60"/>
        <v>0.5</v>
      </c>
      <c r="Y86" s="56">
        <f t="shared" si="61"/>
        <v>3</v>
      </c>
      <c r="Z86"/>
      <c r="AA86"/>
      <c r="AB86"/>
      <c r="AC86"/>
      <c r="AD86" s="20">
        <v>0.5537</v>
      </c>
      <c r="AE86" s="47"/>
      <c r="AF86" s="37">
        <f t="shared" si="62"/>
        <v>0</v>
      </c>
      <c r="AG86" s="37">
        <f t="shared" si="63"/>
        <v>0</v>
      </c>
      <c r="AH86" s="37">
        <f t="shared" si="64"/>
        <v>0</v>
      </c>
      <c r="AI86" s="37" t="s">
        <v>57</v>
      </c>
      <c r="AJ86" s="48">
        <f t="shared" si="65"/>
        <v>0.16</v>
      </c>
      <c r="AK86" s="69">
        <f t="shared" si="66"/>
        <v>299.236643243891</v>
      </c>
      <c r="AL86" s="69">
        <f t="shared" si="81"/>
        <v>1</v>
      </c>
      <c r="AM86" s="37">
        <f t="shared" si="67"/>
        <v>1.002551013632</v>
      </c>
      <c r="AN86" s="70">
        <f t="shared" si="68"/>
        <v>25</v>
      </c>
      <c r="AO86" s="37">
        <f t="shared" si="69"/>
        <v>0.8642681152</v>
      </c>
      <c r="AP86" s="70">
        <f t="shared" si="70"/>
        <v>50</v>
      </c>
      <c r="AQ86" s="37">
        <f t="shared" si="71"/>
        <v>0.74505872</v>
      </c>
      <c r="AR86" s="70">
        <f t="shared" si="72"/>
        <v>100</v>
      </c>
      <c r="AS86" s="37">
        <f t="shared" si="73"/>
        <v>0.642292</v>
      </c>
      <c r="AT86" s="70">
        <f t="shared" si="74"/>
        <v>1500</v>
      </c>
      <c r="AU86" s="37">
        <f t="shared" si="75"/>
        <v>0.5537</v>
      </c>
      <c r="AV86" s="70">
        <f t="shared" si="76"/>
        <v>3000</v>
      </c>
      <c r="AW86" s="37">
        <f t="shared" si="77"/>
        <v>0.509404</v>
      </c>
      <c r="AX86" s="70">
        <f t="shared" si="78"/>
        <v>6000</v>
      </c>
      <c r="AY86" s="37">
        <f t="shared" si="79"/>
        <v>0.46865168</v>
      </c>
      <c r="AZ86" s="6" t="s">
        <v>279</v>
      </c>
    </row>
    <row r="87" s="6" customFormat="1" hidden="1" spans="1:52">
      <c r="A87" s="20" t="s">
        <v>300</v>
      </c>
      <c r="C87" s="22"/>
      <c r="E87" s="23" t="s">
        <v>356</v>
      </c>
      <c r="F87" s="23" t="s">
        <v>222</v>
      </c>
      <c r="G87" s="23">
        <v>1651</v>
      </c>
      <c r="H87" s="25" t="s">
        <v>53</v>
      </c>
      <c r="I87" s="39" t="s">
        <v>233</v>
      </c>
      <c r="J87" s="33">
        <v>18</v>
      </c>
      <c r="K87" s="6" t="s">
        <v>357</v>
      </c>
      <c r="L87" s="35">
        <v>3000</v>
      </c>
      <c r="M87" s="21" t="s">
        <v>120</v>
      </c>
      <c r="T87" s="49"/>
      <c r="W87" s="20" t="s">
        <v>56</v>
      </c>
      <c r="X87" s="48">
        <f t="shared" si="60"/>
        <v>0.8</v>
      </c>
      <c r="Y87" s="56">
        <f t="shared" si="61"/>
        <v>18</v>
      </c>
      <c r="Z87"/>
      <c r="AA87"/>
      <c r="AB87"/>
      <c r="AC87"/>
      <c r="AD87" s="20">
        <v>6.1924</v>
      </c>
      <c r="AE87" s="47"/>
      <c r="AF87" s="37">
        <f t="shared" si="62"/>
        <v>0</v>
      </c>
      <c r="AG87" s="37">
        <f t="shared" si="63"/>
        <v>0</v>
      </c>
      <c r="AH87" s="37">
        <f t="shared" si="64"/>
        <v>0</v>
      </c>
      <c r="AI87" s="37" t="s">
        <v>57</v>
      </c>
      <c r="AJ87" s="48">
        <f t="shared" si="65"/>
        <v>0.08</v>
      </c>
      <c r="AK87" s="69">
        <f t="shared" si="66"/>
        <v>32.971862139094</v>
      </c>
      <c r="AL87" s="69">
        <f t="shared" si="81"/>
        <v>1</v>
      </c>
      <c r="AM87" s="37">
        <f t="shared" si="67"/>
        <v>9.09866718277632</v>
      </c>
      <c r="AN87" s="70">
        <f t="shared" si="68"/>
        <v>25</v>
      </c>
      <c r="AO87" s="37">
        <f t="shared" si="69"/>
        <v>8.424691835904</v>
      </c>
      <c r="AP87" s="70">
        <f t="shared" si="70"/>
        <v>50</v>
      </c>
      <c r="AQ87" s="37">
        <f t="shared" si="71"/>
        <v>7.8006405888</v>
      </c>
      <c r="AR87" s="70">
        <f t="shared" si="72"/>
        <v>100</v>
      </c>
      <c r="AS87" s="37">
        <f t="shared" si="73"/>
        <v>7.22281536</v>
      </c>
      <c r="AT87" s="70">
        <f t="shared" si="74"/>
        <v>1000</v>
      </c>
      <c r="AU87" s="37">
        <f t="shared" si="75"/>
        <v>6.687792</v>
      </c>
      <c r="AV87" s="70">
        <f t="shared" si="76"/>
        <v>3000</v>
      </c>
      <c r="AW87" s="37">
        <f t="shared" si="77"/>
        <v>6.1924</v>
      </c>
      <c r="AX87" s="70">
        <f t="shared" si="78"/>
        <v>6000</v>
      </c>
      <c r="AY87" s="37">
        <f t="shared" si="79"/>
        <v>5.944704</v>
      </c>
      <c r="AZ87" s="6" t="s">
        <v>358</v>
      </c>
    </row>
    <row r="88" s="6" customFormat="1" hidden="1" spans="1:52">
      <c r="A88" s="20" t="s">
        <v>300</v>
      </c>
      <c r="C88" s="22"/>
      <c r="E88" s="23" t="s">
        <v>359</v>
      </c>
      <c r="F88" s="23" t="s">
        <v>271</v>
      </c>
      <c r="G88" s="23"/>
      <c r="H88" s="25" t="s">
        <v>53</v>
      </c>
      <c r="I88" s="39" t="s">
        <v>61</v>
      </c>
      <c r="J88" s="33">
        <v>1</v>
      </c>
      <c r="K88" s="6" t="s">
        <v>360</v>
      </c>
      <c r="L88" s="35">
        <v>1242</v>
      </c>
      <c r="M88" s="21" t="s">
        <v>159</v>
      </c>
      <c r="T88" s="49"/>
      <c r="W88" s="20" t="s">
        <v>64</v>
      </c>
      <c r="X88" s="48">
        <f t="shared" si="60"/>
        <v>0.5</v>
      </c>
      <c r="Y88" s="56">
        <f t="shared" si="61"/>
        <v>1</v>
      </c>
      <c r="Z88"/>
      <c r="AA88"/>
      <c r="AB88"/>
      <c r="AC88"/>
      <c r="AD88" s="20">
        <v>11.5</v>
      </c>
      <c r="AE88" s="47"/>
      <c r="AF88" s="37">
        <f t="shared" si="62"/>
        <v>0</v>
      </c>
      <c r="AG88" s="37">
        <f t="shared" si="63"/>
        <v>0</v>
      </c>
      <c r="AH88" s="37">
        <f t="shared" si="64"/>
        <v>0</v>
      </c>
      <c r="AI88" s="37" t="s">
        <v>57</v>
      </c>
      <c r="AJ88" s="48">
        <f t="shared" si="65"/>
        <v>0.04</v>
      </c>
      <c r="AK88" s="69">
        <f t="shared" si="66"/>
        <v>22.2992397659928</v>
      </c>
      <c r="AL88" s="69">
        <f t="shared" si="81"/>
        <v>1</v>
      </c>
      <c r="AM88" s="37">
        <f t="shared" si="67"/>
        <v>13.45337344</v>
      </c>
      <c r="AN88" s="70">
        <f t="shared" si="68"/>
        <v>25</v>
      </c>
      <c r="AO88" s="37">
        <f t="shared" si="69"/>
        <v>12.935936</v>
      </c>
      <c r="AP88" s="70">
        <f t="shared" si="70"/>
        <v>50</v>
      </c>
      <c r="AQ88" s="37">
        <f t="shared" si="71"/>
        <v>12.4384</v>
      </c>
      <c r="AR88" s="70">
        <f t="shared" si="72"/>
        <v>100</v>
      </c>
      <c r="AS88" s="37">
        <f t="shared" si="73"/>
        <v>11.96</v>
      </c>
      <c r="AT88" s="70">
        <f t="shared" si="74"/>
        <v>1242</v>
      </c>
      <c r="AU88" s="37">
        <f t="shared" si="75"/>
        <v>11.5</v>
      </c>
      <c r="AV88" s="70">
        <f t="shared" si="76"/>
        <v>2484</v>
      </c>
      <c r="AW88" s="37">
        <f t="shared" si="77"/>
        <v>11.27</v>
      </c>
      <c r="AX88" s="70">
        <f t="shared" si="78"/>
        <v>4968</v>
      </c>
      <c r="AY88" s="37">
        <f t="shared" si="79"/>
        <v>11.0446</v>
      </c>
      <c r="AZ88" s="6" t="s">
        <v>361</v>
      </c>
    </row>
    <row r="89" s="6" customFormat="1" hidden="1" spans="1:52">
      <c r="A89" s="20" t="s">
        <v>300</v>
      </c>
      <c r="C89" s="22"/>
      <c r="E89" s="23" t="s">
        <v>362</v>
      </c>
      <c r="F89" s="23" t="s">
        <v>139</v>
      </c>
      <c r="G89" s="23"/>
      <c r="H89" s="25" t="s">
        <v>53</v>
      </c>
      <c r="I89" s="39" t="s">
        <v>54</v>
      </c>
      <c r="J89" s="33">
        <v>15</v>
      </c>
      <c r="K89" s="6" t="s">
        <v>363</v>
      </c>
      <c r="L89" s="35">
        <v>500</v>
      </c>
      <c r="M89" s="21" t="s">
        <v>63</v>
      </c>
      <c r="T89" s="49"/>
      <c r="W89" s="20" t="s">
        <v>64</v>
      </c>
      <c r="X89" s="48">
        <f t="shared" si="60"/>
        <v>0.5</v>
      </c>
      <c r="Y89" s="56">
        <f t="shared" si="61"/>
        <v>15</v>
      </c>
      <c r="Z89"/>
      <c r="AA89"/>
      <c r="AB89"/>
      <c r="AC89"/>
      <c r="AD89" s="20">
        <v>140.24</v>
      </c>
      <c r="AE89" s="47"/>
      <c r="AF89" s="37">
        <f t="shared" si="62"/>
        <v>0</v>
      </c>
      <c r="AG89" s="37">
        <f t="shared" si="63"/>
        <v>0</v>
      </c>
      <c r="AH89" s="37">
        <f t="shared" si="64"/>
        <v>0</v>
      </c>
      <c r="AI89" s="37" t="s">
        <v>57</v>
      </c>
      <c r="AJ89" s="48">
        <f t="shared" si="65"/>
        <v>0.02</v>
      </c>
      <c r="AK89" s="69">
        <f t="shared" si="66"/>
        <v>1.97628086001108</v>
      </c>
      <c r="AL89" s="69">
        <f t="shared" si="81"/>
        <v>1</v>
      </c>
      <c r="AM89" s="37">
        <f t="shared" si="67"/>
        <v>151.8002861184</v>
      </c>
      <c r="AN89" s="70">
        <f t="shared" si="68"/>
        <v>25</v>
      </c>
      <c r="AO89" s="37">
        <f t="shared" si="69"/>
        <v>148.82380992</v>
      </c>
      <c r="AP89" s="70">
        <f t="shared" si="70"/>
        <v>50</v>
      </c>
      <c r="AQ89" s="37">
        <f t="shared" si="71"/>
        <v>145.905696</v>
      </c>
      <c r="AR89" s="70">
        <f t="shared" si="72"/>
        <v>100</v>
      </c>
      <c r="AS89" s="37">
        <f t="shared" si="73"/>
        <v>143.0448</v>
      </c>
      <c r="AT89" s="70">
        <f t="shared" si="74"/>
        <v>500</v>
      </c>
      <c r="AU89" s="37">
        <f t="shared" si="75"/>
        <v>140.24</v>
      </c>
      <c r="AV89" s="70">
        <f t="shared" si="76"/>
        <v>1000</v>
      </c>
      <c r="AW89" s="37">
        <f t="shared" si="77"/>
        <v>138.8376</v>
      </c>
      <c r="AX89" s="70">
        <f t="shared" si="78"/>
        <v>2000</v>
      </c>
      <c r="AY89" s="37">
        <f t="shared" si="79"/>
        <v>137.449224</v>
      </c>
      <c r="AZ89" s="6" t="s">
        <v>364</v>
      </c>
    </row>
    <row r="90" s="6" customFormat="1" hidden="1" spans="1:52">
      <c r="A90" s="20" t="s">
        <v>300</v>
      </c>
      <c r="C90" s="22"/>
      <c r="E90" s="23" t="s">
        <v>365</v>
      </c>
      <c r="F90" s="23" t="s">
        <v>232</v>
      </c>
      <c r="G90" s="23"/>
      <c r="H90" s="25" t="s">
        <v>53</v>
      </c>
      <c r="I90" s="39" t="s">
        <v>54</v>
      </c>
      <c r="J90" s="33">
        <v>2</v>
      </c>
      <c r="K90" s="6" t="s">
        <v>366</v>
      </c>
      <c r="L90" s="35">
        <v>250</v>
      </c>
      <c r="M90" s="21"/>
      <c r="T90" s="49"/>
      <c r="W90" s="20" t="s">
        <v>64</v>
      </c>
      <c r="X90" s="48">
        <f t="shared" si="60"/>
        <v>0.5</v>
      </c>
      <c r="Y90" s="56">
        <f t="shared" si="61"/>
        <v>2</v>
      </c>
      <c r="Z90"/>
      <c r="AA90"/>
      <c r="AB90"/>
      <c r="AC90"/>
      <c r="AD90" s="20">
        <v>10.8367</v>
      </c>
      <c r="AE90" s="47"/>
      <c r="AF90" s="37">
        <f t="shared" si="62"/>
        <v>0</v>
      </c>
      <c r="AG90" s="37">
        <f t="shared" si="63"/>
        <v>0</v>
      </c>
      <c r="AH90" s="37">
        <f t="shared" si="64"/>
        <v>0</v>
      </c>
      <c r="AI90" s="37" t="s">
        <v>57</v>
      </c>
      <c r="AJ90" s="48">
        <f t="shared" si="65"/>
        <v>0.04</v>
      </c>
      <c r="AK90" s="69">
        <f t="shared" si="66"/>
        <v>23.664146586038</v>
      </c>
      <c r="AL90" s="69">
        <f t="shared" si="81"/>
        <v>1</v>
      </c>
      <c r="AM90" s="37">
        <f t="shared" si="67"/>
        <v>12.677406257152</v>
      </c>
      <c r="AN90" s="70">
        <f t="shared" si="68"/>
        <v>25</v>
      </c>
      <c r="AO90" s="37">
        <f t="shared" si="69"/>
        <v>12.1898137088</v>
      </c>
      <c r="AP90" s="70">
        <f t="shared" si="70"/>
        <v>50</v>
      </c>
      <c r="AQ90" s="37">
        <f t="shared" si="71"/>
        <v>11.72097472</v>
      </c>
      <c r="AR90" s="70">
        <f t="shared" si="72"/>
        <v>100</v>
      </c>
      <c r="AS90" s="37">
        <f t="shared" si="73"/>
        <v>11.270168</v>
      </c>
      <c r="AT90" s="70">
        <f t="shared" si="74"/>
        <v>250</v>
      </c>
      <c r="AU90" s="37">
        <f t="shared" si="75"/>
        <v>10.8367</v>
      </c>
      <c r="AV90" s="70">
        <f t="shared" si="76"/>
        <v>500</v>
      </c>
      <c r="AW90" s="37">
        <f t="shared" si="77"/>
        <v>10.619966</v>
      </c>
      <c r="AX90" s="70">
        <f t="shared" si="78"/>
        <v>1000</v>
      </c>
      <c r="AY90" s="37">
        <f t="shared" si="79"/>
        <v>10.40756668</v>
      </c>
      <c r="AZ90" s="6" t="s">
        <v>367</v>
      </c>
    </row>
    <row r="91" s="7" customFormat="1" hidden="1" spans="1:52">
      <c r="A91" s="20" t="s">
        <v>300</v>
      </c>
      <c r="C91" s="72"/>
      <c r="E91" s="27" t="s">
        <v>368</v>
      </c>
      <c r="F91" s="27" t="s">
        <v>369</v>
      </c>
      <c r="G91" s="27"/>
      <c r="H91" s="73" t="s">
        <v>53</v>
      </c>
      <c r="I91" s="77" t="s">
        <v>67</v>
      </c>
      <c r="J91" s="78">
        <v>3</v>
      </c>
      <c r="K91" s="7" t="s">
        <v>370</v>
      </c>
      <c r="L91" s="7">
        <v>60</v>
      </c>
      <c r="M91" s="20" t="s">
        <v>63</v>
      </c>
      <c r="T91" s="80"/>
      <c r="W91" s="20" t="s">
        <v>64</v>
      </c>
      <c r="X91" s="81">
        <f t="shared" si="60"/>
        <v>0.5</v>
      </c>
      <c r="Y91" s="85">
        <f t="shared" si="61"/>
        <v>3</v>
      </c>
      <c r="Z91" s="4"/>
      <c r="AA91" s="4"/>
      <c r="AB91" s="4"/>
      <c r="AC91" s="4"/>
      <c r="AD91" s="7">
        <v>260</v>
      </c>
      <c r="AE91" s="47"/>
      <c r="AF91" s="37">
        <f t="shared" si="62"/>
        <v>0</v>
      </c>
      <c r="AG91" s="37">
        <f t="shared" si="63"/>
        <v>0</v>
      </c>
      <c r="AH91" s="37">
        <f t="shared" si="64"/>
        <v>0</v>
      </c>
      <c r="AI91" s="37" t="s">
        <v>57</v>
      </c>
      <c r="AJ91" s="81">
        <f t="shared" si="65"/>
        <v>0.02</v>
      </c>
      <c r="AK91" s="69">
        <f t="shared" si="66"/>
        <v>1.10904090142844</v>
      </c>
      <c r="AL91" s="87">
        <f t="shared" si="81"/>
        <v>1</v>
      </c>
      <c r="AM91" s="88">
        <f t="shared" si="67"/>
        <v>270.504</v>
      </c>
      <c r="AN91" s="89">
        <f t="shared" si="68"/>
        <v>25</v>
      </c>
      <c r="AO91" s="88">
        <f t="shared" si="69"/>
        <v>265.2</v>
      </c>
      <c r="AP91" s="89">
        <f t="shared" si="70"/>
        <v>60</v>
      </c>
      <c r="AQ91" s="88">
        <f t="shared" si="71"/>
        <v>260</v>
      </c>
      <c r="AR91" s="89">
        <f t="shared" si="72"/>
        <v>120</v>
      </c>
      <c r="AS91" s="88">
        <f t="shared" si="73"/>
        <v>257.4</v>
      </c>
      <c r="AT91" s="89">
        <f t="shared" si="74"/>
        <v>240</v>
      </c>
      <c r="AU91" s="88">
        <f t="shared" si="75"/>
        <v>254.826</v>
      </c>
      <c r="AV91" s="89" t="str">
        <f t="shared" si="76"/>
        <v/>
      </c>
      <c r="AW91" s="88" t="str">
        <f t="shared" si="77"/>
        <v/>
      </c>
      <c r="AX91" s="89" t="str">
        <f t="shared" si="78"/>
        <v/>
      </c>
      <c r="AY91" s="88" t="str">
        <f t="shared" si="79"/>
        <v/>
      </c>
      <c r="AZ91" s="7" t="s">
        <v>371</v>
      </c>
    </row>
    <row r="92" s="6" customFormat="1" hidden="1" spans="1:52">
      <c r="A92" s="20" t="s">
        <v>300</v>
      </c>
      <c r="C92" s="22"/>
      <c r="E92" s="23" t="s">
        <v>372</v>
      </c>
      <c r="F92" s="23" t="s">
        <v>222</v>
      </c>
      <c r="G92" s="23"/>
      <c r="H92" s="25" t="s">
        <v>53</v>
      </c>
      <c r="I92" s="39" t="s">
        <v>54</v>
      </c>
      <c r="J92" s="33">
        <v>100</v>
      </c>
      <c r="K92" s="6" t="s">
        <v>373</v>
      </c>
      <c r="L92" s="35">
        <v>2500</v>
      </c>
      <c r="M92" s="21" t="s">
        <v>69</v>
      </c>
      <c r="T92" s="49"/>
      <c r="W92" s="20" t="s">
        <v>64</v>
      </c>
      <c r="X92" s="48">
        <f t="shared" si="60"/>
        <v>0.5</v>
      </c>
      <c r="Y92" s="56">
        <f t="shared" si="61"/>
        <v>100</v>
      </c>
      <c r="Z92"/>
      <c r="AA92"/>
      <c r="AB92"/>
      <c r="AC92"/>
      <c r="AD92" s="20">
        <v>3.5369</v>
      </c>
      <c r="AE92" s="47"/>
      <c r="AF92" s="37">
        <f t="shared" si="62"/>
        <v>0</v>
      </c>
      <c r="AG92" s="37">
        <f t="shared" si="63"/>
        <v>0</v>
      </c>
      <c r="AH92" s="37">
        <f t="shared" si="64"/>
        <v>0</v>
      </c>
      <c r="AI92" s="37" t="s">
        <v>57</v>
      </c>
      <c r="AJ92" s="48">
        <f t="shared" si="65"/>
        <v>0.08</v>
      </c>
      <c r="AK92" s="69">
        <f t="shared" si="66"/>
        <v>57.7270940965608</v>
      </c>
      <c r="AL92" s="69">
        <f t="shared" si="81"/>
        <v>1</v>
      </c>
      <c r="AM92" s="37">
        <f t="shared" si="67"/>
        <v>5.19686647483392</v>
      </c>
      <c r="AN92" s="70">
        <f t="shared" si="68"/>
        <v>25</v>
      </c>
      <c r="AO92" s="37">
        <f t="shared" si="69"/>
        <v>4.811913402624</v>
      </c>
      <c r="AP92" s="70">
        <f t="shared" si="70"/>
        <v>50</v>
      </c>
      <c r="AQ92" s="37">
        <f t="shared" si="71"/>
        <v>4.4554753728</v>
      </c>
      <c r="AR92" s="70">
        <f t="shared" si="72"/>
        <v>100</v>
      </c>
      <c r="AS92" s="37">
        <f t="shared" si="73"/>
        <v>4.12544016</v>
      </c>
      <c r="AT92" s="70">
        <f t="shared" si="74"/>
        <v>1000</v>
      </c>
      <c r="AU92" s="37">
        <f t="shared" si="75"/>
        <v>3.819852</v>
      </c>
      <c r="AV92" s="70">
        <f t="shared" si="76"/>
        <v>2500</v>
      </c>
      <c r="AW92" s="37">
        <f t="shared" si="77"/>
        <v>3.5369</v>
      </c>
      <c r="AX92" s="70">
        <f t="shared" si="78"/>
        <v>5000</v>
      </c>
      <c r="AY92" s="37">
        <f t="shared" si="79"/>
        <v>3.395424</v>
      </c>
      <c r="AZ92" s="6" t="s">
        <v>374</v>
      </c>
    </row>
    <row r="93" s="7" customFormat="1" hidden="1" spans="1:52">
      <c r="A93" s="20" t="s">
        <v>300</v>
      </c>
      <c r="C93" s="72"/>
      <c r="E93" s="27" t="s">
        <v>375</v>
      </c>
      <c r="F93" s="27" t="s">
        <v>376</v>
      </c>
      <c r="G93" s="27"/>
      <c r="H93" s="73" t="s">
        <v>53</v>
      </c>
      <c r="I93" s="77" t="s">
        <v>67</v>
      </c>
      <c r="J93" s="78">
        <v>1</v>
      </c>
      <c r="K93" s="7" t="s">
        <v>377</v>
      </c>
      <c r="L93" s="35">
        <v>400</v>
      </c>
      <c r="M93" s="20"/>
      <c r="T93" s="80"/>
      <c r="W93" s="20" t="s">
        <v>64</v>
      </c>
      <c r="X93" s="81">
        <f t="shared" si="60"/>
        <v>0.5</v>
      </c>
      <c r="Y93" s="85">
        <f t="shared" si="61"/>
        <v>1</v>
      </c>
      <c r="Z93" s="4"/>
      <c r="AA93" s="4"/>
      <c r="AB93" s="4"/>
      <c r="AC93" s="4"/>
      <c r="AD93" s="84">
        <v>23.8089</v>
      </c>
      <c r="AE93" s="47"/>
      <c r="AF93" s="37">
        <f t="shared" si="62"/>
        <v>0</v>
      </c>
      <c r="AG93" s="37">
        <f t="shared" si="63"/>
        <v>0</v>
      </c>
      <c r="AH93" s="37">
        <f t="shared" si="64"/>
        <v>0</v>
      </c>
      <c r="AI93" s="37" t="s">
        <v>57</v>
      </c>
      <c r="AJ93" s="81">
        <f t="shared" si="65"/>
        <v>0.04</v>
      </c>
      <c r="AK93" s="69">
        <f t="shared" si="66"/>
        <v>10.7708150023276</v>
      </c>
      <c r="AL93" s="87">
        <f t="shared" ref="AL93:AL102" si="82">1</f>
        <v>1</v>
      </c>
      <c r="AM93" s="88">
        <f t="shared" si="67"/>
        <v>27.853045469184</v>
      </c>
      <c r="AN93" s="89">
        <f t="shared" si="68"/>
        <v>25</v>
      </c>
      <c r="AO93" s="88">
        <f t="shared" si="69"/>
        <v>26.7817744896</v>
      </c>
      <c r="AP93" s="89">
        <f t="shared" si="70"/>
        <v>50</v>
      </c>
      <c r="AQ93" s="88">
        <f t="shared" si="71"/>
        <v>25.75170624</v>
      </c>
      <c r="AR93" s="89">
        <f t="shared" si="72"/>
        <v>100</v>
      </c>
      <c r="AS93" s="88">
        <f t="shared" si="73"/>
        <v>24.761256</v>
      </c>
      <c r="AT93" s="89">
        <f t="shared" si="74"/>
        <v>400</v>
      </c>
      <c r="AU93" s="88">
        <f t="shared" si="75"/>
        <v>23.8089</v>
      </c>
      <c r="AV93" s="89">
        <f t="shared" si="76"/>
        <v>800</v>
      </c>
      <c r="AW93" s="88">
        <f t="shared" si="77"/>
        <v>23.332722</v>
      </c>
      <c r="AX93" s="89">
        <f t="shared" si="78"/>
        <v>1600</v>
      </c>
      <c r="AY93" s="88">
        <f t="shared" si="79"/>
        <v>22.86606756</v>
      </c>
      <c r="AZ93" s="7" t="s">
        <v>378</v>
      </c>
    </row>
    <row r="94" s="6" customFormat="1" hidden="1" spans="1:51">
      <c r="A94" s="20" t="s">
        <v>379</v>
      </c>
      <c r="C94" s="22"/>
      <c r="E94" s="23" t="s">
        <v>380</v>
      </c>
      <c r="F94" s="23" t="s">
        <v>169</v>
      </c>
      <c r="G94" s="23" t="s">
        <v>381</v>
      </c>
      <c r="H94" s="25" t="s">
        <v>53</v>
      </c>
      <c r="I94" s="39" t="s">
        <v>72</v>
      </c>
      <c r="J94" s="33">
        <v>200</v>
      </c>
      <c r="K94" s="6" t="s">
        <v>382</v>
      </c>
      <c r="L94" s="35">
        <v>2000</v>
      </c>
      <c r="M94" s="21" t="s">
        <v>284</v>
      </c>
      <c r="T94" s="49"/>
      <c r="W94" s="20" t="s">
        <v>64</v>
      </c>
      <c r="X94" s="48">
        <f t="shared" si="60"/>
        <v>0.5</v>
      </c>
      <c r="Y94" s="56">
        <f t="shared" si="61"/>
        <v>200</v>
      </c>
      <c r="Z94"/>
      <c r="AA94"/>
      <c r="AB94"/>
      <c r="AC94"/>
      <c r="AD94" s="20">
        <v>1.044</v>
      </c>
      <c r="AE94" s="47"/>
      <c r="AF94" s="37">
        <f t="shared" si="62"/>
        <v>0</v>
      </c>
      <c r="AG94" s="37">
        <f t="shared" si="63"/>
        <v>0</v>
      </c>
      <c r="AH94" s="37">
        <f t="shared" si="64"/>
        <v>0</v>
      </c>
      <c r="AI94" s="37" t="s">
        <v>57</v>
      </c>
      <c r="AJ94" s="48">
        <f t="shared" si="65"/>
        <v>0.08</v>
      </c>
      <c r="AK94" s="69">
        <f t="shared" si="66"/>
        <v>211.21547494151</v>
      </c>
      <c r="AL94" s="69">
        <f t="shared" si="82"/>
        <v>1</v>
      </c>
      <c r="AM94" s="37">
        <f t="shared" si="67"/>
        <v>1.42035047424</v>
      </c>
      <c r="AN94" s="70">
        <f t="shared" si="68"/>
        <v>25</v>
      </c>
      <c r="AO94" s="37">
        <f t="shared" si="69"/>
        <v>1.315139328</v>
      </c>
      <c r="AP94" s="70">
        <f t="shared" si="70"/>
        <v>50</v>
      </c>
      <c r="AQ94" s="37">
        <f t="shared" si="71"/>
        <v>1.2177216</v>
      </c>
      <c r="AR94" s="70">
        <f t="shared" si="72"/>
        <v>100</v>
      </c>
      <c r="AS94" s="37">
        <f t="shared" si="73"/>
        <v>1.12752</v>
      </c>
      <c r="AT94" s="70">
        <f t="shared" si="74"/>
        <v>2000</v>
      </c>
      <c r="AU94" s="37">
        <f t="shared" si="75"/>
        <v>1.044</v>
      </c>
      <c r="AV94" s="70">
        <f t="shared" si="76"/>
        <v>4000</v>
      </c>
      <c r="AW94" s="37">
        <f t="shared" si="77"/>
        <v>1.00224</v>
      </c>
      <c r="AX94" s="70">
        <f t="shared" si="78"/>
        <v>8000</v>
      </c>
      <c r="AY94" s="37">
        <f t="shared" si="79"/>
        <v>0.9621504</v>
      </c>
    </row>
    <row r="95" s="6" customFormat="1" hidden="1" spans="1:51">
      <c r="A95" s="20" t="s">
        <v>379</v>
      </c>
      <c r="C95" s="22"/>
      <c r="E95" s="23" t="s">
        <v>383</v>
      </c>
      <c r="F95" s="23" t="s">
        <v>384</v>
      </c>
      <c r="G95" s="23" t="s">
        <v>385</v>
      </c>
      <c r="H95" s="25" t="s">
        <v>53</v>
      </c>
      <c r="I95" s="39" t="s">
        <v>72</v>
      </c>
      <c r="J95" s="33">
        <v>2</v>
      </c>
      <c r="K95" s="6" t="s">
        <v>386</v>
      </c>
      <c r="L95" s="35">
        <v>3000</v>
      </c>
      <c r="M95" s="21"/>
      <c r="T95" s="49"/>
      <c r="W95" s="20" t="s">
        <v>56</v>
      </c>
      <c r="X95" s="48">
        <f t="shared" si="60"/>
        <v>0.8</v>
      </c>
      <c r="Y95" s="56">
        <f t="shared" si="61"/>
        <v>2</v>
      </c>
      <c r="Z95"/>
      <c r="AA95"/>
      <c r="AB95"/>
      <c r="AC95"/>
      <c r="AD95" s="20">
        <v>4.265</v>
      </c>
      <c r="AE95" s="47"/>
      <c r="AF95" s="37">
        <f t="shared" si="62"/>
        <v>0</v>
      </c>
      <c r="AG95" s="37">
        <f t="shared" si="63"/>
        <v>0</v>
      </c>
      <c r="AH95" s="37">
        <f t="shared" si="64"/>
        <v>0</v>
      </c>
      <c r="AI95" s="37" t="s">
        <v>57</v>
      </c>
      <c r="AJ95" s="48">
        <f t="shared" si="65"/>
        <v>0.08</v>
      </c>
      <c r="AK95" s="69">
        <f t="shared" si="66"/>
        <v>47.8722061219521</v>
      </c>
      <c r="AL95" s="69">
        <f t="shared" si="82"/>
        <v>1</v>
      </c>
      <c r="AM95" s="37">
        <f t="shared" si="67"/>
        <v>6.266684247552</v>
      </c>
      <c r="AN95" s="70">
        <f t="shared" si="68"/>
        <v>25</v>
      </c>
      <c r="AO95" s="37">
        <f t="shared" si="69"/>
        <v>5.8024854144</v>
      </c>
      <c r="AP95" s="70">
        <f t="shared" si="70"/>
        <v>50</v>
      </c>
      <c r="AQ95" s="37">
        <f t="shared" si="71"/>
        <v>5.37267168</v>
      </c>
      <c r="AR95" s="70">
        <f t="shared" si="72"/>
        <v>100</v>
      </c>
      <c r="AS95" s="37">
        <f t="shared" si="73"/>
        <v>4.974696</v>
      </c>
      <c r="AT95" s="70">
        <f t="shared" si="74"/>
        <v>1000</v>
      </c>
      <c r="AU95" s="37">
        <f t="shared" si="75"/>
        <v>4.6062</v>
      </c>
      <c r="AV95" s="70">
        <f t="shared" si="76"/>
        <v>3000</v>
      </c>
      <c r="AW95" s="37">
        <f t="shared" si="77"/>
        <v>4.265</v>
      </c>
      <c r="AX95" s="70">
        <f t="shared" si="78"/>
        <v>6000</v>
      </c>
      <c r="AY95" s="37">
        <f t="shared" si="79"/>
        <v>4.0944</v>
      </c>
    </row>
    <row r="96" hidden="1" spans="1:51">
      <c r="A96" s="5" t="s">
        <v>379</v>
      </c>
      <c r="E96" t="s">
        <v>387</v>
      </c>
      <c r="F96" t="s">
        <v>232</v>
      </c>
      <c r="G96" t="s">
        <v>388</v>
      </c>
      <c r="H96" s="26" t="s">
        <v>53</v>
      </c>
      <c r="I96" s="5" t="s">
        <v>72</v>
      </c>
      <c r="J96" s="40">
        <v>2</v>
      </c>
      <c r="K96" t="e">
        <v>#N/A</v>
      </c>
      <c r="L96" s="13">
        <v>6000</v>
      </c>
      <c r="M96" s="5" t="s">
        <v>69</v>
      </c>
      <c r="W96" s="15" t="s">
        <v>64</v>
      </c>
      <c r="X96" s="50">
        <f t="shared" si="60"/>
        <v>0.5</v>
      </c>
      <c r="Y96" s="60">
        <f t="shared" si="61"/>
        <v>2</v>
      </c>
      <c r="AD96" s="15">
        <v>0.878</v>
      </c>
      <c r="AE96" s="62"/>
      <c r="AF96" s="63">
        <f t="shared" si="62"/>
        <v>0</v>
      </c>
      <c r="AG96" s="63">
        <f t="shared" si="63"/>
        <v>0</v>
      </c>
      <c r="AH96" s="63">
        <f t="shared" si="64"/>
        <v>0</v>
      </c>
      <c r="AI96" s="63" t="s">
        <v>57</v>
      </c>
      <c r="AJ96" s="50">
        <f t="shared" si="65"/>
        <v>0.16</v>
      </c>
      <c r="AK96" s="71">
        <f t="shared" si="66"/>
        <v>140.24222824627</v>
      </c>
      <c r="AL96" s="71">
        <f t="shared" si="82"/>
        <v>1</v>
      </c>
      <c r="AM96" s="63">
        <f t="shared" si="67"/>
        <v>2.13915597143245</v>
      </c>
      <c r="AN96" s="3">
        <f t="shared" si="68"/>
        <v>25</v>
      </c>
      <c r="AO96" s="63">
        <f t="shared" si="69"/>
        <v>1.8440999753728</v>
      </c>
      <c r="AP96" s="3">
        <f t="shared" si="70"/>
        <v>50</v>
      </c>
      <c r="AQ96" s="63">
        <f t="shared" si="71"/>
        <v>1.58974135808</v>
      </c>
      <c r="AR96" s="3">
        <f t="shared" si="72"/>
        <v>100</v>
      </c>
      <c r="AS96" s="63">
        <f t="shared" si="73"/>
        <v>1.370466688</v>
      </c>
      <c r="AT96" s="3">
        <f t="shared" si="74"/>
        <v>1000</v>
      </c>
      <c r="AU96" s="63">
        <f t="shared" si="75"/>
        <v>1.1814368</v>
      </c>
      <c r="AV96" s="3">
        <f t="shared" si="76"/>
        <v>2500</v>
      </c>
      <c r="AW96" s="63">
        <f t="shared" si="77"/>
        <v>1.01848</v>
      </c>
      <c r="AX96" s="3">
        <f t="shared" si="78"/>
        <v>6000</v>
      </c>
      <c r="AY96" s="63">
        <f t="shared" si="79"/>
        <v>0.878</v>
      </c>
    </row>
    <row r="97" s="6" customFormat="1" hidden="1" spans="1:51">
      <c r="A97" s="20" t="s">
        <v>379</v>
      </c>
      <c r="C97" s="22"/>
      <c r="E97" s="23" t="s">
        <v>389</v>
      </c>
      <c r="F97" s="23" t="s">
        <v>82</v>
      </c>
      <c r="G97" s="23">
        <v>1640</v>
      </c>
      <c r="H97" s="25" t="s">
        <v>53</v>
      </c>
      <c r="I97" s="39" t="s">
        <v>72</v>
      </c>
      <c r="J97" s="33">
        <v>8</v>
      </c>
      <c r="K97" s="6" t="s">
        <v>390</v>
      </c>
      <c r="L97" s="35">
        <v>1000</v>
      </c>
      <c r="M97" s="21"/>
      <c r="T97" s="49"/>
      <c r="W97" s="20" t="s">
        <v>56</v>
      </c>
      <c r="X97" s="48">
        <f t="shared" si="60"/>
        <v>0.8</v>
      </c>
      <c r="Y97" s="56">
        <f t="shared" si="61"/>
        <v>8</v>
      </c>
      <c r="Z97"/>
      <c r="AA97"/>
      <c r="AB97"/>
      <c r="AC97"/>
      <c r="AD97" s="20">
        <v>10.52</v>
      </c>
      <c r="AE97" s="47"/>
      <c r="AF97" s="37">
        <f t="shared" si="62"/>
        <v>0</v>
      </c>
      <c r="AG97" s="37">
        <f t="shared" si="63"/>
        <v>0</v>
      </c>
      <c r="AH97" s="37">
        <f t="shared" si="64"/>
        <v>0</v>
      </c>
      <c r="AI97" s="37" t="s">
        <v>57</v>
      </c>
      <c r="AJ97" s="48">
        <f t="shared" si="65"/>
        <v>0.04</v>
      </c>
      <c r="AK97" s="69">
        <f t="shared" si="66"/>
        <v>24.3765453715701</v>
      </c>
      <c r="AL97" s="69">
        <f t="shared" si="82"/>
        <v>1</v>
      </c>
      <c r="AM97" s="37">
        <f t="shared" si="67"/>
        <v>12.3069120512</v>
      </c>
      <c r="AN97" s="70">
        <f t="shared" si="68"/>
        <v>25</v>
      </c>
      <c r="AO97" s="37">
        <f t="shared" si="69"/>
        <v>11.83356928</v>
      </c>
      <c r="AP97" s="70">
        <f t="shared" si="70"/>
        <v>50</v>
      </c>
      <c r="AQ97" s="37">
        <f t="shared" si="71"/>
        <v>11.378432</v>
      </c>
      <c r="AR97" s="70">
        <f t="shared" si="72"/>
        <v>100</v>
      </c>
      <c r="AS97" s="37">
        <f t="shared" si="73"/>
        <v>10.9408</v>
      </c>
      <c r="AT97" s="70">
        <f t="shared" si="74"/>
        <v>1000</v>
      </c>
      <c r="AU97" s="37">
        <f t="shared" si="75"/>
        <v>10.52</v>
      </c>
      <c r="AV97" s="70">
        <f t="shared" si="76"/>
        <v>2000</v>
      </c>
      <c r="AW97" s="37">
        <f t="shared" si="77"/>
        <v>10.3096</v>
      </c>
      <c r="AX97" s="70">
        <f t="shared" si="78"/>
        <v>4000</v>
      </c>
      <c r="AY97" s="37">
        <f t="shared" si="79"/>
        <v>10.103408</v>
      </c>
    </row>
    <row r="98" s="6" customFormat="1" hidden="1" spans="1:51">
      <c r="A98" s="20" t="s">
        <v>379</v>
      </c>
      <c r="C98" s="22"/>
      <c r="E98" s="23" t="s">
        <v>391</v>
      </c>
      <c r="F98" s="23" t="s">
        <v>82</v>
      </c>
      <c r="G98" s="23" t="s">
        <v>392</v>
      </c>
      <c r="H98" s="25" t="s">
        <v>53</v>
      </c>
      <c r="I98" s="39" t="s">
        <v>72</v>
      </c>
      <c r="J98" s="33">
        <v>25</v>
      </c>
      <c r="K98" s="6" t="s">
        <v>393</v>
      </c>
      <c r="L98" s="35">
        <v>4000</v>
      </c>
      <c r="M98" s="21"/>
      <c r="T98" s="49"/>
      <c r="W98" s="20" t="s">
        <v>56</v>
      </c>
      <c r="X98" s="48">
        <f t="shared" si="60"/>
        <v>0.8</v>
      </c>
      <c r="Y98" s="56">
        <f t="shared" si="61"/>
        <v>25</v>
      </c>
      <c r="Z98"/>
      <c r="AA98"/>
      <c r="AB98"/>
      <c r="AC98"/>
      <c r="AD98" s="20">
        <v>0.9255</v>
      </c>
      <c r="AE98" s="47"/>
      <c r="AF98" s="37">
        <f t="shared" si="62"/>
        <v>0</v>
      </c>
      <c r="AG98" s="37">
        <f t="shared" si="63"/>
        <v>0</v>
      </c>
      <c r="AH98" s="37">
        <f t="shared" si="64"/>
        <v>0</v>
      </c>
      <c r="AI98" s="37" t="s">
        <v>57</v>
      </c>
      <c r="AJ98" s="48">
        <f t="shared" si="65"/>
        <v>0.16</v>
      </c>
      <c r="AK98" s="69">
        <f t="shared" si="66"/>
        <v>154.331609534587</v>
      </c>
      <c r="AL98" s="69">
        <f t="shared" si="82"/>
        <v>1</v>
      </c>
      <c r="AM98" s="37">
        <f t="shared" si="67"/>
        <v>1.9438662041088</v>
      </c>
      <c r="AN98" s="70">
        <f t="shared" si="68"/>
        <v>25</v>
      </c>
      <c r="AO98" s="37">
        <f t="shared" si="69"/>
        <v>1.67574672768</v>
      </c>
      <c r="AP98" s="70">
        <f t="shared" si="70"/>
        <v>50</v>
      </c>
      <c r="AQ98" s="37">
        <f t="shared" si="71"/>
        <v>1.444609248</v>
      </c>
      <c r="AR98" s="70">
        <f t="shared" si="72"/>
        <v>100</v>
      </c>
      <c r="AS98" s="37">
        <f t="shared" si="73"/>
        <v>1.2453528</v>
      </c>
      <c r="AT98" s="70">
        <f t="shared" si="74"/>
        <v>1000</v>
      </c>
      <c r="AU98" s="37">
        <f t="shared" si="75"/>
        <v>1.07358</v>
      </c>
      <c r="AV98" s="70">
        <f t="shared" si="76"/>
        <v>4000</v>
      </c>
      <c r="AW98" s="37">
        <f t="shared" si="77"/>
        <v>0.9255</v>
      </c>
      <c r="AX98" s="70">
        <f t="shared" si="78"/>
        <v>8000</v>
      </c>
      <c r="AY98" s="37">
        <f t="shared" si="79"/>
        <v>0.85146</v>
      </c>
    </row>
    <row r="99" s="6" customFormat="1" hidden="1" spans="1:51">
      <c r="A99" s="20" t="s">
        <v>379</v>
      </c>
      <c r="C99" s="22"/>
      <c r="E99" s="23" t="s">
        <v>394</v>
      </c>
      <c r="F99" s="23" t="s">
        <v>395</v>
      </c>
      <c r="G99" s="23" t="s">
        <v>392</v>
      </c>
      <c r="H99" s="25" t="s">
        <v>53</v>
      </c>
      <c r="I99" s="39" t="s">
        <v>72</v>
      </c>
      <c r="J99" s="33">
        <v>9</v>
      </c>
      <c r="K99" s="6" t="s">
        <v>396</v>
      </c>
      <c r="L99" s="35">
        <v>800</v>
      </c>
      <c r="M99" s="21" t="s">
        <v>69</v>
      </c>
      <c r="T99" s="49"/>
      <c r="W99" s="20" t="s">
        <v>56</v>
      </c>
      <c r="X99" s="48">
        <f t="shared" ref="X99:X133" si="83">IF(W99="K2",0.8,IF(W99="K3",0.5,IF(W99="K4",0.95,1)))</f>
        <v>0.8</v>
      </c>
      <c r="Y99" s="56">
        <f t="shared" ref="Y99:Y122" si="84">J99</f>
        <v>9</v>
      </c>
      <c r="Z99"/>
      <c r="AA99"/>
      <c r="AB99"/>
      <c r="AC99"/>
      <c r="AD99" s="20">
        <v>2.9945</v>
      </c>
      <c r="AE99" s="47"/>
      <c r="AF99" s="37">
        <f t="shared" ref="AF99:AF130" si="85">AE99-AC99</f>
        <v>0</v>
      </c>
      <c r="AG99" s="37">
        <f t="shared" ref="AG99:AG130" si="86">AF99*Y99</f>
        <v>0</v>
      </c>
      <c r="AH99" s="37">
        <f t="shared" ref="AH99:AH130" si="87">Y99*AE99</f>
        <v>0</v>
      </c>
      <c r="AI99" s="37" t="s">
        <v>57</v>
      </c>
      <c r="AJ99" s="48">
        <f t="shared" ref="AJ99:AJ133" si="88">IF(AD99&gt;1000,0.01,IF(AD99&gt;100,0.02,IF(AD99&gt;10,0.04,IF(AD99&gt;1,0.08,0.16))))</f>
        <v>0.08</v>
      </c>
      <c r="AK99" s="69">
        <f t="shared" ref="AK99:AK130" si="89">300/AM99</f>
        <v>73.6379882581185</v>
      </c>
      <c r="AL99" s="69">
        <f t="shared" si="82"/>
        <v>1</v>
      </c>
      <c r="AM99" s="37">
        <f t="shared" ref="AM99:AM133" si="90">IF(AL99=L99,AD99,IF(AL99&lt;L99,AO99*(1+AJ99)))</f>
        <v>4.07398419072</v>
      </c>
      <c r="AN99" s="70">
        <f t="shared" ref="AN99:AN133" si="91">IF(L99&lt;50,L99,IF(AL99&gt;=L99,AL99*2,IF(L99&lt;=50,L99,25)))</f>
        <v>25</v>
      </c>
      <c r="AO99" s="37">
        <f t="shared" ref="AO99:AO133" si="92">IF(AN99=L99,AD99,IF(AN99&lt;L99,AQ99*(1+AJ99),AM99*(1-AJ99/2)))</f>
        <v>3.772207584</v>
      </c>
      <c r="AP99" s="70">
        <f t="shared" ref="AP99:AP133" si="93">IF(L99&lt;50,100,IF(AN99&gt;=L99,AN99*2,IF(L99&lt;=100,L99,50)))</f>
        <v>50</v>
      </c>
      <c r="AQ99" s="37">
        <f t="shared" ref="AQ99:AQ133" si="94">IF(AP99=L99,AD99,IF(AP99&lt;L99,AS99*(1+AJ99),AO99*(1-AJ99/2)))</f>
        <v>3.4927848</v>
      </c>
      <c r="AR99" s="70">
        <f t="shared" ref="AR99:AR133" si="95">IF(L99&lt;50,500,IF(AP99=L99*4,"",IF(AP99&gt;=L99,AP99*2,IF(L99&lt;=200,L99,100))))</f>
        <v>100</v>
      </c>
      <c r="AS99" s="37">
        <f t="shared" ref="AS99:AS133" si="96">IF(AR99="","",IF(AR99=L99,AD99*X99,IF(AR99&lt;L99,AU99*(1+AJ99),AQ99*(1-AJ99/2))))</f>
        <v>3.23406</v>
      </c>
      <c r="AT99" s="70">
        <f t="shared" ref="AT99:AT133" si="97">IF(L99&lt;50,1000,IF(OR(AR99=L99*4,AR99=""),"",IF(AR99&gt;=L99,AR99*2,IF(L99&lt;=2000,L99,1000))))</f>
        <v>800</v>
      </c>
      <c r="AU99" s="37">
        <f t="shared" ref="AU99:AU133" si="98">IF(AT99="","",IF(AT99=L99,AD99,IF(AT99&lt;L99,AW99*(1+AJ99),AS99*(1-AJ99/2))))</f>
        <v>2.9945</v>
      </c>
      <c r="AV99" s="70">
        <f t="shared" ref="AV99:AV133" si="99">IF(L99&lt;50,2500,IF(OR(AT99=L99*4,AT99=""),"",IF(AT99&gt;=L99,AT99*2,IF(L99&lt;=5000,L99,2500))))</f>
        <v>1600</v>
      </c>
      <c r="AW99" s="37">
        <f t="shared" ref="AW99:AW133" si="100">IF(AV99="","",IF(AV99=L99,AD99,IF(AV99&lt;L99,AY99*(1+AJ99),AU99*(1-AJ99/2))))</f>
        <v>2.87472</v>
      </c>
      <c r="AX99" s="70">
        <f t="shared" ref="AX99:AX133" si="101">IF(L99&lt;50,"",IF(OR(AV99=L99*4,AV99=""),"",IF(AV99&gt;=L99,AV99*2,IF(L99&lt;=20000,L99,10000))))</f>
        <v>3200</v>
      </c>
      <c r="AY99" s="37">
        <f t="shared" ref="AY99:AY133" si="102">IF(AX99="","",IF(AX99=L99,AD99,AW99*(1-AJ99/2)))</f>
        <v>2.7597312</v>
      </c>
    </row>
    <row r="100" s="6" customFormat="1" hidden="1" spans="1:51">
      <c r="A100" s="20" t="s">
        <v>379</v>
      </c>
      <c r="C100" s="22"/>
      <c r="E100" s="23" t="s">
        <v>397</v>
      </c>
      <c r="F100" s="23" t="s">
        <v>232</v>
      </c>
      <c r="G100" s="23" t="s">
        <v>388</v>
      </c>
      <c r="H100" s="25" t="s">
        <v>53</v>
      </c>
      <c r="I100" s="39" t="s">
        <v>72</v>
      </c>
      <c r="J100" s="33">
        <v>1</v>
      </c>
      <c r="K100" s="6" t="s">
        <v>398</v>
      </c>
      <c r="L100" s="35">
        <v>1</v>
      </c>
      <c r="M100" s="21"/>
      <c r="T100" s="49"/>
      <c r="W100" s="20" t="s">
        <v>64</v>
      </c>
      <c r="X100" s="48">
        <f t="shared" si="83"/>
        <v>0.5</v>
      </c>
      <c r="Y100" s="56">
        <f t="shared" si="84"/>
        <v>1</v>
      </c>
      <c r="Z100"/>
      <c r="AA100"/>
      <c r="AB100"/>
      <c r="AC100"/>
      <c r="AD100" s="20">
        <v>19.3795</v>
      </c>
      <c r="AE100" s="47"/>
      <c r="AF100" s="37">
        <f t="shared" si="85"/>
        <v>0</v>
      </c>
      <c r="AG100" s="37">
        <f t="shared" si="86"/>
        <v>0</v>
      </c>
      <c r="AH100" s="37">
        <f t="shared" si="87"/>
        <v>0</v>
      </c>
      <c r="AI100" s="37" t="s">
        <v>57</v>
      </c>
      <c r="AJ100" s="48">
        <f t="shared" si="88"/>
        <v>0.04</v>
      </c>
      <c r="AK100" s="69">
        <f t="shared" si="89"/>
        <v>15.4802755489048</v>
      </c>
      <c r="AL100" s="69">
        <f t="shared" si="82"/>
        <v>1</v>
      </c>
      <c r="AM100" s="37">
        <f t="shared" si="90"/>
        <v>19.3795</v>
      </c>
      <c r="AN100" s="70">
        <f t="shared" si="91"/>
        <v>1</v>
      </c>
      <c r="AO100" s="37">
        <f t="shared" si="92"/>
        <v>19.3795</v>
      </c>
      <c r="AP100" s="70">
        <f t="shared" si="93"/>
        <v>100</v>
      </c>
      <c r="AQ100" s="37">
        <f t="shared" si="94"/>
        <v>18.99191</v>
      </c>
      <c r="AR100" s="70">
        <f t="shared" si="95"/>
        <v>500</v>
      </c>
      <c r="AS100" s="37">
        <f t="shared" si="96"/>
        <v>18.6120718</v>
      </c>
      <c r="AT100" s="70">
        <f t="shared" si="97"/>
        <v>1000</v>
      </c>
      <c r="AU100" s="37">
        <f t="shared" si="98"/>
        <v>18.239830364</v>
      </c>
      <c r="AV100" s="70">
        <f t="shared" si="99"/>
        <v>2500</v>
      </c>
      <c r="AW100" s="37">
        <f t="shared" si="100"/>
        <v>17.87503375672</v>
      </c>
      <c r="AX100" s="70" t="str">
        <f t="shared" si="101"/>
        <v/>
      </c>
      <c r="AY100" s="37" t="str">
        <f t="shared" si="102"/>
        <v/>
      </c>
    </row>
    <row r="101" s="6" customFormat="1" hidden="1" spans="1:51">
      <c r="A101" s="20" t="s">
        <v>379</v>
      </c>
      <c r="C101" s="22"/>
      <c r="E101" s="23" t="s">
        <v>399</v>
      </c>
      <c r="F101" s="23" t="s">
        <v>210</v>
      </c>
      <c r="G101" s="23">
        <v>1648</v>
      </c>
      <c r="H101" s="25" t="s">
        <v>53</v>
      </c>
      <c r="I101" s="39" t="s">
        <v>72</v>
      </c>
      <c r="J101" s="33">
        <v>80</v>
      </c>
      <c r="K101" s="6" t="s">
        <v>400</v>
      </c>
      <c r="L101" s="35">
        <v>100</v>
      </c>
      <c r="M101" s="21"/>
      <c r="T101" s="49"/>
      <c r="W101" s="20" t="s">
        <v>56</v>
      </c>
      <c r="X101" s="48">
        <f t="shared" si="83"/>
        <v>0.8</v>
      </c>
      <c r="Y101" s="56">
        <f t="shared" si="84"/>
        <v>80</v>
      </c>
      <c r="Z101"/>
      <c r="AA101"/>
      <c r="AB101"/>
      <c r="AC101"/>
      <c r="AD101" s="20">
        <v>45.617</v>
      </c>
      <c r="AE101" s="47"/>
      <c r="AF101" s="37">
        <f t="shared" si="85"/>
        <v>0</v>
      </c>
      <c r="AG101" s="37">
        <f t="shared" si="86"/>
        <v>0</v>
      </c>
      <c r="AH101" s="37">
        <f t="shared" si="87"/>
        <v>0</v>
      </c>
      <c r="AI101" s="37" t="s">
        <v>57</v>
      </c>
      <c r="AJ101" s="48">
        <f t="shared" si="88"/>
        <v>0.04</v>
      </c>
      <c r="AK101" s="69">
        <f t="shared" si="89"/>
        <v>6.08033987121743</v>
      </c>
      <c r="AL101" s="69">
        <f t="shared" si="82"/>
        <v>1</v>
      </c>
      <c r="AM101" s="37">
        <f t="shared" si="90"/>
        <v>49.3393472</v>
      </c>
      <c r="AN101" s="70">
        <f t="shared" si="91"/>
        <v>25</v>
      </c>
      <c r="AO101" s="37">
        <f t="shared" si="92"/>
        <v>47.44168</v>
      </c>
      <c r="AP101" s="70">
        <f t="shared" si="93"/>
        <v>100</v>
      </c>
      <c r="AQ101" s="37">
        <f t="shared" si="94"/>
        <v>45.617</v>
      </c>
      <c r="AR101" s="70">
        <f t="shared" si="95"/>
        <v>200</v>
      </c>
      <c r="AS101" s="37">
        <f t="shared" si="96"/>
        <v>44.70466</v>
      </c>
      <c r="AT101" s="70">
        <f t="shared" si="97"/>
        <v>400</v>
      </c>
      <c r="AU101" s="37">
        <f t="shared" si="98"/>
        <v>43.8105668</v>
      </c>
      <c r="AV101" s="70" t="str">
        <f t="shared" si="99"/>
        <v/>
      </c>
      <c r="AW101" s="37" t="str">
        <f t="shared" si="100"/>
        <v/>
      </c>
      <c r="AX101" s="70" t="str">
        <f t="shared" si="101"/>
        <v/>
      </c>
      <c r="AY101" s="37" t="str">
        <f t="shared" si="102"/>
        <v/>
      </c>
    </row>
    <row r="102" s="4" customFormat="1" hidden="1" spans="1:51">
      <c r="A102" s="15" t="s">
        <v>379</v>
      </c>
      <c r="C102" s="74"/>
      <c r="E102" s="4" t="s">
        <v>401</v>
      </c>
      <c r="F102" s="4" t="s">
        <v>213</v>
      </c>
      <c r="G102" s="4">
        <v>1852</v>
      </c>
      <c r="H102" s="75" t="s">
        <v>53</v>
      </c>
      <c r="I102" s="15" t="s">
        <v>72</v>
      </c>
      <c r="J102" s="79">
        <v>1</v>
      </c>
      <c r="K102" s="4" t="e">
        <v>#N/A</v>
      </c>
      <c r="L102" s="4">
        <v>2000</v>
      </c>
      <c r="M102" s="15"/>
      <c r="T102" s="82"/>
      <c r="W102" s="15" t="s">
        <v>56</v>
      </c>
      <c r="X102" s="83">
        <f t="shared" si="83"/>
        <v>0.8</v>
      </c>
      <c r="Y102" s="86">
        <f t="shared" si="84"/>
        <v>1</v>
      </c>
      <c r="AD102" s="4">
        <v>34.3294</v>
      </c>
      <c r="AE102" s="62"/>
      <c r="AF102" s="63">
        <f t="shared" si="85"/>
        <v>0</v>
      </c>
      <c r="AG102" s="63">
        <f t="shared" si="86"/>
        <v>0</v>
      </c>
      <c r="AH102" s="63">
        <f t="shared" si="87"/>
        <v>0</v>
      </c>
      <c r="AI102" s="63" t="s">
        <v>57</v>
      </c>
      <c r="AJ102" s="83">
        <f t="shared" si="88"/>
        <v>0.04</v>
      </c>
      <c r="AK102" s="71">
        <f t="shared" si="89"/>
        <v>7.47001862278157</v>
      </c>
      <c r="AL102" s="90">
        <f t="shared" si="82"/>
        <v>1</v>
      </c>
      <c r="AM102" s="91">
        <f t="shared" si="90"/>
        <v>40.160542449664</v>
      </c>
      <c r="AN102" s="92">
        <f t="shared" si="91"/>
        <v>25</v>
      </c>
      <c r="AO102" s="91">
        <f t="shared" si="92"/>
        <v>38.6159062016</v>
      </c>
      <c r="AP102" s="92">
        <f t="shared" si="93"/>
        <v>50</v>
      </c>
      <c r="AQ102" s="91">
        <f t="shared" si="94"/>
        <v>37.13067904</v>
      </c>
      <c r="AR102" s="92">
        <f t="shared" si="95"/>
        <v>100</v>
      </c>
      <c r="AS102" s="91">
        <f t="shared" si="96"/>
        <v>35.702576</v>
      </c>
      <c r="AT102" s="92">
        <f t="shared" si="97"/>
        <v>2000</v>
      </c>
      <c r="AU102" s="91">
        <f t="shared" si="98"/>
        <v>34.3294</v>
      </c>
      <c r="AV102" s="92">
        <f t="shared" si="99"/>
        <v>4000</v>
      </c>
      <c r="AW102" s="91">
        <f t="shared" si="100"/>
        <v>33.642812</v>
      </c>
      <c r="AX102" s="92">
        <f t="shared" si="101"/>
        <v>8000</v>
      </c>
      <c r="AY102" s="91">
        <f t="shared" si="102"/>
        <v>32.96995576</v>
      </c>
    </row>
    <row r="103" s="6" customFormat="1" hidden="1" spans="1:51">
      <c r="A103" s="20" t="s">
        <v>379</v>
      </c>
      <c r="C103" s="22"/>
      <c r="E103" s="111" t="s">
        <v>402</v>
      </c>
      <c r="F103" s="23" t="s">
        <v>294</v>
      </c>
      <c r="G103" s="23" t="s">
        <v>388</v>
      </c>
      <c r="H103" s="25" t="s">
        <v>53</v>
      </c>
      <c r="I103" s="39" t="s">
        <v>72</v>
      </c>
      <c r="J103" s="33">
        <v>31</v>
      </c>
      <c r="K103" s="6" t="s">
        <v>403</v>
      </c>
      <c r="L103" s="35">
        <v>1400</v>
      </c>
      <c r="M103" s="21"/>
      <c r="T103" s="49"/>
      <c r="W103" s="20" t="s">
        <v>64</v>
      </c>
      <c r="X103" s="48">
        <f t="shared" si="83"/>
        <v>0.5</v>
      </c>
      <c r="Y103" s="56">
        <f t="shared" si="84"/>
        <v>31</v>
      </c>
      <c r="Z103"/>
      <c r="AA103"/>
      <c r="AB103"/>
      <c r="AC103"/>
      <c r="AD103" s="20">
        <v>0.2145</v>
      </c>
      <c r="AE103" s="47"/>
      <c r="AF103" s="37">
        <f t="shared" si="85"/>
        <v>0</v>
      </c>
      <c r="AG103" s="37">
        <f t="shared" si="86"/>
        <v>0</v>
      </c>
      <c r="AH103" s="37">
        <f t="shared" si="87"/>
        <v>0</v>
      </c>
      <c r="AI103" s="37" t="s">
        <v>57</v>
      </c>
      <c r="AJ103" s="48">
        <f t="shared" si="88"/>
        <v>0.16</v>
      </c>
      <c r="AK103" s="69">
        <f t="shared" si="89"/>
        <v>772.435101930734</v>
      </c>
      <c r="AL103" s="69">
        <f t="shared" ref="AL103:AL112" si="103">1</f>
        <v>1</v>
      </c>
      <c r="AM103" s="37">
        <f t="shared" si="90"/>
        <v>0.38838214272</v>
      </c>
      <c r="AN103" s="70">
        <f t="shared" si="91"/>
        <v>25</v>
      </c>
      <c r="AO103" s="37">
        <f t="shared" si="92"/>
        <v>0.334812192</v>
      </c>
      <c r="AP103" s="70">
        <f t="shared" si="93"/>
        <v>50</v>
      </c>
      <c r="AQ103" s="37">
        <f t="shared" si="94"/>
        <v>0.2886312</v>
      </c>
      <c r="AR103" s="70">
        <f t="shared" si="95"/>
        <v>100</v>
      </c>
      <c r="AS103" s="37">
        <f t="shared" si="96"/>
        <v>0.24882</v>
      </c>
      <c r="AT103" s="70">
        <f t="shared" si="97"/>
        <v>1400</v>
      </c>
      <c r="AU103" s="37">
        <f t="shared" si="98"/>
        <v>0.2145</v>
      </c>
      <c r="AV103" s="70">
        <f t="shared" si="99"/>
        <v>2800</v>
      </c>
      <c r="AW103" s="37">
        <f t="shared" si="100"/>
        <v>0.19734</v>
      </c>
      <c r="AX103" s="70">
        <f t="shared" si="101"/>
        <v>5600</v>
      </c>
      <c r="AY103" s="37">
        <f t="shared" si="102"/>
        <v>0.1815528</v>
      </c>
    </row>
    <row r="104" s="6" customFormat="1" hidden="1" spans="1:51">
      <c r="A104" s="20" t="s">
        <v>379</v>
      </c>
      <c r="C104" s="22"/>
      <c r="E104" s="23" t="s">
        <v>404</v>
      </c>
      <c r="F104" s="23" t="s">
        <v>222</v>
      </c>
      <c r="G104" s="23" t="s">
        <v>405</v>
      </c>
      <c r="H104" s="25" t="s">
        <v>53</v>
      </c>
      <c r="I104" s="39" t="s">
        <v>72</v>
      </c>
      <c r="J104" s="33">
        <v>8</v>
      </c>
      <c r="K104" s="6" t="s">
        <v>406</v>
      </c>
      <c r="L104" s="35">
        <v>1</v>
      </c>
      <c r="M104" s="21"/>
      <c r="T104" s="49"/>
      <c r="W104" s="20" t="s">
        <v>64</v>
      </c>
      <c r="X104" s="48">
        <f t="shared" si="83"/>
        <v>0.5</v>
      </c>
      <c r="Y104" s="56">
        <f t="shared" si="84"/>
        <v>8</v>
      </c>
      <c r="Z104"/>
      <c r="AA104"/>
      <c r="AB104"/>
      <c r="AC104"/>
      <c r="AD104" s="20">
        <v>0.35</v>
      </c>
      <c r="AE104" s="47"/>
      <c r="AF104" s="37">
        <f t="shared" si="85"/>
        <v>0</v>
      </c>
      <c r="AG104" s="37">
        <f t="shared" si="86"/>
        <v>0</v>
      </c>
      <c r="AH104" s="37">
        <f t="shared" si="87"/>
        <v>0</v>
      </c>
      <c r="AI104" s="37" t="s">
        <v>57</v>
      </c>
      <c r="AJ104" s="48">
        <f t="shared" si="88"/>
        <v>0.16</v>
      </c>
      <c r="AK104" s="69">
        <f t="shared" si="89"/>
        <v>857.142857142857</v>
      </c>
      <c r="AL104" s="69">
        <f t="shared" si="103"/>
        <v>1</v>
      </c>
      <c r="AM104" s="37">
        <f t="shared" si="90"/>
        <v>0.35</v>
      </c>
      <c r="AN104" s="70">
        <f t="shared" si="91"/>
        <v>1</v>
      </c>
      <c r="AO104" s="37">
        <f t="shared" si="92"/>
        <v>0.35</v>
      </c>
      <c r="AP104" s="70">
        <f t="shared" si="93"/>
        <v>100</v>
      </c>
      <c r="AQ104" s="37">
        <f t="shared" si="94"/>
        <v>0.322</v>
      </c>
      <c r="AR104" s="70">
        <f t="shared" si="95"/>
        <v>500</v>
      </c>
      <c r="AS104" s="37">
        <f t="shared" si="96"/>
        <v>0.29624</v>
      </c>
      <c r="AT104" s="70">
        <f t="shared" si="97"/>
        <v>1000</v>
      </c>
      <c r="AU104" s="37">
        <f t="shared" si="98"/>
        <v>0.2725408</v>
      </c>
      <c r="AV104" s="70">
        <f t="shared" si="99"/>
        <v>2500</v>
      </c>
      <c r="AW104" s="37">
        <f t="shared" si="100"/>
        <v>0.250737536</v>
      </c>
      <c r="AX104" s="70" t="str">
        <f t="shared" si="101"/>
        <v/>
      </c>
      <c r="AY104" s="37" t="str">
        <f t="shared" si="102"/>
        <v/>
      </c>
    </row>
    <row r="105" s="6" customFormat="1" hidden="1" spans="1:51">
      <c r="A105" s="20" t="s">
        <v>379</v>
      </c>
      <c r="C105" s="22"/>
      <c r="E105" s="23" t="s">
        <v>407</v>
      </c>
      <c r="F105" s="23" t="s">
        <v>82</v>
      </c>
      <c r="G105" s="23">
        <v>1908</v>
      </c>
      <c r="H105" s="25" t="s">
        <v>53</v>
      </c>
      <c r="I105" s="39" t="s">
        <v>72</v>
      </c>
      <c r="J105" s="33">
        <v>30</v>
      </c>
      <c r="K105" s="6" t="s">
        <v>408</v>
      </c>
      <c r="L105" s="35">
        <v>250</v>
      </c>
      <c r="M105" s="21" t="s">
        <v>120</v>
      </c>
      <c r="T105" s="49"/>
      <c r="W105" s="20" t="s">
        <v>56</v>
      </c>
      <c r="X105" s="48">
        <f t="shared" si="83"/>
        <v>0.8</v>
      </c>
      <c r="Y105" s="56">
        <f t="shared" si="84"/>
        <v>30</v>
      </c>
      <c r="Z105"/>
      <c r="AA105"/>
      <c r="AB105"/>
      <c r="AC105"/>
      <c r="AD105" s="20">
        <v>23.2875</v>
      </c>
      <c r="AE105" s="47"/>
      <c r="AF105" s="37">
        <f t="shared" si="85"/>
        <v>0</v>
      </c>
      <c r="AG105" s="37">
        <f t="shared" si="86"/>
        <v>0</v>
      </c>
      <c r="AH105" s="37">
        <f t="shared" si="87"/>
        <v>0</v>
      </c>
      <c r="AI105" s="37" t="s">
        <v>57</v>
      </c>
      <c r="AJ105" s="48">
        <f t="shared" si="88"/>
        <v>0.04</v>
      </c>
      <c r="AK105" s="69">
        <f t="shared" si="89"/>
        <v>11.0119702548113</v>
      </c>
      <c r="AL105" s="69">
        <f t="shared" si="103"/>
        <v>1</v>
      </c>
      <c r="AM105" s="37">
        <f t="shared" si="90"/>
        <v>27.243081216</v>
      </c>
      <c r="AN105" s="70">
        <f t="shared" si="91"/>
        <v>25</v>
      </c>
      <c r="AO105" s="37">
        <f t="shared" si="92"/>
        <v>26.1952704</v>
      </c>
      <c r="AP105" s="70">
        <f t="shared" si="93"/>
        <v>50</v>
      </c>
      <c r="AQ105" s="37">
        <f t="shared" si="94"/>
        <v>25.18776</v>
      </c>
      <c r="AR105" s="70">
        <f t="shared" si="95"/>
        <v>100</v>
      </c>
      <c r="AS105" s="37">
        <f t="shared" si="96"/>
        <v>24.219</v>
      </c>
      <c r="AT105" s="70">
        <f t="shared" si="97"/>
        <v>250</v>
      </c>
      <c r="AU105" s="37">
        <f t="shared" si="98"/>
        <v>23.2875</v>
      </c>
      <c r="AV105" s="70">
        <f t="shared" si="99"/>
        <v>500</v>
      </c>
      <c r="AW105" s="37">
        <f t="shared" si="100"/>
        <v>22.82175</v>
      </c>
      <c r="AX105" s="70">
        <f t="shared" si="101"/>
        <v>1000</v>
      </c>
      <c r="AY105" s="37">
        <f t="shared" si="102"/>
        <v>22.365315</v>
      </c>
    </row>
    <row r="106" s="6" customFormat="1" hidden="1" spans="1:51">
      <c r="A106" s="20" t="s">
        <v>379</v>
      </c>
      <c r="C106" s="22"/>
      <c r="E106" s="23" t="s">
        <v>409</v>
      </c>
      <c r="F106" s="23" t="s">
        <v>232</v>
      </c>
      <c r="G106" s="23" t="s">
        <v>388</v>
      </c>
      <c r="H106" s="25" t="s">
        <v>53</v>
      </c>
      <c r="I106" s="39" t="s">
        <v>72</v>
      </c>
      <c r="J106" s="33">
        <v>1</v>
      </c>
      <c r="K106" s="6" t="s">
        <v>410</v>
      </c>
      <c r="L106" s="35">
        <v>32</v>
      </c>
      <c r="M106" s="21"/>
      <c r="T106" s="49"/>
      <c r="W106" s="20" t="s">
        <v>64</v>
      </c>
      <c r="X106" s="48">
        <f t="shared" si="83"/>
        <v>0.5</v>
      </c>
      <c r="Y106" s="56">
        <f t="shared" si="84"/>
        <v>1</v>
      </c>
      <c r="Z106"/>
      <c r="AA106"/>
      <c r="AB106"/>
      <c r="AC106"/>
      <c r="AD106" s="20">
        <v>63.22</v>
      </c>
      <c r="AE106" s="47"/>
      <c r="AF106" s="37">
        <f t="shared" si="85"/>
        <v>0</v>
      </c>
      <c r="AG106" s="37">
        <f t="shared" si="86"/>
        <v>0</v>
      </c>
      <c r="AH106" s="37">
        <f t="shared" si="87"/>
        <v>0</v>
      </c>
      <c r="AI106" s="37" t="s">
        <v>57</v>
      </c>
      <c r="AJ106" s="48">
        <f t="shared" si="88"/>
        <v>0.04</v>
      </c>
      <c r="AK106" s="69">
        <f t="shared" si="89"/>
        <v>4.56282091840459</v>
      </c>
      <c r="AL106" s="69">
        <f t="shared" si="103"/>
        <v>1</v>
      </c>
      <c r="AM106" s="37">
        <f t="shared" si="90"/>
        <v>65.7488</v>
      </c>
      <c r="AN106" s="70">
        <f t="shared" si="91"/>
        <v>32</v>
      </c>
      <c r="AO106" s="37">
        <f t="shared" si="92"/>
        <v>63.22</v>
      </c>
      <c r="AP106" s="70">
        <f t="shared" si="93"/>
        <v>100</v>
      </c>
      <c r="AQ106" s="37">
        <f t="shared" si="94"/>
        <v>61.9556</v>
      </c>
      <c r="AR106" s="70">
        <f t="shared" si="95"/>
        <v>500</v>
      </c>
      <c r="AS106" s="37">
        <f t="shared" si="96"/>
        <v>60.716488</v>
      </c>
      <c r="AT106" s="70">
        <f t="shared" si="97"/>
        <v>1000</v>
      </c>
      <c r="AU106" s="37">
        <f t="shared" si="98"/>
        <v>59.50215824</v>
      </c>
      <c r="AV106" s="70">
        <f t="shared" si="99"/>
        <v>2500</v>
      </c>
      <c r="AW106" s="37">
        <f t="shared" si="100"/>
        <v>58.3121150752</v>
      </c>
      <c r="AX106" s="70" t="str">
        <f t="shared" si="101"/>
        <v/>
      </c>
      <c r="AY106" s="37" t="str">
        <f t="shared" si="102"/>
        <v/>
      </c>
    </row>
    <row r="107" s="6" customFormat="1" hidden="1" spans="1:51">
      <c r="A107" s="20" t="s">
        <v>379</v>
      </c>
      <c r="C107" s="22"/>
      <c r="E107" s="23" t="s">
        <v>411</v>
      </c>
      <c r="F107" s="23" t="s">
        <v>222</v>
      </c>
      <c r="G107" s="23" t="s">
        <v>392</v>
      </c>
      <c r="H107" s="25" t="s">
        <v>53</v>
      </c>
      <c r="I107" s="39" t="s">
        <v>72</v>
      </c>
      <c r="J107" s="33">
        <v>10</v>
      </c>
      <c r="K107" s="6" t="s">
        <v>412</v>
      </c>
      <c r="L107" s="35">
        <v>2500</v>
      </c>
      <c r="M107" s="21"/>
      <c r="T107" s="49"/>
      <c r="W107" s="20" t="s">
        <v>56</v>
      </c>
      <c r="X107" s="48">
        <f t="shared" si="83"/>
        <v>0.8</v>
      </c>
      <c r="Y107" s="56">
        <f t="shared" si="84"/>
        <v>10</v>
      </c>
      <c r="Z107"/>
      <c r="AA107"/>
      <c r="AB107"/>
      <c r="AC107"/>
      <c r="AD107" s="20">
        <v>2.1809</v>
      </c>
      <c r="AE107" s="47"/>
      <c r="AF107" s="37">
        <f t="shared" si="85"/>
        <v>0</v>
      </c>
      <c r="AG107" s="37">
        <f t="shared" si="86"/>
        <v>0</v>
      </c>
      <c r="AH107" s="37">
        <f t="shared" si="87"/>
        <v>0</v>
      </c>
      <c r="AI107" s="37" t="s">
        <v>57</v>
      </c>
      <c r="AJ107" s="48">
        <f t="shared" si="88"/>
        <v>0.08</v>
      </c>
      <c r="AK107" s="69">
        <f t="shared" si="89"/>
        <v>93.6195878353551</v>
      </c>
      <c r="AL107" s="69">
        <f t="shared" si="103"/>
        <v>1</v>
      </c>
      <c r="AM107" s="37">
        <f t="shared" si="90"/>
        <v>3.20445760269312</v>
      </c>
      <c r="AN107" s="70">
        <f t="shared" si="91"/>
        <v>25</v>
      </c>
      <c r="AO107" s="37">
        <f t="shared" si="92"/>
        <v>2.967090372864</v>
      </c>
      <c r="AP107" s="70">
        <f t="shared" si="93"/>
        <v>50</v>
      </c>
      <c r="AQ107" s="37">
        <f t="shared" si="94"/>
        <v>2.7473059008</v>
      </c>
      <c r="AR107" s="70">
        <f t="shared" si="95"/>
        <v>100</v>
      </c>
      <c r="AS107" s="37">
        <f t="shared" si="96"/>
        <v>2.54380176</v>
      </c>
      <c r="AT107" s="70">
        <f t="shared" si="97"/>
        <v>1000</v>
      </c>
      <c r="AU107" s="37">
        <f t="shared" si="98"/>
        <v>2.355372</v>
      </c>
      <c r="AV107" s="70">
        <f t="shared" si="99"/>
        <v>2500</v>
      </c>
      <c r="AW107" s="37">
        <f t="shared" si="100"/>
        <v>2.1809</v>
      </c>
      <c r="AX107" s="70">
        <f t="shared" si="101"/>
        <v>5000</v>
      </c>
      <c r="AY107" s="37">
        <f t="shared" si="102"/>
        <v>2.093664</v>
      </c>
    </row>
    <row r="108" s="6" customFormat="1" hidden="1" spans="1:51">
      <c r="A108" s="20" t="s">
        <v>379</v>
      </c>
      <c r="C108" s="22"/>
      <c r="E108" s="23" t="s">
        <v>413</v>
      </c>
      <c r="F108" s="23" t="s">
        <v>232</v>
      </c>
      <c r="G108" s="23" t="s">
        <v>388</v>
      </c>
      <c r="H108" s="25" t="s">
        <v>53</v>
      </c>
      <c r="I108" s="39" t="s">
        <v>72</v>
      </c>
      <c r="J108" s="33">
        <v>1</v>
      </c>
      <c r="K108" s="6" t="s">
        <v>414</v>
      </c>
      <c r="L108" s="35">
        <v>100</v>
      </c>
      <c r="M108" s="21" t="s">
        <v>415</v>
      </c>
      <c r="T108" s="49"/>
      <c r="W108" s="20" t="s">
        <v>64</v>
      </c>
      <c r="X108" s="48">
        <f t="shared" si="83"/>
        <v>0.5</v>
      </c>
      <c r="Y108" s="56">
        <f t="shared" si="84"/>
        <v>1</v>
      </c>
      <c r="Z108"/>
      <c r="AA108"/>
      <c r="AB108"/>
      <c r="AC108"/>
      <c r="AD108" s="20">
        <v>24.2837</v>
      </c>
      <c r="AE108" s="47"/>
      <c r="AF108" s="37">
        <f t="shared" si="85"/>
        <v>0</v>
      </c>
      <c r="AG108" s="37">
        <f t="shared" si="86"/>
        <v>0</v>
      </c>
      <c r="AH108" s="37">
        <f t="shared" si="87"/>
        <v>0</v>
      </c>
      <c r="AI108" s="37" t="s">
        <v>57</v>
      </c>
      <c r="AJ108" s="48">
        <f t="shared" si="88"/>
        <v>0.04</v>
      </c>
      <c r="AK108" s="69">
        <f t="shared" si="89"/>
        <v>11.4219358625467</v>
      </c>
      <c r="AL108" s="69">
        <f t="shared" si="103"/>
        <v>1</v>
      </c>
      <c r="AM108" s="37">
        <f t="shared" si="90"/>
        <v>26.26524992</v>
      </c>
      <c r="AN108" s="70">
        <f t="shared" si="91"/>
        <v>25</v>
      </c>
      <c r="AO108" s="37">
        <f t="shared" si="92"/>
        <v>25.255048</v>
      </c>
      <c r="AP108" s="70">
        <f t="shared" si="93"/>
        <v>100</v>
      </c>
      <c r="AQ108" s="37">
        <f t="shared" si="94"/>
        <v>24.2837</v>
      </c>
      <c r="AR108" s="70">
        <f t="shared" si="95"/>
        <v>200</v>
      </c>
      <c r="AS108" s="37">
        <f t="shared" si="96"/>
        <v>23.798026</v>
      </c>
      <c r="AT108" s="70">
        <f t="shared" si="97"/>
        <v>400</v>
      </c>
      <c r="AU108" s="37">
        <f t="shared" si="98"/>
        <v>23.32206548</v>
      </c>
      <c r="AV108" s="70" t="str">
        <f t="shared" si="99"/>
        <v/>
      </c>
      <c r="AW108" s="37" t="str">
        <f t="shared" si="100"/>
        <v/>
      </c>
      <c r="AX108" s="70" t="str">
        <f t="shared" si="101"/>
        <v/>
      </c>
      <c r="AY108" s="37" t="str">
        <f t="shared" si="102"/>
        <v/>
      </c>
    </row>
    <row r="109" s="6" customFormat="1" hidden="1" spans="1:51">
      <c r="A109" s="20" t="s">
        <v>379</v>
      </c>
      <c r="C109" s="22"/>
      <c r="E109" s="23" t="s">
        <v>416</v>
      </c>
      <c r="F109" s="23" t="s">
        <v>271</v>
      </c>
      <c r="G109" s="23" t="s">
        <v>388</v>
      </c>
      <c r="H109" s="25" t="s">
        <v>53</v>
      </c>
      <c r="I109" s="39" t="s">
        <v>72</v>
      </c>
      <c r="J109" s="33">
        <v>2</v>
      </c>
      <c r="K109" s="6" t="s">
        <v>417</v>
      </c>
      <c r="L109" s="35">
        <v>1</v>
      </c>
      <c r="M109" s="21" t="s">
        <v>418</v>
      </c>
      <c r="T109" s="49"/>
      <c r="W109" s="20" t="s">
        <v>64</v>
      </c>
      <c r="X109" s="48">
        <f t="shared" si="83"/>
        <v>0.5</v>
      </c>
      <c r="Y109" s="56">
        <f t="shared" si="84"/>
        <v>2</v>
      </c>
      <c r="Z109"/>
      <c r="AA109"/>
      <c r="AB109"/>
      <c r="AC109"/>
      <c r="AD109" s="20">
        <v>10.2323</v>
      </c>
      <c r="AE109" s="47"/>
      <c r="AF109" s="37">
        <f t="shared" si="85"/>
        <v>0</v>
      </c>
      <c r="AG109" s="37">
        <f t="shared" si="86"/>
        <v>0</v>
      </c>
      <c r="AH109" s="37">
        <f t="shared" si="87"/>
        <v>0</v>
      </c>
      <c r="AI109" s="37" t="s">
        <v>57</v>
      </c>
      <c r="AJ109" s="48">
        <f t="shared" si="88"/>
        <v>0.04</v>
      </c>
      <c r="AK109" s="69">
        <f t="shared" si="89"/>
        <v>29.3189214546094</v>
      </c>
      <c r="AL109" s="69">
        <f t="shared" si="103"/>
        <v>1</v>
      </c>
      <c r="AM109" s="37">
        <f t="shared" si="90"/>
        <v>10.2323</v>
      </c>
      <c r="AN109" s="70">
        <f t="shared" si="91"/>
        <v>1</v>
      </c>
      <c r="AO109" s="37">
        <f t="shared" si="92"/>
        <v>10.2323</v>
      </c>
      <c r="AP109" s="70">
        <f t="shared" si="93"/>
        <v>100</v>
      </c>
      <c r="AQ109" s="37">
        <f t="shared" si="94"/>
        <v>10.027654</v>
      </c>
      <c r="AR109" s="70">
        <f t="shared" si="95"/>
        <v>500</v>
      </c>
      <c r="AS109" s="37">
        <f t="shared" si="96"/>
        <v>9.82710092</v>
      </c>
      <c r="AT109" s="70">
        <f t="shared" si="97"/>
        <v>1000</v>
      </c>
      <c r="AU109" s="37">
        <f t="shared" si="98"/>
        <v>9.6305589016</v>
      </c>
      <c r="AV109" s="70">
        <f t="shared" si="99"/>
        <v>2500</v>
      </c>
      <c r="AW109" s="37">
        <f t="shared" si="100"/>
        <v>9.437947723568</v>
      </c>
      <c r="AX109" s="70" t="str">
        <f t="shared" si="101"/>
        <v/>
      </c>
      <c r="AY109" s="37" t="str">
        <f t="shared" si="102"/>
        <v/>
      </c>
    </row>
    <row r="110" s="6" customFormat="1" hidden="1" spans="1:52">
      <c r="A110" s="20" t="s">
        <v>419</v>
      </c>
      <c r="C110" s="22"/>
      <c r="E110" s="23" t="s">
        <v>420</v>
      </c>
      <c r="F110" s="23" t="s">
        <v>271</v>
      </c>
      <c r="G110" s="23" t="s">
        <v>421</v>
      </c>
      <c r="H110" s="25" t="s">
        <v>53</v>
      </c>
      <c r="I110" s="39" t="s">
        <v>78</v>
      </c>
      <c r="J110" s="33">
        <v>3</v>
      </c>
      <c r="K110" s="6" t="s">
        <v>422</v>
      </c>
      <c r="L110" s="35">
        <v>5000</v>
      </c>
      <c r="M110" s="21"/>
      <c r="T110" s="49"/>
      <c r="W110" s="20" t="s">
        <v>56</v>
      </c>
      <c r="X110" s="48">
        <f t="shared" si="83"/>
        <v>0.8</v>
      </c>
      <c r="Y110" s="56">
        <f t="shared" si="84"/>
        <v>3</v>
      </c>
      <c r="Z110"/>
      <c r="AA110"/>
      <c r="AB110"/>
      <c r="AC110"/>
      <c r="AD110" s="20">
        <v>49.4848</v>
      </c>
      <c r="AE110" s="47"/>
      <c r="AF110" s="37">
        <f t="shared" si="85"/>
        <v>0</v>
      </c>
      <c r="AG110" s="37">
        <f t="shared" si="86"/>
        <v>0</v>
      </c>
      <c r="AH110" s="37">
        <f t="shared" si="87"/>
        <v>0</v>
      </c>
      <c r="AI110" s="37" t="s">
        <v>57</v>
      </c>
      <c r="AJ110" s="48">
        <f t="shared" si="88"/>
        <v>0.04</v>
      </c>
      <c r="AK110" s="69">
        <f t="shared" si="89"/>
        <v>4.98290650922719</v>
      </c>
      <c r="AL110" s="69">
        <f t="shared" si="103"/>
        <v>1</v>
      </c>
      <c r="AM110" s="37">
        <f t="shared" si="90"/>
        <v>60.2058255446835</v>
      </c>
      <c r="AN110" s="70">
        <f t="shared" si="91"/>
        <v>25</v>
      </c>
      <c r="AO110" s="37">
        <f t="shared" si="92"/>
        <v>57.890216869888</v>
      </c>
      <c r="AP110" s="70">
        <f t="shared" si="93"/>
        <v>50</v>
      </c>
      <c r="AQ110" s="37">
        <f t="shared" si="94"/>
        <v>55.6636700672</v>
      </c>
      <c r="AR110" s="70">
        <f t="shared" si="95"/>
        <v>100</v>
      </c>
      <c r="AS110" s="37">
        <f t="shared" si="96"/>
        <v>53.52275968</v>
      </c>
      <c r="AT110" s="70">
        <f t="shared" si="97"/>
        <v>1000</v>
      </c>
      <c r="AU110" s="37">
        <f t="shared" si="98"/>
        <v>51.464192</v>
      </c>
      <c r="AV110" s="70">
        <f t="shared" si="99"/>
        <v>5000</v>
      </c>
      <c r="AW110" s="37">
        <f t="shared" si="100"/>
        <v>49.4848</v>
      </c>
      <c r="AX110" s="70">
        <f t="shared" si="101"/>
        <v>10000</v>
      </c>
      <c r="AY110" s="37">
        <f t="shared" si="102"/>
        <v>48.495104</v>
      </c>
      <c r="AZ110" s="6" t="s">
        <v>423</v>
      </c>
    </row>
    <row r="111" hidden="1" spans="1:52">
      <c r="A111" s="5" t="s">
        <v>419</v>
      </c>
      <c r="E111" t="s">
        <v>424</v>
      </c>
      <c r="F111" t="s">
        <v>425</v>
      </c>
      <c r="G111">
        <v>1531</v>
      </c>
      <c r="H111" s="26" t="s">
        <v>53</v>
      </c>
      <c r="I111" s="5" t="s">
        <v>78</v>
      </c>
      <c r="J111" s="40">
        <v>117</v>
      </c>
      <c r="K111" t="e">
        <v>#N/A</v>
      </c>
      <c r="L111" s="13">
        <v>120</v>
      </c>
      <c r="W111" s="15" t="s">
        <v>56</v>
      </c>
      <c r="X111" s="50">
        <f t="shared" si="83"/>
        <v>0.8</v>
      </c>
      <c r="Y111" s="60">
        <f t="shared" si="84"/>
        <v>117</v>
      </c>
      <c r="AD111" s="15">
        <v>55.15</v>
      </c>
      <c r="AE111" s="62"/>
      <c r="AF111" s="63">
        <f t="shared" si="85"/>
        <v>0</v>
      </c>
      <c r="AG111" s="63">
        <f t="shared" si="86"/>
        <v>0</v>
      </c>
      <c r="AH111" s="63">
        <f t="shared" si="87"/>
        <v>0</v>
      </c>
      <c r="AI111" s="63" t="s">
        <v>57</v>
      </c>
      <c r="AJ111" s="50">
        <f t="shared" si="88"/>
        <v>0.04</v>
      </c>
      <c r="AK111" s="71">
        <f t="shared" si="89"/>
        <v>6.04485284681039</v>
      </c>
      <c r="AL111" s="71">
        <f t="shared" si="103"/>
        <v>1</v>
      </c>
      <c r="AM111" s="63">
        <f t="shared" si="90"/>
        <v>49.62899968</v>
      </c>
      <c r="AN111" s="3">
        <f t="shared" si="91"/>
        <v>25</v>
      </c>
      <c r="AO111" s="63">
        <f t="shared" si="92"/>
        <v>47.720192</v>
      </c>
      <c r="AP111" s="3">
        <f t="shared" si="93"/>
        <v>50</v>
      </c>
      <c r="AQ111" s="63">
        <f t="shared" si="94"/>
        <v>45.8848</v>
      </c>
      <c r="AR111" s="3">
        <f t="shared" si="95"/>
        <v>120</v>
      </c>
      <c r="AS111" s="63">
        <f t="shared" si="96"/>
        <v>44.12</v>
      </c>
      <c r="AT111" s="3">
        <f t="shared" si="97"/>
        <v>240</v>
      </c>
      <c r="AU111" s="63">
        <f t="shared" si="98"/>
        <v>43.2376</v>
      </c>
      <c r="AV111" s="3">
        <f t="shared" si="99"/>
        <v>480</v>
      </c>
      <c r="AW111" s="63">
        <f t="shared" si="100"/>
        <v>42.372848</v>
      </c>
      <c r="AX111" s="3" t="str">
        <f t="shared" si="101"/>
        <v/>
      </c>
      <c r="AY111" s="63" t="str">
        <f t="shared" si="102"/>
        <v/>
      </c>
      <c r="AZ111" t="s">
        <v>426</v>
      </c>
    </row>
    <row r="112" s="6" customFormat="1" hidden="1" spans="1:52">
      <c r="A112" s="20" t="s">
        <v>419</v>
      </c>
      <c r="C112" s="22"/>
      <c r="E112" s="23" t="s">
        <v>427</v>
      </c>
      <c r="F112" s="23" t="s">
        <v>428</v>
      </c>
      <c r="G112" s="23" t="s">
        <v>429</v>
      </c>
      <c r="H112" s="25" t="s">
        <v>53</v>
      </c>
      <c r="I112" s="39" t="s">
        <v>67</v>
      </c>
      <c r="J112" s="33">
        <v>3</v>
      </c>
      <c r="K112" s="6" t="s">
        <v>430</v>
      </c>
      <c r="L112" s="35">
        <v>1000</v>
      </c>
      <c r="M112" s="21"/>
      <c r="T112" s="49"/>
      <c r="W112" s="20" t="s">
        <v>56</v>
      </c>
      <c r="X112" s="48">
        <f t="shared" si="83"/>
        <v>0.8</v>
      </c>
      <c r="Y112" s="56">
        <f t="shared" si="84"/>
        <v>3</v>
      </c>
      <c r="Z112"/>
      <c r="AA112"/>
      <c r="AB112"/>
      <c r="AC112"/>
      <c r="AD112" s="20">
        <v>0.66</v>
      </c>
      <c r="AE112" s="47"/>
      <c r="AF112" s="37">
        <f t="shared" si="85"/>
        <v>0</v>
      </c>
      <c r="AG112" s="37">
        <f t="shared" si="86"/>
        <v>0</v>
      </c>
      <c r="AH112" s="37">
        <f t="shared" si="87"/>
        <v>0</v>
      </c>
      <c r="AI112" s="37" t="s">
        <v>57</v>
      </c>
      <c r="AJ112" s="48">
        <f t="shared" si="88"/>
        <v>0.16</v>
      </c>
      <c r="AK112" s="69">
        <f t="shared" si="89"/>
        <v>251.041408127489</v>
      </c>
      <c r="AL112" s="69">
        <f t="shared" si="103"/>
        <v>1</v>
      </c>
      <c r="AM112" s="37">
        <f t="shared" si="90"/>
        <v>1.1950219776</v>
      </c>
      <c r="AN112" s="70">
        <f t="shared" si="91"/>
        <v>25</v>
      </c>
      <c r="AO112" s="37">
        <f t="shared" si="92"/>
        <v>1.03019136</v>
      </c>
      <c r="AP112" s="70">
        <f t="shared" si="93"/>
        <v>50</v>
      </c>
      <c r="AQ112" s="37">
        <f t="shared" si="94"/>
        <v>0.888096</v>
      </c>
      <c r="AR112" s="70">
        <f t="shared" si="95"/>
        <v>100</v>
      </c>
      <c r="AS112" s="37">
        <f t="shared" si="96"/>
        <v>0.7656</v>
      </c>
      <c r="AT112" s="70">
        <f t="shared" si="97"/>
        <v>1000</v>
      </c>
      <c r="AU112" s="37">
        <f t="shared" si="98"/>
        <v>0.66</v>
      </c>
      <c r="AV112" s="70">
        <f t="shared" si="99"/>
        <v>2000</v>
      </c>
      <c r="AW112" s="37">
        <f t="shared" si="100"/>
        <v>0.6072</v>
      </c>
      <c r="AX112" s="70">
        <f t="shared" si="101"/>
        <v>4000</v>
      </c>
      <c r="AY112" s="37">
        <f t="shared" si="102"/>
        <v>0.558624</v>
      </c>
      <c r="AZ112" s="6" t="s">
        <v>431</v>
      </c>
    </row>
    <row r="113" s="6" customFormat="1" hidden="1" spans="1:52">
      <c r="A113" s="20" t="s">
        <v>419</v>
      </c>
      <c r="C113" s="22"/>
      <c r="E113" s="23" t="s">
        <v>432</v>
      </c>
      <c r="F113" s="23" t="s">
        <v>433</v>
      </c>
      <c r="G113" s="23">
        <v>2018</v>
      </c>
      <c r="H113" s="25" t="s">
        <v>53</v>
      </c>
      <c r="I113" s="39" t="s">
        <v>67</v>
      </c>
      <c r="J113" s="33">
        <v>1</v>
      </c>
      <c r="K113" s="6" t="s">
        <v>434</v>
      </c>
      <c r="L113" s="35">
        <v>96</v>
      </c>
      <c r="M113" s="21" t="s">
        <v>435</v>
      </c>
      <c r="T113" s="49"/>
      <c r="W113" s="20" t="s">
        <v>56</v>
      </c>
      <c r="X113" s="48">
        <f t="shared" si="83"/>
        <v>0.8</v>
      </c>
      <c r="Y113" s="56">
        <f t="shared" si="84"/>
        <v>1</v>
      </c>
      <c r="Z113"/>
      <c r="AA113"/>
      <c r="AB113"/>
      <c r="AC113"/>
      <c r="AD113" s="20">
        <v>15.77</v>
      </c>
      <c r="AE113" s="47"/>
      <c r="AF113" s="37">
        <f t="shared" si="85"/>
        <v>0</v>
      </c>
      <c r="AG113" s="37">
        <f t="shared" si="86"/>
        <v>0</v>
      </c>
      <c r="AH113" s="37">
        <f t="shared" si="87"/>
        <v>0</v>
      </c>
      <c r="AI113" s="37" t="s">
        <v>57</v>
      </c>
      <c r="AJ113" s="48">
        <f t="shared" si="88"/>
        <v>0.04</v>
      </c>
      <c r="AK113" s="69">
        <f t="shared" si="89"/>
        <v>17.5882602349604</v>
      </c>
      <c r="AL113" s="69">
        <f t="shared" ref="AL113:AL133" si="104">1</f>
        <v>1</v>
      </c>
      <c r="AM113" s="37">
        <f t="shared" si="90"/>
        <v>17.056832</v>
      </c>
      <c r="AN113" s="70">
        <f t="shared" si="91"/>
        <v>25</v>
      </c>
      <c r="AO113" s="37">
        <f t="shared" si="92"/>
        <v>16.4008</v>
      </c>
      <c r="AP113" s="70">
        <f t="shared" si="93"/>
        <v>96</v>
      </c>
      <c r="AQ113" s="37">
        <f t="shared" si="94"/>
        <v>15.77</v>
      </c>
      <c r="AR113" s="70">
        <f t="shared" si="95"/>
        <v>192</v>
      </c>
      <c r="AS113" s="37">
        <f t="shared" si="96"/>
        <v>15.4546</v>
      </c>
      <c r="AT113" s="70">
        <f t="shared" si="97"/>
        <v>384</v>
      </c>
      <c r="AU113" s="37">
        <f t="shared" si="98"/>
        <v>15.145508</v>
      </c>
      <c r="AV113" s="70" t="str">
        <f t="shared" si="99"/>
        <v/>
      </c>
      <c r="AW113" s="37" t="str">
        <f t="shared" si="100"/>
        <v/>
      </c>
      <c r="AX113" s="70" t="str">
        <f t="shared" si="101"/>
        <v/>
      </c>
      <c r="AY113" s="37" t="str">
        <f t="shared" si="102"/>
        <v/>
      </c>
      <c r="AZ113" s="6" t="s">
        <v>436</v>
      </c>
    </row>
    <row r="114" s="6" customFormat="1" hidden="1" spans="1:52">
      <c r="A114" s="20" t="s">
        <v>419</v>
      </c>
      <c r="C114" s="22"/>
      <c r="E114" s="23" t="s">
        <v>437</v>
      </c>
      <c r="F114" s="23" t="s">
        <v>438</v>
      </c>
      <c r="G114" s="23">
        <v>2017</v>
      </c>
      <c r="H114" s="25" t="s">
        <v>53</v>
      </c>
      <c r="I114" s="39" t="s">
        <v>233</v>
      </c>
      <c r="J114" s="33">
        <v>4</v>
      </c>
      <c r="K114" s="6" t="s">
        <v>439</v>
      </c>
      <c r="L114" s="35">
        <v>455</v>
      </c>
      <c r="M114" s="21"/>
      <c r="T114" s="49"/>
      <c r="W114" s="20" t="s">
        <v>56</v>
      </c>
      <c r="X114" s="48">
        <f t="shared" si="83"/>
        <v>0.8</v>
      </c>
      <c r="Y114" s="56">
        <f t="shared" si="84"/>
        <v>4</v>
      </c>
      <c r="Z114"/>
      <c r="AA114"/>
      <c r="AB114"/>
      <c r="AC114"/>
      <c r="AD114" s="20">
        <v>62.09</v>
      </c>
      <c r="AE114" s="47"/>
      <c r="AF114" s="37">
        <f t="shared" si="85"/>
        <v>0</v>
      </c>
      <c r="AG114" s="37">
        <f t="shared" si="86"/>
        <v>0</v>
      </c>
      <c r="AH114" s="37">
        <f t="shared" si="87"/>
        <v>0</v>
      </c>
      <c r="AI114" s="37" t="s">
        <v>57</v>
      </c>
      <c r="AJ114" s="48">
        <f t="shared" si="88"/>
        <v>0.04</v>
      </c>
      <c r="AK114" s="69">
        <f t="shared" si="89"/>
        <v>4.13015392670185</v>
      </c>
      <c r="AL114" s="69">
        <f t="shared" si="104"/>
        <v>1</v>
      </c>
      <c r="AM114" s="37">
        <f t="shared" si="90"/>
        <v>72.6365179904</v>
      </c>
      <c r="AN114" s="70">
        <f t="shared" si="91"/>
        <v>25</v>
      </c>
      <c r="AO114" s="37">
        <f t="shared" si="92"/>
        <v>69.84280576</v>
      </c>
      <c r="AP114" s="70">
        <f t="shared" si="93"/>
        <v>50</v>
      </c>
      <c r="AQ114" s="37">
        <f t="shared" si="94"/>
        <v>67.156544</v>
      </c>
      <c r="AR114" s="70">
        <f t="shared" si="95"/>
        <v>100</v>
      </c>
      <c r="AS114" s="37">
        <f t="shared" si="96"/>
        <v>64.5736</v>
      </c>
      <c r="AT114" s="70">
        <f t="shared" si="97"/>
        <v>455</v>
      </c>
      <c r="AU114" s="37">
        <f t="shared" si="98"/>
        <v>62.09</v>
      </c>
      <c r="AV114" s="70">
        <f t="shared" si="99"/>
        <v>910</v>
      </c>
      <c r="AW114" s="37">
        <f t="shared" si="100"/>
        <v>60.8482</v>
      </c>
      <c r="AX114" s="70">
        <f t="shared" si="101"/>
        <v>1820</v>
      </c>
      <c r="AY114" s="37">
        <f t="shared" si="102"/>
        <v>59.631236</v>
      </c>
      <c r="AZ114" s="6" t="s">
        <v>440</v>
      </c>
    </row>
    <row r="115" hidden="1" spans="1:52">
      <c r="A115" s="5" t="s">
        <v>419</v>
      </c>
      <c r="E115" t="s">
        <v>441</v>
      </c>
      <c r="F115" t="s">
        <v>442</v>
      </c>
      <c r="G115">
        <v>2018</v>
      </c>
      <c r="H115" s="26" t="s">
        <v>53</v>
      </c>
      <c r="I115" s="5" t="s">
        <v>78</v>
      </c>
      <c r="J115" s="40">
        <v>1000</v>
      </c>
      <c r="K115" t="e">
        <v>#N/A</v>
      </c>
      <c r="L115" s="13">
        <v>250</v>
      </c>
      <c r="W115" s="15" t="s">
        <v>56</v>
      </c>
      <c r="X115" s="50">
        <f t="shared" si="83"/>
        <v>0.8</v>
      </c>
      <c r="Y115" s="60">
        <f t="shared" si="84"/>
        <v>1000</v>
      </c>
      <c r="AD115" s="15">
        <v>5.1189</v>
      </c>
      <c r="AE115" s="62"/>
      <c r="AF115" s="63">
        <f t="shared" si="85"/>
        <v>0</v>
      </c>
      <c r="AG115" s="63">
        <f t="shared" si="86"/>
        <v>0</v>
      </c>
      <c r="AH115" s="63">
        <f t="shared" si="87"/>
        <v>0</v>
      </c>
      <c r="AI115" s="63" t="s">
        <v>57</v>
      </c>
      <c r="AJ115" s="50">
        <f t="shared" si="88"/>
        <v>0.08</v>
      </c>
      <c r="AK115" s="71">
        <f t="shared" si="89"/>
        <v>43.077410349672</v>
      </c>
      <c r="AL115" s="71">
        <f t="shared" si="104"/>
        <v>1</v>
      </c>
      <c r="AM115" s="63">
        <f t="shared" si="90"/>
        <v>6.964206937344</v>
      </c>
      <c r="AN115" s="3">
        <f t="shared" si="91"/>
        <v>25</v>
      </c>
      <c r="AO115" s="63">
        <f t="shared" si="92"/>
        <v>6.4483397568</v>
      </c>
      <c r="AP115" s="3">
        <f t="shared" si="93"/>
        <v>50</v>
      </c>
      <c r="AQ115" s="63">
        <f t="shared" si="94"/>
        <v>5.97068496</v>
      </c>
      <c r="AR115" s="3">
        <f t="shared" si="95"/>
        <v>100</v>
      </c>
      <c r="AS115" s="63">
        <f t="shared" si="96"/>
        <v>5.528412</v>
      </c>
      <c r="AT115" s="3">
        <f t="shared" si="97"/>
        <v>250</v>
      </c>
      <c r="AU115" s="63">
        <f t="shared" si="98"/>
        <v>5.1189</v>
      </c>
      <c r="AV115" s="3">
        <f t="shared" si="99"/>
        <v>500</v>
      </c>
      <c r="AW115" s="63">
        <f t="shared" si="100"/>
        <v>4.914144</v>
      </c>
      <c r="AX115" s="3">
        <f t="shared" si="101"/>
        <v>1000</v>
      </c>
      <c r="AY115" s="63">
        <f t="shared" si="102"/>
        <v>4.71757824</v>
      </c>
      <c r="AZ115" t="s">
        <v>443</v>
      </c>
    </row>
    <row r="116" hidden="1" spans="1:52">
      <c r="A116" s="5" t="s">
        <v>419</v>
      </c>
      <c r="E116" t="s">
        <v>444</v>
      </c>
      <c r="F116" t="s">
        <v>216</v>
      </c>
      <c r="G116">
        <v>1625</v>
      </c>
      <c r="H116" s="26" t="s">
        <v>53</v>
      </c>
      <c r="I116" s="5" t="s">
        <v>233</v>
      </c>
      <c r="J116" s="40">
        <v>2</v>
      </c>
      <c r="K116" t="e">
        <v>#N/A</v>
      </c>
      <c r="L116" s="13">
        <v>1</v>
      </c>
      <c r="W116" s="15" t="s">
        <v>56</v>
      </c>
      <c r="X116" s="50">
        <f t="shared" si="83"/>
        <v>0.8</v>
      </c>
      <c r="Y116" s="60">
        <f t="shared" si="84"/>
        <v>2</v>
      </c>
      <c r="AD116" s="15">
        <v>502.34</v>
      </c>
      <c r="AE116" s="62"/>
      <c r="AF116" s="63">
        <f t="shared" si="85"/>
        <v>0</v>
      </c>
      <c r="AG116" s="63">
        <f t="shared" si="86"/>
        <v>0</v>
      </c>
      <c r="AH116" s="63">
        <f t="shared" si="87"/>
        <v>0</v>
      </c>
      <c r="AI116" s="63" t="s">
        <v>57</v>
      </c>
      <c r="AJ116" s="50">
        <f t="shared" si="88"/>
        <v>0.02</v>
      </c>
      <c r="AK116" s="71">
        <f t="shared" si="89"/>
        <v>0.597205080224549</v>
      </c>
      <c r="AL116" s="71">
        <f t="shared" si="104"/>
        <v>1</v>
      </c>
      <c r="AM116" s="63">
        <f t="shared" si="90"/>
        <v>502.34</v>
      </c>
      <c r="AN116" s="3">
        <f t="shared" si="91"/>
        <v>1</v>
      </c>
      <c r="AO116" s="63">
        <f t="shared" si="92"/>
        <v>502.34</v>
      </c>
      <c r="AP116" s="3">
        <f t="shared" si="93"/>
        <v>100</v>
      </c>
      <c r="AQ116" s="63">
        <f t="shared" si="94"/>
        <v>497.3166</v>
      </c>
      <c r="AR116" s="3">
        <f t="shared" si="95"/>
        <v>500</v>
      </c>
      <c r="AS116" s="63">
        <f t="shared" si="96"/>
        <v>492.343434</v>
      </c>
      <c r="AT116" s="3">
        <f t="shared" si="97"/>
        <v>1000</v>
      </c>
      <c r="AU116" s="63">
        <f t="shared" si="98"/>
        <v>487.41999966</v>
      </c>
      <c r="AV116" s="3">
        <f t="shared" si="99"/>
        <v>2500</v>
      </c>
      <c r="AW116" s="63">
        <f t="shared" si="100"/>
        <v>482.5457996634</v>
      </c>
      <c r="AX116" s="3" t="str">
        <f t="shared" si="101"/>
        <v/>
      </c>
      <c r="AY116" s="63" t="str">
        <f t="shared" si="102"/>
        <v/>
      </c>
      <c r="AZ116" t="s">
        <v>445</v>
      </c>
    </row>
    <row r="117" s="6" customFormat="1" hidden="1" spans="1:52">
      <c r="A117" s="20" t="s">
        <v>419</v>
      </c>
      <c r="C117" s="22"/>
      <c r="E117" s="23" t="s">
        <v>446</v>
      </c>
      <c r="F117" s="23" t="s">
        <v>442</v>
      </c>
      <c r="G117" s="23">
        <v>1640</v>
      </c>
      <c r="H117" s="25" t="s">
        <v>53</v>
      </c>
      <c r="I117" s="39" t="s">
        <v>54</v>
      </c>
      <c r="J117" s="33">
        <v>475</v>
      </c>
      <c r="K117" s="6" t="s">
        <v>447</v>
      </c>
      <c r="L117" s="35">
        <v>2000</v>
      </c>
      <c r="M117" s="21"/>
      <c r="T117" s="49"/>
      <c r="W117" s="20" t="s">
        <v>56</v>
      </c>
      <c r="X117" s="48">
        <f t="shared" si="83"/>
        <v>0.8</v>
      </c>
      <c r="Y117" s="56">
        <f t="shared" si="84"/>
        <v>475</v>
      </c>
      <c r="Z117"/>
      <c r="AA117"/>
      <c r="AB117"/>
      <c r="AC117"/>
      <c r="AD117" s="20">
        <v>6.1411</v>
      </c>
      <c r="AE117" s="47"/>
      <c r="AF117" s="37">
        <f t="shared" si="85"/>
        <v>0</v>
      </c>
      <c r="AG117" s="37">
        <f t="shared" si="86"/>
        <v>0</v>
      </c>
      <c r="AH117" s="37">
        <f t="shared" si="87"/>
        <v>0</v>
      </c>
      <c r="AI117" s="37" t="s">
        <v>57</v>
      </c>
      <c r="AJ117" s="48">
        <f t="shared" si="88"/>
        <v>0.08</v>
      </c>
      <c r="AK117" s="69">
        <f t="shared" si="89"/>
        <v>35.9070778588422</v>
      </c>
      <c r="AL117" s="69">
        <f t="shared" si="104"/>
        <v>1</v>
      </c>
      <c r="AM117" s="37">
        <f t="shared" si="90"/>
        <v>8.354898752256</v>
      </c>
      <c r="AN117" s="70">
        <f t="shared" si="91"/>
        <v>25</v>
      </c>
      <c r="AO117" s="37">
        <f t="shared" si="92"/>
        <v>7.7360173632</v>
      </c>
      <c r="AP117" s="70">
        <f t="shared" si="93"/>
        <v>50</v>
      </c>
      <c r="AQ117" s="37">
        <f t="shared" si="94"/>
        <v>7.16297904</v>
      </c>
      <c r="AR117" s="70">
        <f t="shared" si="95"/>
        <v>100</v>
      </c>
      <c r="AS117" s="37">
        <f t="shared" si="96"/>
        <v>6.632388</v>
      </c>
      <c r="AT117" s="70">
        <f t="shared" si="97"/>
        <v>2000</v>
      </c>
      <c r="AU117" s="37">
        <f t="shared" si="98"/>
        <v>6.1411</v>
      </c>
      <c r="AV117" s="70">
        <f t="shared" si="99"/>
        <v>4000</v>
      </c>
      <c r="AW117" s="37">
        <f t="shared" si="100"/>
        <v>5.895456</v>
      </c>
      <c r="AX117" s="70">
        <f t="shared" si="101"/>
        <v>8000</v>
      </c>
      <c r="AY117" s="37">
        <f t="shared" si="102"/>
        <v>5.65963776</v>
      </c>
      <c r="AZ117" s="6" t="s">
        <v>448</v>
      </c>
    </row>
    <row r="118" s="6" customFormat="1" hidden="1" spans="1:52">
      <c r="A118" s="20" t="s">
        <v>419</v>
      </c>
      <c r="C118" s="22"/>
      <c r="E118" s="23" t="s">
        <v>449</v>
      </c>
      <c r="F118" s="23" t="s">
        <v>450</v>
      </c>
      <c r="G118" s="23">
        <v>1650</v>
      </c>
      <c r="H118" s="25" t="s">
        <v>53</v>
      </c>
      <c r="I118" s="39" t="s">
        <v>72</v>
      </c>
      <c r="J118" s="33">
        <v>9</v>
      </c>
      <c r="K118" s="6" t="s">
        <v>451</v>
      </c>
      <c r="L118" s="35">
        <v>1500</v>
      </c>
      <c r="M118" s="21"/>
      <c r="T118" s="49"/>
      <c r="W118" s="20" t="s">
        <v>56</v>
      </c>
      <c r="X118" s="48">
        <f t="shared" si="83"/>
        <v>0.8</v>
      </c>
      <c r="Y118" s="56">
        <f t="shared" si="84"/>
        <v>9</v>
      </c>
      <c r="Z118"/>
      <c r="AA118"/>
      <c r="AB118"/>
      <c r="AC118"/>
      <c r="AD118" s="20">
        <v>16.1364</v>
      </c>
      <c r="AE118" s="47"/>
      <c r="AF118" s="37">
        <f t="shared" si="85"/>
        <v>0</v>
      </c>
      <c r="AG118" s="37">
        <f t="shared" si="86"/>
        <v>0</v>
      </c>
      <c r="AH118" s="37">
        <f t="shared" si="87"/>
        <v>0</v>
      </c>
      <c r="AI118" s="37" t="s">
        <v>57</v>
      </c>
      <c r="AJ118" s="48">
        <f t="shared" si="88"/>
        <v>0.04</v>
      </c>
      <c r="AK118" s="69">
        <f t="shared" si="89"/>
        <v>15.8920984425843</v>
      </c>
      <c r="AL118" s="69">
        <f t="shared" si="104"/>
        <v>1</v>
      </c>
      <c r="AM118" s="37">
        <f t="shared" si="90"/>
        <v>18.877305667584</v>
      </c>
      <c r="AN118" s="70">
        <f t="shared" si="91"/>
        <v>25</v>
      </c>
      <c r="AO118" s="37">
        <f t="shared" si="92"/>
        <v>18.1512554496</v>
      </c>
      <c r="AP118" s="70">
        <f t="shared" si="93"/>
        <v>50</v>
      </c>
      <c r="AQ118" s="37">
        <f t="shared" si="94"/>
        <v>17.45313024</v>
      </c>
      <c r="AR118" s="70">
        <f t="shared" si="95"/>
        <v>100</v>
      </c>
      <c r="AS118" s="37">
        <f t="shared" si="96"/>
        <v>16.781856</v>
      </c>
      <c r="AT118" s="70">
        <f t="shared" si="97"/>
        <v>1500</v>
      </c>
      <c r="AU118" s="37">
        <f t="shared" si="98"/>
        <v>16.1364</v>
      </c>
      <c r="AV118" s="70">
        <f t="shared" si="99"/>
        <v>3000</v>
      </c>
      <c r="AW118" s="37">
        <f t="shared" si="100"/>
        <v>15.813672</v>
      </c>
      <c r="AX118" s="70">
        <f t="shared" si="101"/>
        <v>6000</v>
      </c>
      <c r="AY118" s="37">
        <f t="shared" si="102"/>
        <v>15.49739856</v>
      </c>
      <c r="AZ118" s="6" t="s">
        <v>452</v>
      </c>
    </row>
    <row r="119" s="6" customFormat="1" hidden="1" spans="1:52">
      <c r="A119" s="20" t="s">
        <v>419</v>
      </c>
      <c r="C119" s="22"/>
      <c r="E119" s="23" t="s">
        <v>453</v>
      </c>
      <c r="F119" s="23" t="s">
        <v>454</v>
      </c>
      <c r="G119" s="23">
        <v>1501</v>
      </c>
      <c r="H119" s="25" t="s">
        <v>53</v>
      </c>
      <c r="I119" s="39" t="s">
        <v>67</v>
      </c>
      <c r="J119" s="33">
        <v>20</v>
      </c>
      <c r="K119" s="6" t="s">
        <v>455</v>
      </c>
      <c r="L119" s="35">
        <v>1500</v>
      </c>
      <c r="M119" s="21"/>
      <c r="T119" s="49"/>
      <c r="W119" s="20" t="s">
        <v>56</v>
      </c>
      <c r="X119" s="48">
        <f t="shared" si="83"/>
        <v>0.8</v>
      </c>
      <c r="Y119" s="56">
        <f t="shared" si="84"/>
        <v>20</v>
      </c>
      <c r="Z119"/>
      <c r="AA119"/>
      <c r="AB119"/>
      <c r="AC119"/>
      <c r="AD119" s="20">
        <v>3.0736</v>
      </c>
      <c r="AE119" s="47"/>
      <c r="AF119" s="37">
        <f t="shared" si="85"/>
        <v>0</v>
      </c>
      <c r="AG119" s="37">
        <f t="shared" si="86"/>
        <v>0</v>
      </c>
      <c r="AH119" s="37">
        <f t="shared" si="87"/>
        <v>0</v>
      </c>
      <c r="AI119" s="37" t="s">
        <v>57</v>
      </c>
      <c r="AJ119" s="48">
        <f t="shared" si="88"/>
        <v>0.08</v>
      </c>
      <c r="AK119" s="69">
        <f t="shared" si="89"/>
        <v>71.742892972064</v>
      </c>
      <c r="AL119" s="69">
        <f t="shared" si="104"/>
        <v>1</v>
      </c>
      <c r="AM119" s="37">
        <f t="shared" si="90"/>
        <v>4.181598867456</v>
      </c>
      <c r="AN119" s="70">
        <f t="shared" si="91"/>
        <v>25</v>
      </c>
      <c r="AO119" s="37">
        <f t="shared" si="92"/>
        <v>3.8718508032</v>
      </c>
      <c r="AP119" s="70">
        <f t="shared" si="93"/>
        <v>50</v>
      </c>
      <c r="AQ119" s="37">
        <f t="shared" si="94"/>
        <v>3.58504704</v>
      </c>
      <c r="AR119" s="70">
        <f t="shared" si="95"/>
        <v>100</v>
      </c>
      <c r="AS119" s="37">
        <f t="shared" si="96"/>
        <v>3.319488</v>
      </c>
      <c r="AT119" s="70">
        <f t="shared" si="97"/>
        <v>1500</v>
      </c>
      <c r="AU119" s="37">
        <f t="shared" si="98"/>
        <v>3.0736</v>
      </c>
      <c r="AV119" s="70">
        <f t="shared" si="99"/>
        <v>3000</v>
      </c>
      <c r="AW119" s="37">
        <f t="shared" si="100"/>
        <v>2.950656</v>
      </c>
      <c r="AX119" s="70">
        <f t="shared" si="101"/>
        <v>6000</v>
      </c>
      <c r="AY119" s="37">
        <f t="shared" si="102"/>
        <v>2.83262976</v>
      </c>
      <c r="AZ119" s="6" t="s">
        <v>456</v>
      </c>
    </row>
    <row r="120" s="6" customFormat="1" hidden="1" spans="1:52">
      <c r="A120" s="20" t="s">
        <v>457</v>
      </c>
      <c r="C120" s="22"/>
      <c r="E120" s="23" t="s">
        <v>458</v>
      </c>
      <c r="F120" s="23" t="s">
        <v>459</v>
      </c>
      <c r="G120" s="23">
        <v>1550</v>
      </c>
      <c r="H120" s="25" t="s">
        <v>53</v>
      </c>
      <c r="I120" s="39" t="s">
        <v>72</v>
      </c>
      <c r="J120" s="33">
        <v>1</v>
      </c>
      <c r="K120" s="6" t="s">
        <v>460</v>
      </c>
      <c r="L120" s="35">
        <v>260</v>
      </c>
      <c r="M120" s="21" t="s">
        <v>93</v>
      </c>
      <c r="T120" s="49"/>
      <c r="W120" s="20" t="s">
        <v>56</v>
      </c>
      <c r="X120" s="48">
        <f t="shared" si="83"/>
        <v>0.8</v>
      </c>
      <c r="Y120" s="56">
        <f t="shared" si="84"/>
        <v>1</v>
      </c>
      <c r="Z120"/>
      <c r="AA120"/>
      <c r="AB120"/>
      <c r="AC120"/>
      <c r="AD120" s="20">
        <v>58.33</v>
      </c>
      <c r="AE120" s="47"/>
      <c r="AF120" s="37">
        <f t="shared" si="85"/>
        <v>0</v>
      </c>
      <c r="AG120" s="37">
        <f t="shared" si="86"/>
        <v>0</v>
      </c>
      <c r="AH120" s="37">
        <f t="shared" si="87"/>
        <v>0</v>
      </c>
      <c r="AI120" s="37" t="s">
        <v>57</v>
      </c>
      <c r="AJ120" s="48">
        <f t="shared" si="88"/>
        <v>0.04</v>
      </c>
      <c r="AK120" s="69">
        <f t="shared" si="89"/>
        <v>4.39638706169926</v>
      </c>
      <c r="AL120" s="69">
        <f t="shared" si="104"/>
        <v>1</v>
      </c>
      <c r="AM120" s="37">
        <f t="shared" si="90"/>
        <v>68.2378498048</v>
      </c>
      <c r="AN120" s="70">
        <f t="shared" si="91"/>
        <v>25</v>
      </c>
      <c r="AO120" s="37">
        <f t="shared" si="92"/>
        <v>65.61331712</v>
      </c>
      <c r="AP120" s="70">
        <f t="shared" si="93"/>
        <v>50</v>
      </c>
      <c r="AQ120" s="37">
        <f t="shared" si="94"/>
        <v>63.089728</v>
      </c>
      <c r="AR120" s="70">
        <f t="shared" si="95"/>
        <v>100</v>
      </c>
      <c r="AS120" s="37">
        <f t="shared" si="96"/>
        <v>60.6632</v>
      </c>
      <c r="AT120" s="70">
        <f t="shared" si="97"/>
        <v>260</v>
      </c>
      <c r="AU120" s="37">
        <f t="shared" si="98"/>
        <v>58.33</v>
      </c>
      <c r="AV120" s="70">
        <f t="shared" si="99"/>
        <v>520</v>
      </c>
      <c r="AW120" s="37">
        <f t="shared" si="100"/>
        <v>57.1634</v>
      </c>
      <c r="AX120" s="70">
        <f t="shared" si="101"/>
        <v>1040</v>
      </c>
      <c r="AY120" s="37">
        <f t="shared" si="102"/>
        <v>56.020132</v>
      </c>
      <c r="AZ120" s="6" t="s">
        <v>461</v>
      </c>
    </row>
    <row r="121" s="6" customFormat="1" hidden="1" spans="1:52">
      <c r="A121" s="20" t="s">
        <v>457</v>
      </c>
      <c r="C121" s="22"/>
      <c r="E121" s="23" t="s">
        <v>462</v>
      </c>
      <c r="F121" s="23" t="s">
        <v>463</v>
      </c>
      <c r="G121" s="23" t="s">
        <v>241</v>
      </c>
      <c r="H121" s="25" t="s">
        <v>53</v>
      </c>
      <c r="I121" s="39" t="s">
        <v>72</v>
      </c>
      <c r="J121" s="33">
        <v>4</v>
      </c>
      <c r="K121" s="6" t="s">
        <v>464</v>
      </c>
      <c r="L121" s="35">
        <v>260</v>
      </c>
      <c r="M121" s="21"/>
      <c r="T121" s="49"/>
      <c r="W121" s="20" t="s">
        <v>64</v>
      </c>
      <c r="X121" s="48">
        <f t="shared" si="83"/>
        <v>0.5</v>
      </c>
      <c r="Y121" s="56">
        <f t="shared" si="84"/>
        <v>4</v>
      </c>
      <c r="Z121"/>
      <c r="AA121"/>
      <c r="AB121"/>
      <c r="AC121"/>
      <c r="AD121" s="20">
        <v>28.44</v>
      </c>
      <c r="AE121" s="47"/>
      <c r="AF121" s="37">
        <f t="shared" si="85"/>
        <v>0</v>
      </c>
      <c r="AG121" s="37">
        <f t="shared" si="86"/>
        <v>0</v>
      </c>
      <c r="AH121" s="37">
        <f t="shared" si="87"/>
        <v>0</v>
      </c>
      <c r="AI121" s="37" t="s">
        <v>57</v>
      </c>
      <c r="AJ121" s="48">
        <f t="shared" si="88"/>
        <v>0.04</v>
      </c>
      <c r="AK121" s="69">
        <f t="shared" si="89"/>
        <v>9.01692184630512</v>
      </c>
      <c r="AL121" s="69">
        <f t="shared" si="104"/>
        <v>1</v>
      </c>
      <c r="AM121" s="37">
        <f t="shared" si="90"/>
        <v>33.2707774464</v>
      </c>
      <c r="AN121" s="70">
        <f t="shared" si="91"/>
        <v>25</v>
      </c>
      <c r="AO121" s="37">
        <f t="shared" si="92"/>
        <v>31.99113216</v>
      </c>
      <c r="AP121" s="70">
        <f t="shared" si="93"/>
        <v>50</v>
      </c>
      <c r="AQ121" s="37">
        <f t="shared" si="94"/>
        <v>30.760704</v>
      </c>
      <c r="AR121" s="70">
        <f t="shared" si="95"/>
        <v>100</v>
      </c>
      <c r="AS121" s="37">
        <f t="shared" si="96"/>
        <v>29.5776</v>
      </c>
      <c r="AT121" s="70">
        <f t="shared" si="97"/>
        <v>260</v>
      </c>
      <c r="AU121" s="37">
        <f t="shared" si="98"/>
        <v>28.44</v>
      </c>
      <c r="AV121" s="70">
        <f t="shared" si="99"/>
        <v>520</v>
      </c>
      <c r="AW121" s="37">
        <f t="shared" si="100"/>
        <v>27.8712</v>
      </c>
      <c r="AX121" s="70">
        <f t="shared" si="101"/>
        <v>1040</v>
      </c>
      <c r="AY121" s="37">
        <f t="shared" si="102"/>
        <v>27.313776</v>
      </c>
      <c r="AZ121" s="6" t="s">
        <v>465</v>
      </c>
    </row>
    <row r="122" s="6" customFormat="1" hidden="1" spans="1:52">
      <c r="A122" s="20" t="s">
        <v>457</v>
      </c>
      <c r="C122" s="22"/>
      <c r="E122" s="23" t="s">
        <v>466</v>
      </c>
      <c r="F122" s="23" t="s">
        <v>467</v>
      </c>
      <c r="G122" s="23" t="s">
        <v>241</v>
      </c>
      <c r="H122" s="25" t="s">
        <v>53</v>
      </c>
      <c r="I122" s="39" t="s">
        <v>72</v>
      </c>
      <c r="J122" s="33">
        <v>1</v>
      </c>
      <c r="K122" s="6" t="s">
        <v>468</v>
      </c>
      <c r="L122" s="35">
        <v>27</v>
      </c>
      <c r="M122" s="21" t="s">
        <v>415</v>
      </c>
      <c r="T122" s="49"/>
      <c r="W122" s="20" t="s">
        <v>64</v>
      </c>
      <c r="X122" s="48">
        <f t="shared" si="83"/>
        <v>0.5</v>
      </c>
      <c r="Y122" s="56">
        <f t="shared" si="84"/>
        <v>1</v>
      </c>
      <c r="Z122"/>
      <c r="AA122"/>
      <c r="AB122"/>
      <c r="AC122"/>
      <c r="AD122" s="20">
        <v>22.62</v>
      </c>
      <c r="AE122" s="47"/>
      <c r="AF122" s="37">
        <f t="shared" si="85"/>
        <v>0</v>
      </c>
      <c r="AG122" s="37">
        <f t="shared" si="86"/>
        <v>0</v>
      </c>
      <c r="AH122" s="37">
        <f t="shared" si="87"/>
        <v>0</v>
      </c>
      <c r="AI122" s="37" t="s">
        <v>57</v>
      </c>
      <c r="AJ122" s="48">
        <f t="shared" si="88"/>
        <v>0.04</v>
      </c>
      <c r="AK122" s="69">
        <f t="shared" si="89"/>
        <v>12.7524994899</v>
      </c>
      <c r="AL122" s="69">
        <f t="shared" si="104"/>
        <v>1</v>
      </c>
      <c r="AM122" s="37">
        <f t="shared" si="90"/>
        <v>23.5248</v>
      </c>
      <c r="AN122" s="70">
        <f t="shared" si="91"/>
        <v>27</v>
      </c>
      <c r="AO122" s="37">
        <f t="shared" si="92"/>
        <v>22.62</v>
      </c>
      <c r="AP122" s="70">
        <f t="shared" si="93"/>
        <v>100</v>
      </c>
      <c r="AQ122" s="37">
        <f t="shared" si="94"/>
        <v>22.1676</v>
      </c>
      <c r="AR122" s="70">
        <f t="shared" si="95"/>
        <v>500</v>
      </c>
      <c r="AS122" s="37">
        <f t="shared" si="96"/>
        <v>21.724248</v>
      </c>
      <c r="AT122" s="70">
        <f t="shared" si="97"/>
        <v>1000</v>
      </c>
      <c r="AU122" s="37">
        <f t="shared" si="98"/>
        <v>21.28976304</v>
      </c>
      <c r="AV122" s="70">
        <f t="shared" si="99"/>
        <v>2500</v>
      </c>
      <c r="AW122" s="37">
        <f t="shared" si="100"/>
        <v>20.8639677792</v>
      </c>
      <c r="AX122" s="70" t="str">
        <f t="shared" si="101"/>
        <v/>
      </c>
      <c r="AY122" s="37" t="str">
        <f t="shared" si="102"/>
        <v/>
      </c>
      <c r="AZ122" s="6" t="s">
        <v>469</v>
      </c>
    </row>
    <row r="123" s="6" customFormat="1" hidden="1" spans="1:52">
      <c r="A123" s="20" t="s">
        <v>50</v>
      </c>
      <c r="B123" s="76"/>
      <c r="C123" s="23"/>
      <c r="D123" s="76"/>
      <c r="E123" s="23" t="s">
        <v>470</v>
      </c>
      <c r="F123" s="23" t="s">
        <v>172</v>
      </c>
      <c r="G123" s="23" t="s">
        <v>471</v>
      </c>
      <c r="H123" s="25" t="s">
        <v>53</v>
      </c>
      <c r="I123" s="39" t="s">
        <v>72</v>
      </c>
      <c r="J123" s="33">
        <v>56</v>
      </c>
      <c r="K123" s="76"/>
      <c r="L123" s="35">
        <v>50</v>
      </c>
      <c r="M123" s="21"/>
      <c r="T123" s="49"/>
      <c r="W123" s="20" t="s">
        <v>64</v>
      </c>
      <c r="X123" s="48">
        <f t="shared" si="83"/>
        <v>0.5</v>
      </c>
      <c r="Y123" s="56">
        <v>56</v>
      </c>
      <c r="Z123"/>
      <c r="AA123"/>
      <c r="AB123"/>
      <c r="AC123"/>
      <c r="AD123" s="59">
        <v>60</v>
      </c>
      <c r="AE123" s="47"/>
      <c r="AF123" s="37">
        <f t="shared" si="85"/>
        <v>0</v>
      </c>
      <c r="AG123" s="37">
        <f t="shared" si="86"/>
        <v>0</v>
      </c>
      <c r="AH123" s="37">
        <f t="shared" si="87"/>
        <v>0</v>
      </c>
      <c r="AI123" s="37" t="s">
        <v>57</v>
      </c>
      <c r="AJ123" s="48">
        <f t="shared" si="88"/>
        <v>0.04</v>
      </c>
      <c r="AK123" s="69">
        <f t="shared" si="89"/>
        <v>4.80769230769231</v>
      </c>
      <c r="AL123" s="69">
        <f t="shared" si="104"/>
        <v>1</v>
      </c>
      <c r="AM123" s="37">
        <f t="shared" si="90"/>
        <v>62.4</v>
      </c>
      <c r="AN123" s="70">
        <f t="shared" si="91"/>
        <v>50</v>
      </c>
      <c r="AO123" s="37">
        <f t="shared" si="92"/>
        <v>60</v>
      </c>
      <c r="AP123" s="70">
        <f t="shared" si="93"/>
        <v>100</v>
      </c>
      <c r="AQ123" s="37">
        <f t="shared" si="94"/>
        <v>58.8</v>
      </c>
      <c r="AR123" s="70">
        <f t="shared" si="95"/>
        <v>200</v>
      </c>
      <c r="AS123" s="37">
        <f t="shared" si="96"/>
        <v>57.624</v>
      </c>
      <c r="AT123" s="70" t="str">
        <f t="shared" si="97"/>
        <v/>
      </c>
      <c r="AU123" s="37" t="str">
        <f t="shared" si="98"/>
        <v/>
      </c>
      <c r="AV123" s="70" t="str">
        <f t="shared" si="99"/>
        <v/>
      </c>
      <c r="AW123" s="37" t="str">
        <f t="shared" si="100"/>
        <v/>
      </c>
      <c r="AX123" s="70" t="str">
        <f t="shared" si="101"/>
        <v/>
      </c>
      <c r="AY123" s="37" t="str">
        <f t="shared" si="102"/>
        <v/>
      </c>
      <c r="AZ123" s="6" t="s">
        <v>472</v>
      </c>
    </row>
    <row r="124" s="6" customFormat="1" hidden="1" spans="1:52">
      <c r="A124" s="20" t="s">
        <v>50</v>
      </c>
      <c r="B124" s="76"/>
      <c r="C124" s="23"/>
      <c r="D124" s="76"/>
      <c r="E124" s="23" t="s">
        <v>473</v>
      </c>
      <c r="F124" s="23" t="s">
        <v>474</v>
      </c>
      <c r="G124" s="23" t="s">
        <v>83</v>
      </c>
      <c r="H124" s="25" t="s">
        <v>53</v>
      </c>
      <c r="I124" s="39" t="s">
        <v>54</v>
      </c>
      <c r="J124" s="33">
        <v>8000</v>
      </c>
      <c r="K124" s="76"/>
      <c r="L124" s="35">
        <v>2000</v>
      </c>
      <c r="M124" s="21"/>
      <c r="T124" s="49"/>
      <c r="W124" s="20" t="s">
        <v>56</v>
      </c>
      <c r="X124" s="48">
        <f t="shared" si="83"/>
        <v>0.8</v>
      </c>
      <c r="Y124" s="56">
        <v>8000</v>
      </c>
      <c r="Z124"/>
      <c r="AA124"/>
      <c r="AB124"/>
      <c r="AC124"/>
      <c r="AD124" s="59">
        <v>2</v>
      </c>
      <c r="AE124" s="47"/>
      <c r="AF124" s="37">
        <f t="shared" si="85"/>
        <v>0</v>
      </c>
      <c r="AG124" s="37">
        <f t="shared" si="86"/>
        <v>0</v>
      </c>
      <c r="AH124" s="37">
        <f t="shared" si="87"/>
        <v>0</v>
      </c>
      <c r="AI124" s="37" t="s">
        <v>57</v>
      </c>
      <c r="AJ124" s="48">
        <f t="shared" si="88"/>
        <v>0.08</v>
      </c>
      <c r="AK124" s="69">
        <f t="shared" si="89"/>
        <v>110.254477919468</v>
      </c>
      <c r="AL124" s="69">
        <f t="shared" si="104"/>
        <v>1</v>
      </c>
      <c r="AM124" s="37">
        <f t="shared" si="90"/>
        <v>2.72097792</v>
      </c>
      <c r="AN124" s="70">
        <f t="shared" si="91"/>
        <v>25</v>
      </c>
      <c r="AO124" s="37">
        <f t="shared" si="92"/>
        <v>2.519424</v>
      </c>
      <c r="AP124" s="70">
        <f t="shared" si="93"/>
        <v>50</v>
      </c>
      <c r="AQ124" s="37">
        <f t="shared" si="94"/>
        <v>2.3328</v>
      </c>
      <c r="AR124" s="70">
        <f t="shared" si="95"/>
        <v>100</v>
      </c>
      <c r="AS124" s="37">
        <f t="shared" si="96"/>
        <v>2.16</v>
      </c>
      <c r="AT124" s="70">
        <f t="shared" si="97"/>
        <v>2000</v>
      </c>
      <c r="AU124" s="37">
        <f t="shared" si="98"/>
        <v>2</v>
      </c>
      <c r="AV124" s="70">
        <f t="shared" si="99"/>
        <v>4000</v>
      </c>
      <c r="AW124" s="37">
        <f t="shared" si="100"/>
        <v>1.92</v>
      </c>
      <c r="AX124" s="70">
        <f t="shared" si="101"/>
        <v>8000</v>
      </c>
      <c r="AY124" s="37">
        <f t="shared" si="102"/>
        <v>1.8432</v>
      </c>
      <c r="AZ124" s="6" t="s">
        <v>475</v>
      </c>
    </row>
    <row r="125" s="6" customFormat="1" hidden="1" spans="1:52">
      <c r="A125" s="20" t="s">
        <v>50</v>
      </c>
      <c r="B125" s="76"/>
      <c r="C125" s="23"/>
      <c r="D125" s="76"/>
      <c r="E125" s="23" t="s">
        <v>476</v>
      </c>
      <c r="F125" s="23" t="s">
        <v>82</v>
      </c>
      <c r="G125" s="23" t="s">
        <v>477</v>
      </c>
      <c r="H125" s="25" t="s">
        <v>53</v>
      </c>
      <c r="I125" s="39" t="s">
        <v>54</v>
      </c>
      <c r="J125" s="33">
        <v>2000</v>
      </c>
      <c r="K125" s="76"/>
      <c r="L125" s="35">
        <v>2000</v>
      </c>
      <c r="M125" s="21"/>
      <c r="T125" s="49"/>
      <c r="W125" s="20" t="s">
        <v>56</v>
      </c>
      <c r="X125" s="48">
        <f t="shared" si="83"/>
        <v>0.8</v>
      </c>
      <c r="Y125" s="56">
        <v>2000</v>
      </c>
      <c r="Z125"/>
      <c r="AA125"/>
      <c r="AB125"/>
      <c r="AC125"/>
      <c r="AD125" s="59">
        <v>0.85</v>
      </c>
      <c r="AE125" s="47"/>
      <c r="AF125" s="37">
        <f t="shared" si="85"/>
        <v>0</v>
      </c>
      <c r="AG125" s="37">
        <f t="shared" si="86"/>
        <v>0</v>
      </c>
      <c r="AH125" s="37">
        <f t="shared" si="87"/>
        <v>0</v>
      </c>
      <c r="AI125" s="37" t="s">
        <v>57</v>
      </c>
      <c r="AJ125" s="48">
        <f t="shared" si="88"/>
        <v>0.16</v>
      </c>
      <c r="AK125" s="69">
        <f t="shared" si="89"/>
        <v>194.926269840168</v>
      </c>
      <c r="AL125" s="69">
        <f t="shared" si="104"/>
        <v>1</v>
      </c>
      <c r="AM125" s="37">
        <f t="shared" si="90"/>
        <v>1.539043456</v>
      </c>
      <c r="AN125" s="70">
        <f t="shared" si="91"/>
        <v>25</v>
      </c>
      <c r="AO125" s="37">
        <f t="shared" si="92"/>
        <v>1.3267616</v>
      </c>
      <c r="AP125" s="70">
        <f t="shared" si="93"/>
        <v>50</v>
      </c>
      <c r="AQ125" s="37">
        <f t="shared" si="94"/>
        <v>1.14376</v>
      </c>
      <c r="AR125" s="70">
        <f t="shared" si="95"/>
        <v>100</v>
      </c>
      <c r="AS125" s="37">
        <f t="shared" si="96"/>
        <v>0.986</v>
      </c>
      <c r="AT125" s="70">
        <f t="shared" si="97"/>
        <v>2000</v>
      </c>
      <c r="AU125" s="37">
        <f t="shared" si="98"/>
        <v>0.85</v>
      </c>
      <c r="AV125" s="70">
        <f t="shared" si="99"/>
        <v>4000</v>
      </c>
      <c r="AW125" s="37">
        <f t="shared" si="100"/>
        <v>0.782</v>
      </c>
      <c r="AX125" s="70">
        <f t="shared" si="101"/>
        <v>8000</v>
      </c>
      <c r="AY125" s="37">
        <f t="shared" si="102"/>
        <v>0.71944</v>
      </c>
      <c r="AZ125" s="6" t="s">
        <v>478</v>
      </c>
    </row>
    <row r="126" s="6" customFormat="1" hidden="1" spans="1:52">
      <c r="A126" s="20" t="s">
        <v>50</v>
      </c>
      <c r="B126" s="76"/>
      <c r="C126" s="23"/>
      <c r="D126" s="76"/>
      <c r="E126" s="23" t="s">
        <v>479</v>
      </c>
      <c r="F126" s="23" t="s">
        <v>480</v>
      </c>
      <c r="G126" s="23" t="s">
        <v>481</v>
      </c>
      <c r="H126" s="25" t="s">
        <v>53</v>
      </c>
      <c r="I126" s="39" t="s">
        <v>54</v>
      </c>
      <c r="J126" s="33">
        <v>4424</v>
      </c>
      <c r="K126" s="76"/>
      <c r="L126" s="35">
        <v>5000</v>
      </c>
      <c r="M126" s="21"/>
      <c r="T126" s="49"/>
      <c r="W126" s="20" t="s">
        <v>64</v>
      </c>
      <c r="X126" s="48">
        <f t="shared" si="83"/>
        <v>0.5</v>
      </c>
      <c r="Y126" s="56">
        <v>4424</v>
      </c>
      <c r="Z126"/>
      <c r="AA126"/>
      <c r="AB126"/>
      <c r="AC126"/>
      <c r="AD126" s="59">
        <v>0.14</v>
      </c>
      <c r="AE126" s="47"/>
      <c r="AF126" s="37">
        <f t="shared" si="85"/>
        <v>0</v>
      </c>
      <c r="AG126" s="37">
        <f t="shared" si="86"/>
        <v>0</v>
      </c>
      <c r="AH126" s="37">
        <f t="shared" si="87"/>
        <v>0</v>
      </c>
      <c r="AI126" s="37" t="s">
        <v>57</v>
      </c>
      <c r="AJ126" s="48">
        <f t="shared" si="88"/>
        <v>0.16</v>
      </c>
      <c r="AK126" s="69">
        <f t="shared" si="89"/>
        <v>1020.24217588758</v>
      </c>
      <c r="AL126" s="69">
        <f t="shared" si="104"/>
        <v>1</v>
      </c>
      <c r="AM126" s="37">
        <f t="shared" si="90"/>
        <v>0.294047832064</v>
      </c>
      <c r="AN126" s="70">
        <f t="shared" si="91"/>
        <v>25</v>
      </c>
      <c r="AO126" s="37">
        <f t="shared" si="92"/>
        <v>0.2534895104</v>
      </c>
      <c r="AP126" s="70">
        <f t="shared" si="93"/>
        <v>50</v>
      </c>
      <c r="AQ126" s="37">
        <f t="shared" si="94"/>
        <v>0.21852544</v>
      </c>
      <c r="AR126" s="70">
        <f t="shared" si="95"/>
        <v>100</v>
      </c>
      <c r="AS126" s="37">
        <f t="shared" si="96"/>
        <v>0.188384</v>
      </c>
      <c r="AT126" s="70">
        <f t="shared" si="97"/>
        <v>1000</v>
      </c>
      <c r="AU126" s="37">
        <f t="shared" si="98"/>
        <v>0.1624</v>
      </c>
      <c r="AV126" s="70">
        <f t="shared" si="99"/>
        <v>5000</v>
      </c>
      <c r="AW126" s="37">
        <f t="shared" si="100"/>
        <v>0.14</v>
      </c>
      <c r="AX126" s="70">
        <f t="shared" si="101"/>
        <v>10000</v>
      </c>
      <c r="AY126" s="37">
        <f t="shared" si="102"/>
        <v>0.1288</v>
      </c>
      <c r="AZ126" s="6" t="s">
        <v>482</v>
      </c>
    </row>
    <row r="127" s="6" customFormat="1" hidden="1" spans="1:52">
      <c r="A127" s="20" t="s">
        <v>50</v>
      </c>
      <c r="B127" s="76"/>
      <c r="C127" s="23"/>
      <c r="D127" s="76"/>
      <c r="E127" s="23" t="s">
        <v>483</v>
      </c>
      <c r="F127" s="23" t="s">
        <v>82</v>
      </c>
      <c r="G127" s="23" t="s">
        <v>484</v>
      </c>
      <c r="H127" s="25" t="s">
        <v>53</v>
      </c>
      <c r="I127" s="39" t="s">
        <v>54</v>
      </c>
      <c r="J127" s="33">
        <v>2500</v>
      </c>
      <c r="K127" s="76"/>
      <c r="L127" s="35">
        <v>2500</v>
      </c>
      <c r="M127" s="21"/>
      <c r="T127" s="49"/>
      <c r="W127" s="20" t="s">
        <v>64</v>
      </c>
      <c r="X127" s="48">
        <f t="shared" si="83"/>
        <v>0.5</v>
      </c>
      <c r="Y127" s="56">
        <v>2500</v>
      </c>
      <c r="Z127"/>
      <c r="AA127"/>
      <c r="AB127"/>
      <c r="AC127"/>
      <c r="AD127" s="59">
        <v>0.65</v>
      </c>
      <c r="AE127" s="47"/>
      <c r="AF127" s="37">
        <f t="shared" si="85"/>
        <v>0</v>
      </c>
      <c r="AG127" s="37">
        <f t="shared" si="86"/>
        <v>0</v>
      </c>
      <c r="AH127" s="37">
        <f t="shared" si="87"/>
        <v>0</v>
      </c>
      <c r="AI127" s="37" t="s">
        <v>57</v>
      </c>
      <c r="AJ127" s="48">
        <f t="shared" si="88"/>
        <v>0.16</v>
      </c>
      <c r="AK127" s="69">
        <f t="shared" si="89"/>
        <v>219.744468652709</v>
      </c>
      <c r="AL127" s="69">
        <f t="shared" si="104"/>
        <v>1</v>
      </c>
      <c r="AM127" s="37">
        <f t="shared" si="90"/>
        <v>1.36522207744</v>
      </c>
      <c r="AN127" s="70">
        <f t="shared" si="91"/>
        <v>25</v>
      </c>
      <c r="AO127" s="37">
        <f t="shared" si="92"/>
        <v>1.176915584</v>
      </c>
      <c r="AP127" s="70">
        <f t="shared" si="93"/>
        <v>50</v>
      </c>
      <c r="AQ127" s="37">
        <f t="shared" si="94"/>
        <v>1.0145824</v>
      </c>
      <c r="AR127" s="70">
        <f t="shared" si="95"/>
        <v>100</v>
      </c>
      <c r="AS127" s="37">
        <f t="shared" si="96"/>
        <v>0.87464</v>
      </c>
      <c r="AT127" s="70">
        <f t="shared" si="97"/>
        <v>1000</v>
      </c>
      <c r="AU127" s="37">
        <f t="shared" si="98"/>
        <v>0.754</v>
      </c>
      <c r="AV127" s="70">
        <f t="shared" si="99"/>
        <v>2500</v>
      </c>
      <c r="AW127" s="37">
        <f t="shared" si="100"/>
        <v>0.65</v>
      </c>
      <c r="AX127" s="70">
        <f t="shared" si="101"/>
        <v>5000</v>
      </c>
      <c r="AY127" s="37">
        <f t="shared" si="102"/>
        <v>0.598</v>
      </c>
      <c r="AZ127" s="6" t="s">
        <v>485</v>
      </c>
    </row>
    <row r="128" s="6" customFormat="1" hidden="1" spans="1:52">
      <c r="A128" s="20" t="s">
        <v>50</v>
      </c>
      <c r="B128" s="76"/>
      <c r="C128" s="23"/>
      <c r="D128" s="76"/>
      <c r="E128" s="23" t="s">
        <v>486</v>
      </c>
      <c r="F128" s="23" t="s">
        <v>82</v>
      </c>
      <c r="G128" s="23" t="s">
        <v>487</v>
      </c>
      <c r="H128" s="25" t="s">
        <v>53</v>
      </c>
      <c r="I128" s="39" t="s">
        <v>61</v>
      </c>
      <c r="J128" s="33">
        <v>128</v>
      </c>
      <c r="K128" s="76"/>
      <c r="L128" s="35">
        <v>32</v>
      </c>
      <c r="M128" s="21"/>
      <c r="T128" s="49"/>
      <c r="W128" s="20" t="s">
        <v>56</v>
      </c>
      <c r="X128" s="48">
        <f t="shared" si="83"/>
        <v>0.8</v>
      </c>
      <c r="Y128" s="56">
        <v>128</v>
      </c>
      <c r="Z128"/>
      <c r="AA128"/>
      <c r="AB128"/>
      <c r="AC128"/>
      <c r="AD128" s="59">
        <v>120</v>
      </c>
      <c r="AE128" s="47"/>
      <c r="AF128" s="37">
        <f t="shared" si="85"/>
        <v>0</v>
      </c>
      <c r="AG128" s="37">
        <f t="shared" si="86"/>
        <v>0</v>
      </c>
      <c r="AH128" s="37">
        <f t="shared" si="87"/>
        <v>0</v>
      </c>
      <c r="AI128" s="37" t="s">
        <v>57</v>
      </c>
      <c r="AJ128" s="48">
        <f t="shared" si="88"/>
        <v>0.02</v>
      </c>
      <c r="AK128" s="69">
        <f t="shared" si="89"/>
        <v>2.45098039215686</v>
      </c>
      <c r="AL128" s="69">
        <f t="shared" si="104"/>
        <v>1</v>
      </c>
      <c r="AM128" s="37">
        <f t="shared" si="90"/>
        <v>122.4</v>
      </c>
      <c r="AN128" s="70">
        <f t="shared" si="91"/>
        <v>32</v>
      </c>
      <c r="AO128" s="37">
        <f t="shared" si="92"/>
        <v>120</v>
      </c>
      <c r="AP128" s="70">
        <f t="shared" si="93"/>
        <v>100</v>
      </c>
      <c r="AQ128" s="37">
        <f t="shared" si="94"/>
        <v>118.8</v>
      </c>
      <c r="AR128" s="70">
        <f t="shared" si="95"/>
        <v>500</v>
      </c>
      <c r="AS128" s="37">
        <f t="shared" si="96"/>
        <v>117.612</v>
      </c>
      <c r="AT128" s="70">
        <f t="shared" si="97"/>
        <v>1000</v>
      </c>
      <c r="AU128" s="37">
        <f t="shared" si="98"/>
        <v>116.43588</v>
      </c>
      <c r="AV128" s="70">
        <f t="shared" si="99"/>
        <v>2500</v>
      </c>
      <c r="AW128" s="37">
        <f t="shared" si="100"/>
        <v>115.2715212</v>
      </c>
      <c r="AX128" s="70" t="str">
        <f t="shared" si="101"/>
        <v/>
      </c>
      <c r="AY128" s="37" t="str">
        <f t="shared" si="102"/>
        <v/>
      </c>
      <c r="AZ128" s="6" t="s">
        <v>488</v>
      </c>
    </row>
    <row r="129" s="6" customFormat="1" hidden="1" spans="1:52">
      <c r="A129" s="20" t="s">
        <v>50</v>
      </c>
      <c r="B129" s="76"/>
      <c r="C129" s="23"/>
      <c r="D129" s="76"/>
      <c r="E129" s="23" t="s">
        <v>489</v>
      </c>
      <c r="F129" s="23" t="s">
        <v>490</v>
      </c>
      <c r="G129" s="23" t="s">
        <v>491</v>
      </c>
      <c r="H129" s="25" t="s">
        <v>53</v>
      </c>
      <c r="I129" s="39" t="s">
        <v>61</v>
      </c>
      <c r="J129" s="33">
        <v>150</v>
      </c>
      <c r="K129" s="76"/>
      <c r="L129" s="35">
        <v>1</v>
      </c>
      <c r="M129" s="21"/>
      <c r="T129" s="49"/>
      <c r="W129" s="20" t="s">
        <v>492</v>
      </c>
      <c r="X129" s="48">
        <f t="shared" si="83"/>
        <v>0.5</v>
      </c>
      <c r="Y129" s="56">
        <v>150</v>
      </c>
      <c r="Z129"/>
      <c r="AA129"/>
      <c r="AB129"/>
      <c r="AC129"/>
      <c r="AD129" s="59">
        <v>25</v>
      </c>
      <c r="AE129" s="47"/>
      <c r="AF129" s="37">
        <f t="shared" si="85"/>
        <v>0</v>
      </c>
      <c r="AG129" s="37">
        <f t="shared" si="86"/>
        <v>0</v>
      </c>
      <c r="AH129" s="37">
        <f t="shared" si="87"/>
        <v>0</v>
      </c>
      <c r="AI129" s="37" t="s">
        <v>57</v>
      </c>
      <c r="AJ129" s="48">
        <f t="shared" si="88"/>
        <v>0.04</v>
      </c>
      <c r="AK129" s="69">
        <f t="shared" si="89"/>
        <v>12</v>
      </c>
      <c r="AL129" s="69">
        <f t="shared" si="104"/>
        <v>1</v>
      </c>
      <c r="AM129" s="37">
        <f t="shared" si="90"/>
        <v>25</v>
      </c>
      <c r="AN129" s="70">
        <f t="shared" si="91"/>
        <v>1</v>
      </c>
      <c r="AO129" s="37">
        <f t="shared" si="92"/>
        <v>25</v>
      </c>
      <c r="AP129" s="70">
        <f t="shared" si="93"/>
        <v>100</v>
      </c>
      <c r="AQ129" s="37">
        <f t="shared" si="94"/>
        <v>24.5</v>
      </c>
      <c r="AR129" s="70">
        <f t="shared" si="95"/>
        <v>500</v>
      </c>
      <c r="AS129" s="37">
        <f t="shared" si="96"/>
        <v>24.01</v>
      </c>
      <c r="AT129" s="70">
        <f t="shared" si="97"/>
        <v>1000</v>
      </c>
      <c r="AU129" s="37">
        <f t="shared" si="98"/>
        <v>23.5298</v>
      </c>
      <c r="AV129" s="70">
        <f t="shared" si="99"/>
        <v>2500</v>
      </c>
      <c r="AW129" s="37">
        <f t="shared" si="100"/>
        <v>23.059204</v>
      </c>
      <c r="AX129" s="70" t="str">
        <f t="shared" si="101"/>
        <v/>
      </c>
      <c r="AY129" s="37" t="str">
        <f t="shared" si="102"/>
        <v/>
      </c>
      <c r="AZ129" s="6" t="s">
        <v>493</v>
      </c>
    </row>
    <row r="130" s="6" customFormat="1" hidden="1" spans="1:51">
      <c r="A130" s="20" t="s">
        <v>50</v>
      </c>
      <c r="B130" s="76"/>
      <c r="C130" s="23"/>
      <c r="D130" s="76"/>
      <c r="E130" s="23" t="s">
        <v>494</v>
      </c>
      <c r="F130" s="23" t="s">
        <v>495</v>
      </c>
      <c r="G130" s="23" t="s">
        <v>496</v>
      </c>
      <c r="H130" s="25" t="s">
        <v>53</v>
      </c>
      <c r="I130" s="98" t="s">
        <v>497</v>
      </c>
      <c r="J130" s="33">
        <v>2</v>
      </c>
      <c r="K130" s="76"/>
      <c r="L130" s="35">
        <v>1</v>
      </c>
      <c r="M130" s="21"/>
      <c r="T130" s="49"/>
      <c r="W130" s="20" t="s">
        <v>492</v>
      </c>
      <c r="X130" s="48">
        <f t="shared" si="83"/>
        <v>0.5</v>
      </c>
      <c r="Y130" s="56">
        <v>2</v>
      </c>
      <c r="Z130"/>
      <c r="AA130"/>
      <c r="AB130"/>
      <c r="AC130"/>
      <c r="AD130" s="59">
        <v>160</v>
      </c>
      <c r="AE130" s="47"/>
      <c r="AF130" s="37">
        <f t="shared" si="85"/>
        <v>0</v>
      </c>
      <c r="AG130" s="37">
        <f t="shared" si="86"/>
        <v>0</v>
      </c>
      <c r="AH130" s="37">
        <f t="shared" si="87"/>
        <v>0</v>
      </c>
      <c r="AI130" s="37" t="s">
        <v>57</v>
      </c>
      <c r="AJ130" s="48">
        <f t="shared" si="88"/>
        <v>0.02</v>
      </c>
      <c r="AK130" s="69">
        <f t="shared" si="89"/>
        <v>1.875</v>
      </c>
      <c r="AL130" s="69">
        <f t="shared" si="104"/>
        <v>1</v>
      </c>
      <c r="AM130" s="37">
        <f t="shared" si="90"/>
        <v>160</v>
      </c>
      <c r="AN130" s="70">
        <f t="shared" si="91"/>
        <v>1</v>
      </c>
      <c r="AO130" s="37">
        <f t="shared" si="92"/>
        <v>160</v>
      </c>
      <c r="AP130" s="70">
        <f t="shared" si="93"/>
        <v>100</v>
      </c>
      <c r="AQ130" s="37">
        <f t="shared" si="94"/>
        <v>158.4</v>
      </c>
      <c r="AR130" s="70">
        <f t="shared" si="95"/>
        <v>500</v>
      </c>
      <c r="AS130" s="37">
        <f t="shared" si="96"/>
        <v>156.816</v>
      </c>
      <c r="AT130" s="70">
        <f t="shared" si="97"/>
        <v>1000</v>
      </c>
      <c r="AU130" s="37">
        <f t="shared" si="98"/>
        <v>155.24784</v>
      </c>
      <c r="AV130" s="70">
        <f t="shared" si="99"/>
        <v>2500</v>
      </c>
      <c r="AW130" s="37">
        <f t="shared" si="100"/>
        <v>153.6953616</v>
      </c>
      <c r="AX130" s="70" t="str">
        <f t="shared" si="101"/>
        <v/>
      </c>
      <c r="AY130" s="37" t="str">
        <f t="shared" si="102"/>
        <v/>
      </c>
    </row>
    <row r="131" s="6" customFormat="1" hidden="1" spans="1:52">
      <c r="A131" s="20" t="s">
        <v>50</v>
      </c>
      <c r="B131" s="76"/>
      <c r="C131" s="23"/>
      <c r="D131" s="76"/>
      <c r="E131" s="23" t="s">
        <v>498</v>
      </c>
      <c r="F131" s="23" t="s">
        <v>130</v>
      </c>
      <c r="G131" s="23" t="s">
        <v>499</v>
      </c>
      <c r="H131" s="25" t="s">
        <v>53</v>
      </c>
      <c r="I131" s="39" t="s">
        <v>54</v>
      </c>
      <c r="J131" s="33">
        <v>51</v>
      </c>
      <c r="K131" s="76"/>
      <c r="L131" s="35">
        <v>2000</v>
      </c>
      <c r="M131" s="21"/>
      <c r="T131" s="49"/>
      <c r="W131" s="20" t="s">
        <v>492</v>
      </c>
      <c r="X131" s="48">
        <f t="shared" si="83"/>
        <v>0.5</v>
      </c>
      <c r="Y131" s="56">
        <v>51</v>
      </c>
      <c r="Z131"/>
      <c r="AA131"/>
      <c r="AB131"/>
      <c r="AC131"/>
      <c r="AD131" s="59">
        <v>2.85</v>
      </c>
      <c r="AE131" s="47"/>
      <c r="AF131" s="37">
        <f t="shared" ref="AF131:AF148" si="105">AE131-AC131</f>
        <v>0</v>
      </c>
      <c r="AG131" s="37">
        <f t="shared" ref="AG131:AG148" si="106">AF131*Y131</f>
        <v>0</v>
      </c>
      <c r="AH131" s="37">
        <f t="shared" ref="AH131:AH148" si="107">Y131*AE131</f>
        <v>0</v>
      </c>
      <c r="AI131" s="37" t="s">
        <v>57</v>
      </c>
      <c r="AJ131" s="48">
        <f t="shared" si="88"/>
        <v>0.08</v>
      </c>
      <c r="AK131" s="69">
        <f t="shared" ref="AK131:AK148" si="108">300/AM131</f>
        <v>77.3715634522582</v>
      </c>
      <c r="AL131" s="69">
        <f t="shared" si="104"/>
        <v>1</v>
      </c>
      <c r="AM131" s="37">
        <f t="shared" si="90"/>
        <v>3.877393536</v>
      </c>
      <c r="AN131" s="70">
        <f t="shared" si="91"/>
        <v>25</v>
      </c>
      <c r="AO131" s="37">
        <f t="shared" si="92"/>
        <v>3.5901792</v>
      </c>
      <c r="AP131" s="70">
        <f t="shared" si="93"/>
        <v>50</v>
      </c>
      <c r="AQ131" s="37">
        <f t="shared" si="94"/>
        <v>3.32424</v>
      </c>
      <c r="AR131" s="70">
        <f t="shared" si="95"/>
        <v>100</v>
      </c>
      <c r="AS131" s="37">
        <f t="shared" si="96"/>
        <v>3.078</v>
      </c>
      <c r="AT131" s="70">
        <f t="shared" si="97"/>
        <v>2000</v>
      </c>
      <c r="AU131" s="37">
        <f t="shared" si="98"/>
        <v>2.85</v>
      </c>
      <c r="AV131" s="70">
        <f t="shared" si="99"/>
        <v>4000</v>
      </c>
      <c r="AW131" s="37">
        <f t="shared" si="100"/>
        <v>2.736</v>
      </c>
      <c r="AX131" s="70">
        <f t="shared" si="101"/>
        <v>8000</v>
      </c>
      <c r="AY131" s="37">
        <f t="shared" si="102"/>
        <v>2.62656</v>
      </c>
      <c r="AZ131" s="6" t="s">
        <v>500</v>
      </c>
    </row>
    <row r="132" s="6" customFormat="1" hidden="1" spans="1:51">
      <c r="A132" s="20" t="s">
        <v>50</v>
      </c>
      <c r="B132" s="76"/>
      <c r="C132" s="23"/>
      <c r="D132" s="76"/>
      <c r="E132" s="23" t="s">
        <v>501</v>
      </c>
      <c r="F132" s="23" t="s">
        <v>502</v>
      </c>
      <c r="G132" s="23" t="s">
        <v>503</v>
      </c>
      <c r="H132" s="25" t="s">
        <v>53</v>
      </c>
      <c r="I132" s="39" t="s">
        <v>54</v>
      </c>
      <c r="J132" s="33">
        <v>6</v>
      </c>
      <c r="K132" s="76"/>
      <c r="L132" s="35">
        <v>2000</v>
      </c>
      <c r="M132" s="21"/>
      <c r="T132" s="49"/>
      <c r="W132" s="20" t="s">
        <v>492</v>
      </c>
      <c r="X132" s="48">
        <f t="shared" si="83"/>
        <v>0.5</v>
      </c>
      <c r="Y132" s="56">
        <v>6</v>
      </c>
      <c r="Z132"/>
      <c r="AA132"/>
      <c r="AB132"/>
      <c r="AC132"/>
      <c r="AD132" s="59">
        <v>4.55</v>
      </c>
      <c r="AE132" s="47"/>
      <c r="AF132" s="37">
        <f t="shared" si="105"/>
        <v>0</v>
      </c>
      <c r="AG132" s="37">
        <f t="shared" si="106"/>
        <v>0</v>
      </c>
      <c r="AH132" s="37">
        <f t="shared" si="107"/>
        <v>0</v>
      </c>
      <c r="AI132" s="37" t="s">
        <v>57</v>
      </c>
      <c r="AJ132" s="48">
        <f t="shared" si="88"/>
        <v>0.08</v>
      </c>
      <c r="AK132" s="69">
        <f t="shared" si="108"/>
        <v>48.4635067777881</v>
      </c>
      <c r="AL132" s="69">
        <f t="shared" si="104"/>
        <v>1</v>
      </c>
      <c r="AM132" s="37">
        <f t="shared" si="90"/>
        <v>6.190224768</v>
      </c>
      <c r="AN132" s="70">
        <f t="shared" si="91"/>
        <v>25</v>
      </c>
      <c r="AO132" s="37">
        <f t="shared" si="92"/>
        <v>5.7316896</v>
      </c>
      <c r="AP132" s="70">
        <f t="shared" si="93"/>
        <v>50</v>
      </c>
      <c r="AQ132" s="37">
        <f t="shared" si="94"/>
        <v>5.30712</v>
      </c>
      <c r="AR132" s="70">
        <f t="shared" si="95"/>
        <v>100</v>
      </c>
      <c r="AS132" s="37">
        <f t="shared" si="96"/>
        <v>4.914</v>
      </c>
      <c r="AT132" s="70">
        <f t="shared" si="97"/>
        <v>2000</v>
      </c>
      <c r="AU132" s="37">
        <f t="shared" si="98"/>
        <v>4.55</v>
      </c>
      <c r="AV132" s="70">
        <f t="shared" si="99"/>
        <v>4000</v>
      </c>
      <c r="AW132" s="37">
        <f t="shared" si="100"/>
        <v>4.368</v>
      </c>
      <c r="AX132" s="70">
        <f t="shared" si="101"/>
        <v>8000</v>
      </c>
      <c r="AY132" s="37">
        <f t="shared" si="102"/>
        <v>4.19328</v>
      </c>
    </row>
    <row r="133" s="6" customFormat="1" hidden="1" spans="1:51">
      <c r="A133" s="20" t="s">
        <v>50</v>
      </c>
      <c r="B133" s="76"/>
      <c r="C133" s="23"/>
      <c r="D133" s="76"/>
      <c r="E133" s="23" t="s">
        <v>504</v>
      </c>
      <c r="F133" s="23" t="s">
        <v>139</v>
      </c>
      <c r="G133" s="23" t="s">
        <v>505</v>
      </c>
      <c r="H133" s="25" t="s">
        <v>53</v>
      </c>
      <c r="I133" s="39" t="s">
        <v>54</v>
      </c>
      <c r="J133" s="33">
        <v>100</v>
      </c>
      <c r="K133" s="76"/>
      <c r="L133" s="35">
        <v>2000</v>
      </c>
      <c r="M133" s="21"/>
      <c r="T133" s="49"/>
      <c r="W133" s="20" t="s">
        <v>492</v>
      </c>
      <c r="X133" s="48">
        <f t="shared" si="83"/>
        <v>0.5</v>
      </c>
      <c r="Y133" s="56">
        <v>100</v>
      </c>
      <c r="Z133"/>
      <c r="AA133"/>
      <c r="AB133"/>
      <c r="AC133"/>
      <c r="AD133" s="59">
        <v>16.5</v>
      </c>
      <c r="AE133" s="47"/>
      <c r="AF133" s="37">
        <f t="shared" si="105"/>
        <v>0</v>
      </c>
      <c r="AG133" s="37">
        <f t="shared" si="106"/>
        <v>0</v>
      </c>
      <c r="AH133" s="37">
        <f t="shared" si="107"/>
        <v>0</v>
      </c>
      <c r="AI133" s="37" t="s">
        <v>57</v>
      </c>
      <c r="AJ133" s="48">
        <f t="shared" si="88"/>
        <v>0.04</v>
      </c>
      <c r="AK133" s="69">
        <f t="shared" si="108"/>
        <v>15.5418943823587</v>
      </c>
      <c r="AL133" s="69">
        <f t="shared" si="104"/>
        <v>1</v>
      </c>
      <c r="AM133" s="37">
        <f t="shared" si="90"/>
        <v>19.30266624</v>
      </c>
      <c r="AN133" s="70">
        <f t="shared" si="91"/>
        <v>25</v>
      </c>
      <c r="AO133" s="37">
        <f t="shared" si="92"/>
        <v>18.560256</v>
      </c>
      <c r="AP133" s="70">
        <f t="shared" si="93"/>
        <v>50</v>
      </c>
      <c r="AQ133" s="37">
        <f t="shared" si="94"/>
        <v>17.8464</v>
      </c>
      <c r="AR133" s="70">
        <f t="shared" si="95"/>
        <v>100</v>
      </c>
      <c r="AS133" s="37">
        <f t="shared" si="96"/>
        <v>17.16</v>
      </c>
      <c r="AT133" s="70">
        <f t="shared" si="97"/>
        <v>2000</v>
      </c>
      <c r="AU133" s="37">
        <f t="shared" si="98"/>
        <v>16.5</v>
      </c>
      <c r="AV133" s="70">
        <f t="shared" si="99"/>
        <v>4000</v>
      </c>
      <c r="AW133" s="37">
        <f t="shared" si="100"/>
        <v>16.17</v>
      </c>
      <c r="AX133" s="70">
        <f t="shared" si="101"/>
        <v>8000</v>
      </c>
      <c r="AY133" s="37">
        <f t="shared" si="102"/>
        <v>15.8466</v>
      </c>
    </row>
    <row r="134" s="6" customFormat="1" hidden="1" spans="1:52">
      <c r="A134" s="20" t="s">
        <v>379</v>
      </c>
      <c r="B134" s="76"/>
      <c r="C134" s="23"/>
      <c r="D134" s="76"/>
      <c r="E134" s="23" t="s">
        <v>506</v>
      </c>
      <c r="F134" s="23" t="s">
        <v>507</v>
      </c>
      <c r="G134" s="23" t="s">
        <v>508</v>
      </c>
      <c r="H134" s="25" t="s">
        <v>53</v>
      </c>
      <c r="I134" s="39" t="s">
        <v>61</v>
      </c>
      <c r="J134" s="33">
        <v>7</v>
      </c>
      <c r="K134" s="76"/>
      <c r="L134" s="35">
        <v>59</v>
      </c>
      <c r="M134" s="21"/>
      <c r="T134" s="49"/>
      <c r="W134" s="20" t="s">
        <v>64</v>
      </c>
      <c r="X134" s="48">
        <f t="shared" ref="X134:X148" si="109">IF(W134="K2",0.8,IF(W134="K3",0.5,IF(W134="K4",0.95,1)))</f>
        <v>0.5</v>
      </c>
      <c r="Y134" s="56">
        <v>7</v>
      </c>
      <c r="Z134"/>
      <c r="AA134"/>
      <c r="AB134"/>
      <c r="AC134"/>
      <c r="AD134" s="20">
        <v>80.6942</v>
      </c>
      <c r="AE134" s="47"/>
      <c r="AF134" s="37">
        <f t="shared" si="105"/>
        <v>0</v>
      </c>
      <c r="AG134" s="37">
        <f t="shared" si="106"/>
        <v>0</v>
      </c>
      <c r="AH134" s="37">
        <f t="shared" si="107"/>
        <v>0</v>
      </c>
      <c r="AI134" s="37" t="s">
        <v>57</v>
      </c>
      <c r="AK134" s="69">
        <f t="shared" si="108"/>
        <v>3.71773931707607</v>
      </c>
      <c r="AL134" s="69">
        <f t="shared" ref="AL134:AL148" si="110">1</f>
        <v>1</v>
      </c>
      <c r="AM134" s="37">
        <f t="shared" ref="AM134:AM148" si="111">IF(AL134=L134,AD134,IF(AL134&lt;L134,AO134*(1+AJ134)))</f>
        <v>80.6942</v>
      </c>
      <c r="AN134" s="70">
        <f t="shared" ref="AN134:AN148" si="112">IF(L134&lt;50,L134,IF(AL134&gt;=L134,AL134*2,IF(L134&lt;=50,L134,25)))</f>
        <v>25</v>
      </c>
      <c r="AO134" s="37">
        <f t="shared" ref="AO134:AO148" si="113">IF(AN134=L134,AD134,IF(AN134&lt;L134,AQ134*(1+AJ134),AM134*(1-AJ134/2)))</f>
        <v>80.6942</v>
      </c>
      <c r="AP134" s="70">
        <f t="shared" ref="AP134:AP148" si="114">IF(L134&lt;50,100,IF(AN134&gt;=L134,AN134*2,IF(L134&lt;=100,L134,50)))</f>
        <v>59</v>
      </c>
      <c r="AQ134" s="37">
        <f t="shared" ref="AQ134:AQ148" si="115">IF(AP134=L134,AD134,IF(AP134&lt;L134,AS134*(1+AJ134),AO134*(1-AJ134/2)))</f>
        <v>80.6942</v>
      </c>
      <c r="AR134" s="70">
        <f t="shared" ref="AR134:AR148" si="116">IF(L134&lt;50,500,IF(AP134=L134*4,"",IF(AP134&gt;=L134,AP134*2,IF(L134&lt;=200,L134,100))))</f>
        <v>118</v>
      </c>
      <c r="AS134" s="37">
        <f t="shared" ref="AS134:AS148" si="117">IF(AR134="","",IF(AR134=L134,AD134*X134,IF(AR134&lt;L134,AU134*(1+AJ134),AQ134*(1-AJ134/2))))</f>
        <v>80.6942</v>
      </c>
      <c r="AT134" s="70">
        <f t="shared" ref="AT134:AT148" si="118">IF(L134&lt;50,1000,IF(OR(AR134=L134*4,AR134=""),"",IF(AR134&gt;=L134,AR134*2,IF(L134&lt;=2000,L134,1000))))</f>
        <v>236</v>
      </c>
      <c r="AU134" s="37">
        <f t="shared" ref="AU134:AU148" si="119">IF(AT134="","",IF(AT134=L134,AD134,IF(AT134&lt;L134,AW134*(1+AJ134),AS134*(1-AJ134/2))))</f>
        <v>80.6942</v>
      </c>
      <c r="AV134" s="70" t="str">
        <f t="shared" ref="AV134:AV148" si="120">IF(L134&lt;50,2500,IF(OR(AT134=L134*4,AT134=""),"",IF(AT134&gt;=L134,AT134*2,IF(L134&lt;=5000,L134,2500))))</f>
        <v/>
      </c>
      <c r="AW134" s="37" t="str">
        <f t="shared" ref="AW134:AW148" si="121">IF(AV134="","",IF(AV134=L134,AD134,IF(AV134&lt;L134,AY134*(1+AJ134),AU134*(1-AJ134/2))))</f>
        <v/>
      </c>
      <c r="AX134" s="70" t="str">
        <f t="shared" ref="AX134:AX148" si="122">IF(L134&lt;50,"",IF(OR(AV134=L134*4,AV134=""),"",IF(AV134&gt;=L134,AV134*2,IF(L134&lt;=20000,L134,10000))))</f>
        <v/>
      </c>
      <c r="AY134" s="37" t="str">
        <f t="shared" ref="AY134:AY148" si="123">IF(AX134="","",IF(AX134=L134,AD134,AW134*(1-AJ134/2)))</f>
        <v/>
      </c>
      <c r="AZ134" s="6" t="s">
        <v>509</v>
      </c>
    </row>
    <row r="135" s="6" customFormat="1" hidden="1" spans="1:52">
      <c r="A135" s="20" t="s">
        <v>379</v>
      </c>
      <c r="B135" s="76"/>
      <c r="C135" s="23"/>
      <c r="D135" s="76"/>
      <c r="E135" s="23" t="s">
        <v>486</v>
      </c>
      <c r="F135" s="23" t="s">
        <v>82</v>
      </c>
      <c r="G135" s="23" t="s">
        <v>83</v>
      </c>
      <c r="H135" s="25" t="s">
        <v>53</v>
      </c>
      <c r="I135" s="39" t="s">
        <v>72</v>
      </c>
      <c r="J135" s="33">
        <v>24</v>
      </c>
      <c r="K135" s="76"/>
      <c r="L135" s="35">
        <v>32</v>
      </c>
      <c r="M135" s="21"/>
      <c r="T135" s="49"/>
      <c r="W135" s="20" t="s">
        <v>56</v>
      </c>
      <c r="X135" s="48">
        <f t="shared" si="109"/>
        <v>0.8</v>
      </c>
      <c r="Y135" s="56">
        <v>24</v>
      </c>
      <c r="Z135"/>
      <c r="AA135"/>
      <c r="AB135"/>
      <c r="AC135"/>
      <c r="AD135" s="20">
        <v>158.23</v>
      </c>
      <c r="AE135" s="47"/>
      <c r="AF135" s="37">
        <f t="shared" si="105"/>
        <v>0</v>
      </c>
      <c r="AG135" s="37">
        <f t="shared" si="106"/>
        <v>0</v>
      </c>
      <c r="AH135" s="37">
        <f t="shared" si="107"/>
        <v>0</v>
      </c>
      <c r="AI135" s="37" t="s">
        <v>57</v>
      </c>
      <c r="AK135" s="69">
        <f t="shared" si="108"/>
        <v>1.89597421475068</v>
      </c>
      <c r="AL135" s="69">
        <f t="shared" si="110"/>
        <v>1</v>
      </c>
      <c r="AM135" s="37">
        <f t="shared" si="111"/>
        <v>158.23</v>
      </c>
      <c r="AN135" s="70">
        <f t="shared" si="112"/>
        <v>32</v>
      </c>
      <c r="AO135" s="37">
        <f t="shared" si="113"/>
        <v>158.23</v>
      </c>
      <c r="AP135" s="70">
        <f t="shared" si="114"/>
        <v>100</v>
      </c>
      <c r="AQ135" s="37">
        <f t="shared" si="115"/>
        <v>158.23</v>
      </c>
      <c r="AR135" s="70">
        <f t="shared" si="116"/>
        <v>500</v>
      </c>
      <c r="AS135" s="37">
        <f t="shared" si="117"/>
        <v>158.23</v>
      </c>
      <c r="AT135" s="70">
        <f t="shared" si="118"/>
        <v>1000</v>
      </c>
      <c r="AU135" s="37">
        <f t="shared" si="119"/>
        <v>158.23</v>
      </c>
      <c r="AV135" s="70">
        <f t="shared" si="120"/>
        <v>2500</v>
      </c>
      <c r="AW135" s="37">
        <f t="shared" si="121"/>
        <v>158.23</v>
      </c>
      <c r="AX135" s="70" t="str">
        <f t="shared" si="122"/>
        <v/>
      </c>
      <c r="AY135" s="37" t="str">
        <f t="shared" si="123"/>
        <v/>
      </c>
      <c r="AZ135" s="6" t="s">
        <v>510</v>
      </c>
    </row>
    <row r="136" s="6" customFormat="1" hidden="1" spans="1:51">
      <c r="A136" s="20" t="s">
        <v>181</v>
      </c>
      <c r="B136" s="76"/>
      <c r="C136" s="23"/>
      <c r="D136" s="76"/>
      <c r="E136" s="23" t="s">
        <v>511</v>
      </c>
      <c r="F136" s="23" t="s">
        <v>512</v>
      </c>
      <c r="G136" s="23" t="s">
        <v>513</v>
      </c>
      <c r="H136" s="25" t="s">
        <v>53</v>
      </c>
      <c r="I136" s="39" t="s">
        <v>72</v>
      </c>
      <c r="J136" s="33">
        <v>2</v>
      </c>
      <c r="K136" s="76"/>
      <c r="L136" s="35">
        <v>1000</v>
      </c>
      <c r="M136" s="21"/>
      <c r="T136" s="49"/>
      <c r="W136" s="20" t="s">
        <v>64</v>
      </c>
      <c r="X136" s="48">
        <f t="shared" si="109"/>
        <v>0.5</v>
      </c>
      <c r="Y136" s="56">
        <v>2</v>
      </c>
      <c r="Z136"/>
      <c r="AA136"/>
      <c r="AB136"/>
      <c r="AC136"/>
      <c r="AD136" s="20">
        <v>58.534</v>
      </c>
      <c r="AE136" s="47"/>
      <c r="AF136" s="37">
        <f t="shared" si="105"/>
        <v>0</v>
      </c>
      <c r="AG136" s="37">
        <f t="shared" si="106"/>
        <v>0</v>
      </c>
      <c r="AH136" s="37">
        <f t="shared" si="107"/>
        <v>0</v>
      </c>
      <c r="AI136" s="37" t="s">
        <v>57</v>
      </c>
      <c r="AK136" s="69">
        <f t="shared" si="108"/>
        <v>5.12522636416442</v>
      </c>
      <c r="AL136" s="69">
        <f t="shared" si="110"/>
        <v>1</v>
      </c>
      <c r="AM136" s="37">
        <f t="shared" si="111"/>
        <v>58.534</v>
      </c>
      <c r="AN136" s="70">
        <f t="shared" si="112"/>
        <v>25</v>
      </c>
      <c r="AO136" s="37">
        <f t="shared" si="113"/>
        <v>58.534</v>
      </c>
      <c r="AP136" s="70">
        <f t="shared" si="114"/>
        <v>50</v>
      </c>
      <c r="AQ136" s="37">
        <f t="shared" si="115"/>
        <v>58.534</v>
      </c>
      <c r="AR136" s="70">
        <f t="shared" si="116"/>
        <v>100</v>
      </c>
      <c r="AS136" s="37">
        <f t="shared" si="117"/>
        <v>58.534</v>
      </c>
      <c r="AT136" s="70">
        <f t="shared" si="118"/>
        <v>1000</v>
      </c>
      <c r="AU136" s="37">
        <f t="shared" si="119"/>
        <v>58.534</v>
      </c>
      <c r="AV136" s="70">
        <f t="shared" si="120"/>
        <v>2000</v>
      </c>
      <c r="AW136" s="37">
        <f t="shared" si="121"/>
        <v>58.534</v>
      </c>
      <c r="AX136" s="70">
        <f t="shared" si="122"/>
        <v>4000</v>
      </c>
      <c r="AY136" s="37">
        <f t="shared" si="123"/>
        <v>58.534</v>
      </c>
    </row>
    <row r="137" s="6" customFormat="1" hidden="1" spans="1:51">
      <c r="A137" s="20" t="s">
        <v>181</v>
      </c>
      <c r="B137" s="76"/>
      <c r="C137" s="23"/>
      <c r="D137" s="76"/>
      <c r="E137" s="23" t="s">
        <v>514</v>
      </c>
      <c r="F137" s="23" t="s">
        <v>139</v>
      </c>
      <c r="G137" s="23" t="s">
        <v>515</v>
      </c>
      <c r="H137" s="25" t="s">
        <v>53</v>
      </c>
      <c r="I137" s="39" t="s">
        <v>54</v>
      </c>
      <c r="J137" s="33">
        <v>390</v>
      </c>
      <c r="K137" s="76"/>
      <c r="L137" s="35">
        <v>3000</v>
      </c>
      <c r="M137" s="21"/>
      <c r="T137" s="49"/>
      <c r="W137" s="20" t="s">
        <v>56</v>
      </c>
      <c r="X137" s="48">
        <f t="shared" si="109"/>
        <v>0.8</v>
      </c>
      <c r="Y137" s="56">
        <v>390</v>
      </c>
      <c r="Z137"/>
      <c r="AA137"/>
      <c r="AB137"/>
      <c r="AC137"/>
      <c r="AD137" s="20">
        <v>13.7945</v>
      </c>
      <c r="AE137" s="47"/>
      <c r="AF137" s="37">
        <f t="shared" si="105"/>
        <v>0</v>
      </c>
      <c r="AG137" s="37">
        <f t="shared" si="106"/>
        <v>0</v>
      </c>
      <c r="AH137" s="37">
        <f t="shared" si="107"/>
        <v>0</v>
      </c>
      <c r="AI137" s="37" t="s">
        <v>57</v>
      </c>
      <c r="AK137" s="69">
        <f t="shared" si="108"/>
        <v>21.7477980354489</v>
      </c>
      <c r="AL137" s="69">
        <f t="shared" si="110"/>
        <v>1</v>
      </c>
      <c r="AM137" s="37">
        <f t="shared" si="111"/>
        <v>13.7945</v>
      </c>
      <c r="AN137" s="70">
        <f t="shared" si="112"/>
        <v>25</v>
      </c>
      <c r="AO137" s="37">
        <f t="shared" si="113"/>
        <v>13.7945</v>
      </c>
      <c r="AP137" s="70">
        <f t="shared" si="114"/>
        <v>50</v>
      </c>
      <c r="AQ137" s="37">
        <f t="shared" si="115"/>
        <v>13.7945</v>
      </c>
      <c r="AR137" s="70">
        <f t="shared" si="116"/>
        <v>100</v>
      </c>
      <c r="AS137" s="37">
        <f t="shared" si="117"/>
        <v>13.7945</v>
      </c>
      <c r="AT137" s="70">
        <f t="shared" si="118"/>
        <v>1000</v>
      </c>
      <c r="AU137" s="37">
        <f t="shared" si="119"/>
        <v>13.7945</v>
      </c>
      <c r="AV137" s="70">
        <f t="shared" si="120"/>
        <v>3000</v>
      </c>
      <c r="AW137" s="37">
        <f t="shared" si="121"/>
        <v>13.7945</v>
      </c>
      <c r="AX137" s="70">
        <f t="shared" si="122"/>
        <v>6000</v>
      </c>
      <c r="AY137" s="37">
        <f t="shared" si="123"/>
        <v>13.7945</v>
      </c>
    </row>
    <row r="138" s="6" customFormat="1" hidden="1" spans="1:52">
      <c r="A138" s="20" t="s">
        <v>300</v>
      </c>
      <c r="B138" s="76"/>
      <c r="C138" s="23"/>
      <c r="D138" s="76"/>
      <c r="E138" s="23" t="s">
        <v>516</v>
      </c>
      <c r="F138" s="23" t="s">
        <v>369</v>
      </c>
      <c r="G138" s="23" t="s">
        <v>517</v>
      </c>
      <c r="H138" s="25" t="s">
        <v>53</v>
      </c>
      <c r="I138" s="39" t="s">
        <v>233</v>
      </c>
      <c r="J138" s="33">
        <v>6</v>
      </c>
      <c r="K138" s="76"/>
      <c r="L138" s="35">
        <v>40</v>
      </c>
      <c r="M138" s="21"/>
      <c r="T138" s="49"/>
      <c r="W138" s="20" t="s">
        <v>56</v>
      </c>
      <c r="X138" s="48">
        <f t="shared" si="109"/>
        <v>0.8</v>
      </c>
      <c r="Y138" s="56">
        <v>6</v>
      </c>
      <c r="Z138"/>
      <c r="AA138"/>
      <c r="AB138"/>
      <c r="AC138"/>
      <c r="AD138" s="20">
        <v>257.488</v>
      </c>
      <c r="AE138" s="47"/>
      <c r="AF138" s="37">
        <f t="shared" si="105"/>
        <v>0</v>
      </c>
      <c r="AG138" s="37">
        <f t="shared" si="106"/>
        <v>0</v>
      </c>
      <c r="AH138" s="37">
        <f t="shared" si="107"/>
        <v>0</v>
      </c>
      <c r="AI138" s="37" t="s">
        <v>57</v>
      </c>
      <c r="AK138" s="69">
        <f t="shared" si="108"/>
        <v>1.16510283974399</v>
      </c>
      <c r="AL138" s="69">
        <f t="shared" si="110"/>
        <v>1</v>
      </c>
      <c r="AM138" s="37">
        <f t="shared" si="111"/>
        <v>257.488</v>
      </c>
      <c r="AN138" s="70">
        <f t="shared" si="112"/>
        <v>40</v>
      </c>
      <c r="AO138" s="37">
        <f t="shared" si="113"/>
        <v>257.488</v>
      </c>
      <c r="AP138" s="70">
        <f t="shared" si="114"/>
        <v>100</v>
      </c>
      <c r="AQ138" s="37">
        <f t="shared" si="115"/>
        <v>257.488</v>
      </c>
      <c r="AR138" s="70">
        <f t="shared" si="116"/>
        <v>500</v>
      </c>
      <c r="AS138" s="37">
        <f t="shared" si="117"/>
        <v>257.488</v>
      </c>
      <c r="AT138" s="70">
        <f t="shared" si="118"/>
        <v>1000</v>
      </c>
      <c r="AU138" s="37">
        <f t="shared" si="119"/>
        <v>257.488</v>
      </c>
      <c r="AV138" s="70">
        <f t="shared" si="120"/>
        <v>2500</v>
      </c>
      <c r="AW138" s="37">
        <f t="shared" si="121"/>
        <v>257.488</v>
      </c>
      <c r="AX138" s="70" t="str">
        <f t="shared" si="122"/>
        <v/>
      </c>
      <c r="AY138" s="37" t="str">
        <f t="shared" si="123"/>
        <v/>
      </c>
      <c r="AZ138" s="6" t="s">
        <v>518</v>
      </c>
    </row>
    <row r="139" s="7" customFormat="1" hidden="1" spans="1:52">
      <c r="A139" s="20" t="s">
        <v>300</v>
      </c>
      <c r="B139" s="93"/>
      <c r="C139" s="27"/>
      <c r="D139" s="93"/>
      <c r="E139" s="27" t="s">
        <v>519</v>
      </c>
      <c r="F139" s="27" t="s">
        <v>87</v>
      </c>
      <c r="G139" s="27" t="s">
        <v>520</v>
      </c>
      <c r="H139" s="73" t="s">
        <v>53</v>
      </c>
      <c r="I139" s="39" t="s">
        <v>72</v>
      </c>
      <c r="J139" s="78">
        <v>4000</v>
      </c>
      <c r="K139" s="93"/>
      <c r="L139" s="7">
        <v>5000</v>
      </c>
      <c r="M139" s="20"/>
      <c r="T139" s="80"/>
      <c r="W139" s="20" t="s">
        <v>56</v>
      </c>
      <c r="X139" s="81">
        <f t="shared" si="109"/>
        <v>0.8</v>
      </c>
      <c r="Y139" s="85">
        <v>4000</v>
      </c>
      <c r="Z139" s="4"/>
      <c r="AA139" s="4"/>
      <c r="AB139" s="4"/>
      <c r="AC139" s="4"/>
      <c r="AD139" s="7">
        <v>1.1232</v>
      </c>
      <c r="AE139" s="47"/>
      <c r="AF139" s="37">
        <f t="shared" si="105"/>
        <v>0</v>
      </c>
      <c r="AG139" s="37">
        <f t="shared" si="106"/>
        <v>0</v>
      </c>
      <c r="AH139" s="37">
        <f t="shared" si="107"/>
        <v>0</v>
      </c>
      <c r="AI139" s="37" t="s">
        <v>57</v>
      </c>
      <c r="AK139" s="69">
        <f t="shared" si="108"/>
        <v>267.094017094017</v>
      </c>
      <c r="AL139" s="69">
        <f t="shared" si="110"/>
        <v>1</v>
      </c>
      <c r="AM139" s="37">
        <f t="shared" si="111"/>
        <v>1.1232</v>
      </c>
      <c r="AN139" s="70">
        <f t="shared" si="112"/>
        <v>25</v>
      </c>
      <c r="AO139" s="37">
        <f t="shared" si="113"/>
        <v>1.1232</v>
      </c>
      <c r="AP139" s="70">
        <f t="shared" si="114"/>
        <v>50</v>
      </c>
      <c r="AQ139" s="37">
        <f t="shared" si="115"/>
        <v>1.1232</v>
      </c>
      <c r="AR139" s="70">
        <f t="shared" si="116"/>
        <v>100</v>
      </c>
      <c r="AS139" s="37">
        <f t="shared" si="117"/>
        <v>1.1232</v>
      </c>
      <c r="AT139" s="70">
        <f t="shared" si="118"/>
        <v>1000</v>
      </c>
      <c r="AU139" s="37">
        <f t="shared" si="119"/>
        <v>1.1232</v>
      </c>
      <c r="AV139" s="70">
        <f t="shared" si="120"/>
        <v>5000</v>
      </c>
      <c r="AW139" s="37">
        <f t="shared" si="121"/>
        <v>1.1232</v>
      </c>
      <c r="AX139" s="70">
        <f t="shared" si="122"/>
        <v>10000</v>
      </c>
      <c r="AY139" s="37">
        <f t="shared" si="123"/>
        <v>1.1232</v>
      </c>
      <c r="AZ139" s="7" t="s">
        <v>521</v>
      </c>
    </row>
    <row r="140" s="6" customFormat="1" hidden="1" spans="1:52">
      <c r="A140" s="20" t="s">
        <v>300</v>
      </c>
      <c r="B140" s="76"/>
      <c r="C140" s="23"/>
      <c r="D140" s="76"/>
      <c r="E140" s="23" t="s">
        <v>522</v>
      </c>
      <c r="F140" s="23" t="s">
        <v>82</v>
      </c>
      <c r="G140" s="23" t="s">
        <v>385</v>
      </c>
      <c r="H140" s="25" t="s">
        <v>53</v>
      </c>
      <c r="I140" s="39" t="s">
        <v>61</v>
      </c>
      <c r="J140" s="33">
        <v>100</v>
      </c>
      <c r="K140" s="76"/>
      <c r="L140" s="35">
        <v>40</v>
      </c>
      <c r="M140" s="21"/>
      <c r="T140" s="49"/>
      <c r="W140" s="20" t="s">
        <v>56</v>
      </c>
      <c r="X140" s="48">
        <f t="shared" si="109"/>
        <v>0.8</v>
      </c>
      <c r="Y140" s="56">
        <v>100</v>
      </c>
      <c r="Z140"/>
      <c r="AA140"/>
      <c r="AB140"/>
      <c r="AC140"/>
      <c r="AD140" s="20">
        <v>25.82</v>
      </c>
      <c r="AE140" s="47"/>
      <c r="AF140" s="37">
        <f t="shared" si="105"/>
        <v>0</v>
      </c>
      <c r="AG140" s="37">
        <f t="shared" si="106"/>
        <v>0</v>
      </c>
      <c r="AH140" s="37">
        <f t="shared" si="107"/>
        <v>0</v>
      </c>
      <c r="AI140" s="37" t="s">
        <v>57</v>
      </c>
      <c r="AK140" s="69">
        <f t="shared" si="108"/>
        <v>11.6189000774593</v>
      </c>
      <c r="AL140" s="69">
        <f t="shared" si="110"/>
        <v>1</v>
      </c>
      <c r="AM140" s="37">
        <f t="shared" si="111"/>
        <v>25.82</v>
      </c>
      <c r="AN140" s="70">
        <f t="shared" si="112"/>
        <v>40</v>
      </c>
      <c r="AO140" s="37">
        <f t="shared" si="113"/>
        <v>25.82</v>
      </c>
      <c r="AP140" s="70">
        <f t="shared" si="114"/>
        <v>100</v>
      </c>
      <c r="AQ140" s="37">
        <f t="shared" si="115"/>
        <v>25.82</v>
      </c>
      <c r="AR140" s="70">
        <f t="shared" si="116"/>
        <v>500</v>
      </c>
      <c r="AS140" s="37">
        <f t="shared" si="117"/>
        <v>25.82</v>
      </c>
      <c r="AT140" s="70">
        <f t="shared" si="118"/>
        <v>1000</v>
      </c>
      <c r="AU140" s="37">
        <f t="shared" si="119"/>
        <v>25.82</v>
      </c>
      <c r="AV140" s="70">
        <f t="shared" si="120"/>
        <v>2500</v>
      </c>
      <c r="AW140" s="37">
        <f t="shared" si="121"/>
        <v>25.82</v>
      </c>
      <c r="AX140" s="70" t="str">
        <f t="shared" si="122"/>
        <v/>
      </c>
      <c r="AY140" s="37" t="str">
        <f t="shared" si="123"/>
        <v/>
      </c>
      <c r="AZ140" s="6" t="s">
        <v>523</v>
      </c>
    </row>
    <row r="141" s="6" customFormat="1" hidden="1" spans="1:52">
      <c r="A141" s="20" t="s">
        <v>524</v>
      </c>
      <c r="B141" s="76"/>
      <c r="C141" s="23"/>
      <c r="D141" s="76"/>
      <c r="E141" s="23" t="s">
        <v>525</v>
      </c>
      <c r="F141" s="23" t="s">
        <v>526</v>
      </c>
      <c r="G141" s="23" t="s">
        <v>527</v>
      </c>
      <c r="H141" s="25" t="s">
        <v>53</v>
      </c>
      <c r="I141" s="39" t="s">
        <v>61</v>
      </c>
      <c r="J141" s="33">
        <v>24</v>
      </c>
      <c r="K141" s="76"/>
      <c r="L141" s="35">
        <v>30</v>
      </c>
      <c r="M141" s="21"/>
      <c r="T141" s="49"/>
      <c r="W141" s="20" t="s">
        <v>56</v>
      </c>
      <c r="X141" s="48">
        <f t="shared" si="109"/>
        <v>0.8</v>
      </c>
      <c r="Y141" s="56">
        <v>24</v>
      </c>
      <c r="Z141"/>
      <c r="AA141"/>
      <c r="AB141"/>
      <c r="AC141"/>
      <c r="AD141" s="20">
        <v>13.68</v>
      </c>
      <c r="AE141" s="47"/>
      <c r="AF141" s="37">
        <f t="shared" si="105"/>
        <v>0</v>
      </c>
      <c r="AG141" s="37">
        <f t="shared" si="106"/>
        <v>0</v>
      </c>
      <c r="AH141" s="37">
        <f t="shared" si="107"/>
        <v>0</v>
      </c>
      <c r="AI141" s="37" t="s">
        <v>57</v>
      </c>
      <c r="AK141" s="69">
        <f t="shared" si="108"/>
        <v>21.9298245614035</v>
      </c>
      <c r="AL141" s="69">
        <f t="shared" si="110"/>
        <v>1</v>
      </c>
      <c r="AM141" s="37">
        <f t="shared" si="111"/>
        <v>13.68</v>
      </c>
      <c r="AN141" s="70">
        <f t="shared" si="112"/>
        <v>30</v>
      </c>
      <c r="AO141" s="37">
        <f t="shared" si="113"/>
        <v>13.68</v>
      </c>
      <c r="AP141" s="70">
        <f t="shared" si="114"/>
        <v>100</v>
      </c>
      <c r="AQ141" s="37">
        <f t="shared" si="115"/>
        <v>13.68</v>
      </c>
      <c r="AR141" s="70">
        <f t="shared" si="116"/>
        <v>500</v>
      </c>
      <c r="AS141" s="37">
        <f t="shared" si="117"/>
        <v>13.68</v>
      </c>
      <c r="AT141" s="70">
        <f t="shared" si="118"/>
        <v>1000</v>
      </c>
      <c r="AU141" s="37">
        <f t="shared" si="119"/>
        <v>13.68</v>
      </c>
      <c r="AV141" s="70">
        <f t="shared" si="120"/>
        <v>2500</v>
      </c>
      <c r="AW141" s="37">
        <f t="shared" si="121"/>
        <v>13.68</v>
      </c>
      <c r="AX141" s="70" t="str">
        <f t="shared" si="122"/>
        <v/>
      </c>
      <c r="AY141" s="37" t="str">
        <f t="shared" si="123"/>
        <v/>
      </c>
      <c r="AZ141" s="6" t="s">
        <v>440</v>
      </c>
    </row>
    <row r="142" s="6" customFormat="1" hidden="1" spans="1:52">
      <c r="A142" s="20" t="s">
        <v>524</v>
      </c>
      <c r="B142" s="76"/>
      <c r="C142" s="23"/>
      <c r="D142" s="76"/>
      <c r="E142" s="23" t="s">
        <v>528</v>
      </c>
      <c r="F142" s="23" t="s">
        <v>529</v>
      </c>
      <c r="G142" s="23" t="s">
        <v>530</v>
      </c>
      <c r="H142" s="25" t="s">
        <v>53</v>
      </c>
      <c r="I142" s="39" t="s">
        <v>72</v>
      </c>
      <c r="J142" s="33">
        <v>1</v>
      </c>
      <c r="K142" s="76"/>
      <c r="L142" s="35">
        <v>1</v>
      </c>
      <c r="M142" s="21"/>
      <c r="T142" s="49"/>
      <c r="W142" s="20" t="s">
        <v>64</v>
      </c>
      <c r="X142" s="48">
        <f t="shared" si="109"/>
        <v>0.5</v>
      </c>
      <c r="Y142" s="56">
        <v>1</v>
      </c>
      <c r="Z142"/>
      <c r="AA142"/>
      <c r="AB142"/>
      <c r="AC142"/>
      <c r="AD142" s="20">
        <v>8</v>
      </c>
      <c r="AE142" s="47"/>
      <c r="AF142" s="37">
        <f t="shared" si="105"/>
        <v>0</v>
      </c>
      <c r="AG142" s="37">
        <f t="shared" si="106"/>
        <v>0</v>
      </c>
      <c r="AH142" s="37">
        <f t="shared" si="107"/>
        <v>0</v>
      </c>
      <c r="AI142" s="37" t="s">
        <v>57</v>
      </c>
      <c r="AK142" s="69">
        <f t="shared" si="108"/>
        <v>37.5</v>
      </c>
      <c r="AL142" s="69">
        <f t="shared" si="110"/>
        <v>1</v>
      </c>
      <c r="AM142" s="37">
        <f t="shared" si="111"/>
        <v>8</v>
      </c>
      <c r="AN142" s="70">
        <f t="shared" si="112"/>
        <v>1</v>
      </c>
      <c r="AO142" s="37">
        <f t="shared" si="113"/>
        <v>8</v>
      </c>
      <c r="AP142" s="70">
        <f t="shared" si="114"/>
        <v>100</v>
      </c>
      <c r="AQ142" s="37">
        <f t="shared" si="115"/>
        <v>8</v>
      </c>
      <c r="AR142" s="70">
        <f t="shared" si="116"/>
        <v>500</v>
      </c>
      <c r="AS142" s="37">
        <f t="shared" si="117"/>
        <v>8</v>
      </c>
      <c r="AT142" s="70">
        <f t="shared" si="118"/>
        <v>1000</v>
      </c>
      <c r="AU142" s="37">
        <f t="shared" si="119"/>
        <v>8</v>
      </c>
      <c r="AV142" s="70">
        <f t="shared" si="120"/>
        <v>2500</v>
      </c>
      <c r="AW142" s="37">
        <f t="shared" si="121"/>
        <v>8</v>
      </c>
      <c r="AX142" s="70" t="str">
        <f t="shared" si="122"/>
        <v/>
      </c>
      <c r="AY142" s="37" t="str">
        <f t="shared" si="123"/>
        <v/>
      </c>
      <c r="AZ142" s="6" t="s">
        <v>531</v>
      </c>
    </row>
    <row r="143" s="6" customFormat="1" hidden="1" spans="1:52">
      <c r="A143" s="20" t="s">
        <v>524</v>
      </c>
      <c r="B143" s="76"/>
      <c r="C143" s="23"/>
      <c r="D143" s="76"/>
      <c r="E143" s="23" t="s">
        <v>532</v>
      </c>
      <c r="F143" s="23" t="s">
        <v>533</v>
      </c>
      <c r="G143" s="23" t="s">
        <v>267</v>
      </c>
      <c r="H143" s="25" t="s">
        <v>53</v>
      </c>
      <c r="I143" s="39" t="s">
        <v>61</v>
      </c>
      <c r="J143" s="33">
        <v>20</v>
      </c>
      <c r="K143" s="76"/>
      <c r="L143" s="35">
        <v>41</v>
      </c>
      <c r="M143" s="21"/>
      <c r="T143" s="49"/>
      <c r="W143" s="20" t="s">
        <v>64</v>
      </c>
      <c r="X143" s="48">
        <f t="shared" si="109"/>
        <v>0.5</v>
      </c>
      <c r="Y143" s="56">
        <v>20</v>
      </c>
      <c r="Z143"/>
      <c r="AA143"/>
      <c r="AB143"/>
      <c r="AC143"/>
      <c r="AD143" s="20">
        <v>2.89</v>
      </c>
      <c r="AE143" s="47"/>
      <c r="AF143" s="37">
        <f t="shared" si="105"/>
        <v>0</v>
      </c>
      <c r="AG143" s="37">
        <f t="shared" si="106"/>
        <v>0</v>
      </c>
      <c r="AH143" s="37">
        <f t="shared" si="107"/>
        <v>0</v>
      </c>
      <c r="AI143" s="37" t="s">
        <v>57</v>
      </c>
      <c r="AK143" s="69">
        <f t="shared" si="108"/>
        <v>103.806228373702</v>
      </c>
      <c r="AL143" s="69">
        <f t="shared" si="110"/>
        <v>1</v>
      </c>
      <c r="AM143" s="37">
        <f t="shared" si="111"/>
        <v>2.89</v>
      </c>
      <c r="AN143" s="70">
        <f t="shared" si="112"/>
        <v>41</v>
      </c>
      <c r="AO143" s="37">
        <f t="shared" si="113"/>
        <v>2.89</v>
      </c>
      <c r="AP143" s="70">
        <f t="shared" si="114"/>
        <v>100</v>
      </c>
      <c r="AQ143" s="37">
        <f t="shared" si="115"/>
        <v>2.89</v>
      </c>
      <c r="AR143" s="70">
        <f t="shared" si="116"/>
        <v>500</v>
      </c>
      <c r="AS143" s="37">
        <f t="shared" si="117"/>
        <v>2.89</v>
      </c>
      <c r="AT143" s="70">
        <f t="shared" si="118"/>
        <v>1000</v>
      </c>
      <c r="AU143" s="37">
        <f t="shared" si="119"/>
        <v>2.89</v>
      </c>
      <c r="AV143" s="70">
        <f t="shared" si="120"/>
        <v>2500</v>
      </c>
      <c r="AW143" s="37">
        <f t="shared" si="121"/>
        <v>2.89</v>
      </c>
      <c r="AX143" s="70" t="str">
        <f t="shared" si="122"/>
        <v/>
      </c>
      <c r="AY143" s="37" t="str">
        <f t="shared" si="123"/>
        <v/>
      </c>
      <c r="AZ143" s="6" t="s">
        <v>534</v>
      </c>
    </row>
    <row r="144" s="6" customFormat="1" hidden="1" spans="1:52">
      <c r="A144" s="20" t="s">
        <v>524</v>
      </c>
      <c r="B144" s="76"/>
      <c r="C144" s="23"/>
      <c r="D144" s="76"/>
      <c r="E144" s="23" t="s">
        <v>535</v>
      </c>
      <c r="F144" s="23" t="s">
        <v>536</v>
      </c>
      <c r="G144" s="23" t="s">
        <v>537</v>
      </c>
      <c r="H144" s="25" t="s">
        <v>53</v>
      </c>
      <c r="I144" s="39" t="s">
        <v>61</v>
      </c>
      <c r="J144" s="33">
        <v>20</v>
      </c>
      <c r="K144" s="76"/>
      <c r="L144" s="35">
        <v>75</v>
      </c>
      <c r="M144" s="21"/>
      <c r="T144" s="49"/>
      <c r="W144" s="20" t="s">
        <v>64</v>
      </c>
      <c r="X144" s="48">
        <f t="shared" si="109"/>
        <v>0.5</v>
      </c>
      <c r="Y144" s="56">
        <v>20</v>
      </c>
      <c r="Z144"/>
      <c r="AA144"/>
      <c r="AB144"/>
      <c r="AC144"/>
      <c r="AD144" s="20">
        <v>2.42</v>
      </c>
      <c r="AE144" s="47"/>
      <c r="AF144" s="37">
        <f t="shared" si="105"/>
        <v>0</v>
      </c>
      <c r="AG144" s="37">
        <f t="shared" si="106"/>
        <v>0</v>
      </c>
      <c r="AH144" s="37">
        <f t="shared" si="107"/>
        <v>0</v>
      </c>
      <c r="AI144" s="37" t="s">
        <v>57</v>
      </c>
      <c r="AK144" s="69">
        <f t="shared" si="108"/>
        <v>123.96694214876</v>
      </c>
      <c r="AL144" s="69">
        <f t="shared" si="110"/>
        <v>1</v>
      </c>
      <c r="AM144" s="37">
        <f t="shared" si="111"/>
        <v>2.42</v>
      </c>
      <c r="AN144" s="70">
        <f t="shared" si="112"/>
        <v>25</v>
      </c>
      <c r="AO144" s="37">
        <f t="shared" si="113"/>
        <v>2.42</v>
      </c>
      <c r="AP144" s="70">
        <f t="shared" si="114"/>
        <v>75</v>
      </c>
      <c r="AQ144" s="37">
        <f t="shared" si="115"/>
        <v>2.42</v>
      </c>
      <c r="AR144" s="70">
        <f t="shared" si="116"/>
        <v>150</v>
      </c>
      <c r="AS144" s="37">
        <f t="shared" si="117"/>
        <v>2.42</v>
      </c>
      <c r="AT144" s="70">
        <f t="shared" si="118"/>
        <v>300</v>
      </c>
      <c r="AU144" s="37">
        <f t="shared" si="119"/>
        <v>2.42</v>
      </c>
      <c r="AV144" s="70" t="str">
        <f t="shared" si="120"/>
        <v/>
      </c>
      <c r="AW144" s="37" t="str">
        <f t="shared" si="121"/>
        <v/>
      </c>
      <c r="AX144" s="70" t="str">
        <f t="shared" si="122"/>
        <v/>
      </c>
      <c r="AY144" s="37" t="str">
        <f t="shared" si="123"/>
        <v/>
      </c>
      <c r="AZ144" s="6" t="s">
        <v>538</v>
      </c>
    </row>
    <row r="145" s="6" customFormat="1" hidden="1" spans="1:52">
      <c r="A145" s="20" t="s">
        <v>524</v>
      </c>
      <c r="B145" s="76"/>
      <c r="C145" s="23"/>
      <c r="D145" s="76"/>
      <c r="E145" s="23" t="s">
        <v>539</v>
      </c>
      <c r="F145" s="23" t="s">
        <v>540</v>
      </c>
      <c r="G145" s="23"/>
      <c r="H145" s="25" t="s">
        <v>53</v>
      </c>
      <c r="I145" s="39" t="s">
        <v>233</v>
      </c>
      <c r="J145" s="33">
        <v>90</v>
      </c>
      <c r="K145" s="76"/>
      <c r="L145" s="35">
        <v>2500</v>
      </c>
      <c r="M145" s="21"/>
      <c r="T145" s="49"/>
      <c r="W145" s="20" t="s">
        <v>64</v>
      </c>
      <c r="X145" s="48">
        <f t="shared" si="109"/>
        <v>0.5</v>
      </c>
      <c r="Y145" s="56">
        <v>90</v>
      </c>
      <c r="Z145"/>
      <c r="AA145"/>
      <c r="AB145"/>
      <c r="AC145"/>
      <c r="AD145" s="20">
        <v>4.52</v>
      </c>
      <c r="AE145" s="47"/>
      <c r="AF145" s="37">
        <f t="shared" si="105"/>
        <v>0</v>
      </c>
      <c r="AG145" s="37">
        <f t="shared" si="106"/>
        <v>0</v>
      </c>
      <c r="AH145" s="37">
        <f t="shared" si="107"/>
        <v>0</v>
      </c>
      <c r="AI145" s="37" t="s">
        <v>57</v>
      </c>
      <c r="AK145" s="69">
        <f t="shared" si="108"/>
        <v>66.3716814159292</v>
      </c>
      <c r="AL145" s="69">
        <f t="shared" si="110"/>
        <v>1</v>
      </c>
      <c r="AM145" s="37">
        <f t="shared" si="111"/>
        <v>4.52</v>
      </c>
      <c r="AN145" s="70">
        <f t="shared" si="112"/>
        <v>25</v>
      </c>
      <c r="AO145" s="37">
        <f t="shared" si="113"/>
        <v>4.52</v>
      </c>
      <c r="AP145" s="70">
        <f t="shared" si="114"/>
        <v>50</v>
      </c>
      <c r="AQ145" s="37">
        <f t="shared" si="115"/>
        <v>4.52</v>
      </c>
      <c r="AR145" s="70">
        <f t="shared" si="116"/>
        <v>100</v>
      </c>
      <c r="AS145" s="37">
        <f t="shared" si="117"/>
        <v>4.52</v>
      </c>
      <c r="AT145" s="70">
        <f t="shared" si="118"/>
        <v>1000</v>
      </c>
      <c r="AU145" s="37">
        <f t="shared" si="119"/>
        <v>4.52</v>
      </c>
      <c r="AV145" s="70">
        <f t="shared" si="120"/>
        <v>2500</v>
      </c>
      <c r="AW145" s="37">
        <f t="shared" si="121"/>
        <v>4.52</v>
      </c>
      <c r="AX145" s="70">
        <f t="shared" si="122"/>
        <v>5000</v>
      </c>
      <c r="AY145" s="37">
        <f t="shared" si="123"/>
        <v>4.52</v>
      </c>
      <c r="AZ145" s="6" t="s">
        <v>541</v>
      </c>
    </row>
    <row r="146" s="6" customFormat="1" hidden="1" spans="1:52">
      <c r="A146" s="20" t="s">
        <v>524</v>
      </c>
      <c r="B146" s="76"/>
      <c r="C146" s="23"/>
      <c r="D146" s="76"/>
      <c r="E146" s="23" t="s">
        <v>542</v>
      </c>
      <c r="F146" s="23" t="s">
        <v>82</v>
      </c>
      <c r="G146" s="23" t="s">
        <v>267</v>
      </c>
      <c r="H146" s="25" t="s">
        <v>53</v>
      </c>
      <c r="I146" s="39" t="s">
        <v>233</v>
      </c>
      <c r="J146" s="33">
        <v>18</v>
      </c>
      <c r="K146" s="76"/>
      <c r="L146" s="35">
        <v>2500</v>
      </c>
      <c r="M146" s="21"/>
      <c r="T146" s="49"/>
      <c r="W146" s="20" t="s">
        <v>64</v>
      </c>
      <c r="X146" s="48">
        <f t="shared" si="109"/>
        <v>0.5</v>
      </c>
      <c r="Y146" s="56">
        <v>18</v>
      </c>
      <c r="Z146"/>
      <c r="AA146"/>
      <c r="AB146"/>
      <c r="AC146"/>
      <c r="AD146" s="20">
        <v>11.53</v>
      </c>
      <c r="AE146" s="47"/>
      <c r="AF146" s="37">
        <f t="shared" si="105"/>
        <v>0</v>
      </c>
      <c r="AG146" s="37">
        <f t="shared" si="106"/>
        <v>0</v>
      </c>
      <c r="AH146" s="37">
        <f t="shared" si="107"/>
        <v>0</v>
      </c>
      <c r="AI146" s="37" t="s">
        <v>57</v>
      </c>
      <c r="AK146" s="69">
        <f t="shared" si="108"/>
        <v>26.01908065915</v>
      </c>
      <c r="AL146" s="69">
        <f t="shared" si="110"/>
        <v>1</v>
      </c>
      <c r="AM146" s="37">
        <f t="shared" si="111"/>
        <v>11.53</v>
      </c>
      <c r="AN146" s="70">
        <f t="shared" si="112"/>
        <v>25</v>
      </c>
      <c r="AO146" s="37">
        <f t="shared" si="113"/>
        <v>11.53</v>
      </c>
      <c r="AP146" s="70">
        <f t="shared" si="114"/>
        <v>50</v>
      </c>
      <c r="AQ146" s="37">
        <f t="shared" si="115"/>
        <v>11.53</v>
      </c>
      <c r="AR146" s="70">
        <f t="shared" si="116"/>
        <v>100</v>
      </c>
      <c r="AS146" s="37">
        <f t="shared" si="117"/>
        <v>11.53</v>
      </c>
      <c r="AT146" s="70">
        <f t="shared" si="118"/>
        <v>1000</v>
      </c>
      <c r="AU146" s="37">
        <f t="shared" si="119"/>
        <v>11.53</v>
      </c>
      <c r="AV146" s="70">
        <f t="shared" si="120"/>
        <v>2500</v>
      </c>
      <c r="AW146" s="37">
        <f t="shared" si="121"/>
        <v>11.53</v>
      </c>
      <c r="AX146" s="70">
        <f t="shared" si="122"/>
        <v>5000</v>
      </c>
      <c r="AY146" s="37">
        <f t="shared" si="123"/>
        <v>11.53</v>
      </c>
      <c r="AZ146" s="6" t="s">
        <v>543</v>
      </c>
    </row>
    <row r="147" s="6" customFormat="1" hidden="1" spans="1:51">
      <c r="A147" s="20" t="s">
        <v>419</v>
      </c>
      <c r="B147" s="76"/>
      <c r="C147" s="23"/>
      <c r="D147" s="76"/>
      <c r="E147" s="23" t="s">
        <v>544</v>
      </c>
      <c r="F147" s="23" t="s">
        <v>545</v>
      </c>
      <c r="G147" s="23">
        <v>1719</v>
      </c>
      <c r="H147" s="25" t="s">
        <v>53</v>
      </c>
      <c r="I147" s="39" t="s">
        <v>233</v>
      </c>
      <c r="J147" s="33">
        <v>80</v>
      </c>
      <c r="K147" s="76"/>
      <c r="L147" s="35">
        <v>500</v>
      </c>
      <c r="M147" s="21"/>
      <c r="T147" s="49"/>
      <c r="W147" s="20" t="s">
        <v>56</v>
      </c>
      <c r="X147" s="48">
        <f t="shared" si="109"/>
        <v>0.8</v>
      </c>
      <c r="Y147" s="56">
        <v>80</v>
      </c>
      <c r="Z147"/>
      <c r="AA147"/>
      <c r="AB147"/>
      <c r="AC147"/>
      <c r="AD147" s="20">
        <v>25.8</v>
      </c>
      <c r="AE147" s="47"/>
      <c r="AF147" s="37">
        <f t="shared" si="105"/>
        <v>0</v>
      </c>
      <c r="AG147" s="37">
        <f t="shared" si="106"/>
        <v>0</v>
      </c>
      <c r="AH147" s="37">
        <f t="shared" si="107"/>
        <v>0</v>
      </c>
      <c r="AI147" s="37" t="s">
        <v>57</v>
      </c>
      <c r="AK147" s="69">
        <f t="shared" si="108"/>
        <v>11.6279069767442</v>
      </c>
      <c r="AL147" s="69">
        <f t="shared" si="110"/>
        <v>1</v>
      </c>
      <c r="AM147" s="37">
        <f t="shared" si="111"/>
        <v>25.8</v>
      </c>
      <c r="AN147" s="70">
        <f t="shared" si="112"/>
        <v>25</v>
      </c>
      <c r="AO147" s="37">
        <f t="shared" si="113"/>
        <v>25.8</v>
      </c>
      <c r="AP147" s="70">
        <f t="shared" si="114"/>
        <v>50</v>
      </c>
      <c r="AQ147" s="37">
        <f t="shared" si="115"/>
        <v>25.8</v>
      </c>
      <c r="AR147" s="70">
        <f t="shared" si="116"/>
        <v>100</v>
      </c>
      <c r="AS147" s="37">
        <f t="shared" si="117"/>
        <v>25.8</v>
      </c>
      <c r="AT147" s="70">
        <f t="shared" si="118"/>
        <v>500</v>
      </c>
      <c r="AU147" s="37">
        <f t="shared" si="119"/>
        <v>25.8</v>
      </c>
      <c r="AV147" s="70">
        <f t="shared" si="120"/>
        <v>1000</v>
      </c>
      <c r="AW147" s="37">
        <f t="shared" si="121"/>
        <v>25.8</v>
      </c>
      <c r="AX147" s="70">
        <f t="shared" si="122"/>
        <v>2000</v>
      </c>
      <c r="AY147" s="37">
        <f t="shared" si="123"/>
        <v>25.8</v>
      </c>
    </row>
    <row r="148" s="6" customFormat="1" ht="21" hidden="1" customHeight="1" spans="1:52">
      <c r="A148" s="20" t="s">
        <v>419</v>
      </c>
      <c r="B148" s="76"/>
      <c r="C148" s="23"/>
      <c r="D148" s="76"/>
      <c r="E148" s="23" t="s">
        <v>546</v>
      </c>
      <c r="F148" s="23" t="s">
        <v>547</v>
      </c>
      <c r="G148" s="23">
        <v>1251</v>
      </c>
      <c r="H148" s="25" t="s">
        <v>53</v>
      </c>
      <c r="I148" s="39" t="s">
        <v>233</v>
      </c>
      <c r="J148" s="33">
        <v>48</v>
      </c>
      <c r="K148" s="76"/>
      <c r="L148" s="35">
        <v>88</v>
      </c>
      <c r="M148" s="21"/>
      <c r="T148" s="49"/>
      <c r="W148" s="20" t="s">
        <v>64</v>
      </c>
      <c r="X148" s="48">
        <f t="shared" si="109"/>
        <v>0.5</v>
      </c>
      <c r="Y148" s="56">
        <v>48</v>
      </c>
      <c r="Z148"/>
      <c r="AA148"/>
      <c r="AB148"/>
      <c r="AC148"/>
      <c r="AD148" s="20">
        <v>14.34</v>
      </c>
      <c r="AE148" s="47"/>
      <c r="AF148" s="37">
        <f t="shared" si="105"/>
        <v>0</v>
      </c>
      <c r="AG148" s="37">
        <f t="shared" si="106"/>
        <v>0</v>
      </c>
      <c r="AH148" s="37">
        <f t="shared" si="107"/>
        <v>0</v>
      </c>
      <c r="AI148" s="37" t="s">
        <v>57</v>
      </c>
      <c r="AK148" s="69">
        <f t="shared" si="108"/>
        <v>20.9205020920502</v>
      </c>
      <c r="AL148" s="69">
        <f t="shared" si="110"/>
        <v>1</v>
      </c>
      <c r="AM148" s="37">
        <f t="shared" si="111"/>
        <v>14.34</v>
      </c>
      <c r="AN148" s="70">
        <f t="shared" si="112"/>
        <v>25</v>
      </c>
      <c r="AO148" s="37">
        <f t="shared" si="113"/>
        <v>14.34</v>
      </c>
      <c r="AP148" s="70">
        <f t="shared" si="114"/>
        <v>88</v>
      </c>
      <c r="AQ148" s="37">
        <f t="shared" si="115"/>
        <v>14.34</v>
      </c>
      <c r="AR148" s="70">
        <f t="shared" si="116"/>
        <v>176</v>
      </c>
      <c r="AS148" s="37">
        <f t="shared" si="117"/>
        <v>14.34</v>
      </c>
      <c r="AT148" s="70">
        <f t="shared" si="118"/>
        <v>352</v>
      </c>
      <c r="AU148" s="37">
        <f t="shared" si="119"/>
        <v>14.34</v>
      </c>
      <c r="AV148" s="70" t="str">
        <f t="shared" si="120"/>
        <v/>
      </c>
      <c r="AW148" s="37" t="str">
        <f t="shared" si="121"/>
        <v/>
      </c>
      <c r="AX148" s="70" t="str">
        <f t="shared" si="122"/>
        <v/>
      </c>
      <c r="AY148" s="37" t="str">
        <f t="shared" si="123"/>
        <v/>
      </c>
      <c r="AZ148" s="6" t="s">
        <v>548</v>
      </c>
    </row>
    <row r="149" s="8" customFormat="1" ht="8" hidden="1" customHeight="1" spans="1:51">
      <c r="A149" s="94"/>
      <c r="C149" s="95"/>
      <c r="E149" s="96"/>
      <c r="F149" s="96"/>
      <c r="G149" s="96"/>
      <c r="H149" s="18"/>
      <c r="I149" s="18"/>
      <c r="J149" s="99"/>
      <c r="L149" s="100"/>
      <c r="M149" s="94"/>
      <c r="T149" s="101"/>
      <c r="W149" s="102"/>
      <c r="X149" s="103"/>
      <c r="Y149" s="104"/>
      <c r="Z149"/>
      <c r="AA149"/>
      <c r="AB149"/>
      <c r="AC149"/>
      <c r="AD149" s="102"/>
      <c r="AE149" s="105"/>
      <c r="AF149" s="106"/>
      <c r="AG149" s="106"/>
      <c r="AH149" s="106"/>
      <c r="AI149" s="106"/>
      <c r="AK149" s="107"/>
      <c r="AL149" s="107"/>
      <c r="AM149" s="106"/>
      <c r="AN149" s="108"/>
      <c r="AO149" s="106"/>
      <c r="AP149" s="108"/>
      <c r="AQ149" s="106"/>
      <c r="AR149" s="108"/>
      <c r="AS149" s="106"/>
      <c r="AT149" s="108"/>
      <c r="AU149" s="106"/>
      <c r="AV149" s="108"/>
      <c r="AW149" s="106"/>
      <c r="AX149" s="108"/>
      <c r="AY149" s="106"/>
    </row>
    <row r="150" ht="14.25" hidden="1" spans="1:51">
      <c r="A150" s="5" t="s">
        <v>300</v>
      </c>
      <c r="E150" s="28" t="s">
        <v>549</v>
      </c>
      <c r="F150" s="28" t="s">
        <v>271</v>
      </c>
      <c r="G150" s="28" t="s">
        <v>550</v>
      </c>
      <c r="H150" s="11">
        <v>1</v>
      </c>
      <c r="J150" s="41">
        <v>1012</v>
      </c>
      <c r="X150" s="50">
        <f t="shared" ref="X149:X155" si="124">IF(W150="K2",0.8,IF(W150="K3",0.5,IF(W150="K4",0.95,1)))</f>
        <v>1</v>
      </c>
      <c r="Y150" s="40">
        <v>48</v>
      </c>
      <c r="AD150" s="15">
        <v>14.34</v>
      </c>
      <c r="AE150" s="62"/>
      <c r="AF150" s="63">
        <f t="shared" ref="AF149:AF155" si="125">AE150-AC150</f>
        <v>0</v>
      </c>
      <c r="AG150" s="63">
        <f t="shared" ref="AG149:AG155" si="126">AF150*Y150</f>
        <v>0</v>
      </c>
      <c r="AH150" s="63">
        <f t="shared" ref="AH149:AH155" si="127">Y150*AE150</f>
        <v>0</v>
      </c>
      <c r="AI150" s="63" t="s">
        <v>57</v>
      </c>
      <c r="AK150" s="71" t="e">
        <f t="shared" ref="AK149:AK155" si="128">300/AM150</f>
        <v>#DIV/0!</v>
      </c>
      <c r="AL150" s="71">
        <f t="shared" ref="AL149:AL155" si="129">1</f>
        <v>1</v>
      </c>
      <c r="AM150" s="63" t="b">
        <f t="shared" ref="AM149:AM155" si="130">IF(AL150=L150,AD150,IF(AL150&lt;L150,AO150*(1+AJ150)))</f>
        <v>0</v>
      </c>
      <c r="AN150" s="3">
        <f t="shared" ref="AN149:AN155" si="131">IF(L150&lt;50,L150,IF(AL150&gt;=L150,AL150*2,IF(L150&lt;=50,L150,25)))</f>
        <v>0</v>
      </c>
      <c r="AO150" s="63">
        <f t="shared" ref="AO149:AO155" si="132">IF(AN150=L150,AD150,IF(AN150&lt;L150,AQ150*(1+AJ150),AM150*(1-AJ150/2)))</f>
        <v>14.34</v>
      </c>
      <c r="AP150" s="3">
        <f t="shared" ref="AP149:AP155" si="133">IF(L150&lt;50,100,IF(AN150&gt;=L150,AN150*2,IF(L150&lt;=100,L150,50)))</f>
        <v>100</v>
      </c>
      <c r="AQ150" s="63">
        <f t="shared" ref="AQ149:AQ155" si="134">IF(AP150=L150,AD150,IF(AP150&lt;L150,AS150*(1+AJ150),AO150*(1-AJ150/2)))</f>
        <v>14.34</v>
      </c>
      <c r="AR150" s="3">
        <f t="shared" ref="AR149:AR155" si="135">IF(L150&lt;50,500,IF(AP150=L150*4,"",IF(AP150&gt;=L150,AP150*2,IF(L150&lt;=200,L150,100))))</f>
        <v>500</v>
      </c>
      <c r="AS150" s="63">
        <f t="shared" ref="AS149:AS155" si="136">IF(AR150="","",IF(AR150=L150,AD150*X150,IF(AR150&lt;L150,AU150*(1+AJ150),AQ150*(1-AJ150/2))))</f>
        <v>14.34</v>
      </c>
      <c r="AT150" s="3">
        <f t="shared" ref="AT149:AT155" si="137">IF(L150&lt;50,1000,IF(OR(AR150=L150*4,AR150=""),"",IF(AR150&gt;=L150,AR150*2,IF(L150&lt;=2000,L150,1000))))</f>
        <v>1000</v>
      </c>
      <c r="AU150" s="63">
        <f t="shared" ref="AU149:AU155" si="138">IF(AT150="","",IF(AT150=L150,AD150,IF(AT150&lt;L150,AW150*(1+AJ150),AS150*(1-AJ150/2))))</f>
        <v>14.34</v>
      </c>
      <c r="AV150" s="3">
        <f t="shared" ref="AV149:AV155" si="139">IF(L150&lt;50,2500,IF(OR(AT150=L150*4,AT150=""),"",IF(AT150&gt;=L150,AT150*2,IF(L150&lt;=5000,L150,2500))))</f>
        <v>2500</v>
      </c>
      <c r="AW150" s="63">
        <f t="shared" ref="AW149:AW155" si="140">IF(AV150="","",IF(AV150=L150,AD150,IF(AV150&lt;L150,AY150*(1+AJ150),AU150*(1-AJ150/2))))</f>
        <v>14.34</v>
      </c>
      <c r="AX150" s="3" t="str">
        <f t="shared" ref="AX149:AX155" si="141">IF(L150&lt;50,"",IF(OR(AV150=L150*4,AV150=""),"",IF(AV150&gt;=L150,AV150*2,IF(L150&lt;=20000,L150,10000))))</f>
        <v/>
      </c>
      <c r="AY150" s="63" t="str">
        <f t="shared" ref="AY149:AY155" si="142">IF(AX150="","",IF(AX150=L150,AD150,AW150*(1-AJ150/2)))</f>
        <v/>
      </c>
    </row>
    <row r="151" ht="14.25" hidden="1" spans="1:51">
      <c r="A151" s="5" t="s">
        <v>300</v>
      </c>
      <c r="E151" s="28" t="s">
        <v>551</v>
      </c>
      <c r="F151" s="28" t="s">
        <v>552</v>
      </c>
      <c r="G151" s="28" t="s">
        <v>553</v>
      </c>
      <c r="H151" s="11">
        <v>1</v>
      </c>
      <c r="J151" s="41">
        <v>1780</v>
      </c>
      <c r="X151" s="50">
        <f t="shared" si="124"/>
        <v>1</v>
      </c>
      <c r="Y151" s="40">
        <v>48</v>
      </c>
      <c r="AD151" s="15">
        <v>14.34</v>
      </c>
      <c r="AE151" s="62"/>
      <c r="AF151" s="63">
        <f t="shared" si="125"/>
        <v>0</v>
      </c>
      <c r="AG151" s="63">
        <f t="shared" si="126"/>
        <v>0</v>
      </c>
      <c r="AH151" s="63">
        <f t="shared" si="127"/>
        <v>0</v>
      </c>
      <c r="AI151" s="63" t="s">
        <v>57</v>
      </c>
      <c r="AK151" s="71" t="e">
        <f t="shared" si="128"/>
        <v>#DIV/0!</v>
      </c>
      <c r="AL151" s="71">
        <f t="shared" si="129"/>
        <v>1</v>
      </c>
      <c r="AM151" s="63" t="b">
        <f t="shared" si="130"/>
        <v>0</v>
      </c>
      <c r="AN151" s="3">
        <f t="shared" si="131"/>
        <v>0</v>
      </c>
      <c r="AO151" s="63">
        <f t="shared" si="132"/>
        <v>14.34</v>
      </c>
      <c r="AP151" s="3">
        <f t="shared" si="133"/>
        <v>100</v>
      </c>
      <c r="AQ151" s="63">
        <f t="shared" si="134"/>
        <v>14.34</v>
      </c>
      <c r="AR151" s="3">
        <f t="shared" si="135"/>
        <v>500</v>
      </c>
      <c r="AS151" s="63">
        <f t="shared" si="136"/>
        <v>14.34</v>
      </c>
      <c r="AT151" s="3">
        <f t="shared" si="137"/>
        <v>1000</v>
      </c>
      <c r="AU151" s="63">
        <f t="shared" si="138"/>
        <v>14.34</v>
      </c>
      <c r="AV151" s="3">
        <f t="shared" si="139"/>
        <v>2500</v>
      </c>
      <c r="AW151" s="63">
        <f t="shared" si="140"/>
        <v>14.34</v>
      </c>
      <c r="AX151" s="3" t="str">
        <f t="shared" si="141"/>
        <v/>
      </c>
      <c r="AY151" s="63" t="str">
        <f t="shared" si="142"/>
        <v/>
      </c>
    </row>
    <row r="152" ht="14.25" hidden="1" spans="1:51">
      <c r="A152" s="5" t="s">
        <v>300</v>
      </c>
      <c r="E152" s="28" t="s">
        <v>554</v>
      </c>
      <c r="F152" s="28" t="s">
        <v>232</v>
      </c>
      <c r="G152" s="28" t="s">
        <v>83</v>
      </c>
      <c r="H152" s="11">
        <v>1</v>
      </c>
      <c r="J152" s="41">
        <v>5800</v>
      </c>
      <c r="X152" s="50">
        <f t="shared" si="124"/>
        <v>1</v>
      </c>
      <c r="Y152" s="40">
        <v>48</v>
      </c>
      <c r="AD152" s="15">
        <v>14.34</v>
      </c>
      <c r="AE152" s="62"/>
      <c r="AF152" s="63">
        <f t="shared" si="125"/>
        <v>0</v>
      </c>
      <c r="AG152" s="63">
        <f t="shared" si="126"/>
        <v>0</v>
      </c>
      <c r="AH152" s="63">
        <f t="shared" si="127"/>
        <v>0</v>
      </c>
      <c r="AI152" s="63" t="s">
        <v>57</v>
      </c>
      <c r="AK152" s="71" t="e">
        <f t="shared" si="128"/>
        <v>#DIV/0!</v>
      </c>
      <c r="AL152" s="71">
        <f t="shared" si="129"/>
        <v>1</v>
      </c>
      <c r="AM152" s="63" t="b">
        <f t="shared" si="130"/>
        <v>0</v>
      </c>
      <c r="AN152" s="3">
        <f t="shared" si="131"/>
        <v>0</v>
      </c>
      <c r="AO152" s="63">
        <f t="shared" si="132"/>
        <v>14.34</v>
      </c>
      <c r="AP152" s="3">
        <f t="shared" si="133"/>
        <v>100</v>
      </c>
      <c r="AQ152" s="63">
        <f t="shared" si="134"/>
        <v>14.34</v>
      </c>
      <c r="AR152" s="3">
        <f t="shared" si="135"/>
        <v>500</v>
      </c>
      <c r="AS152" s="63">
        <f t="shared" si="136"/>
        <v>14.34</v>
      </c>
      <c r="AT152" s="3">
        <f t="shared" si="137"/>
        <v>1000</v>
      </c>
      <c r="AU152" s="63">
        <f t="shared" si="138"/>
        <v>14.34</v>
      </c>
      <c r="AV152" s="3">
        <f t="shared" si="139"/>
        <v>2500</v>
      </c>
      <c r="AW152" s="63">
        <f t="shared" si="140"/>
        <v>14.34</v>
      </c>
      <c r="AX152" s="3" t="str">
        <f t="shared" si="141"/>
        <v/>
      </c>
      <c r="AY152" s="63" t="str">
        <f t="shared" si="142"/>
        <v/>
      </c>
    </row>
    <row r="153" ht="14.25" hidden="1" spans="1:51">
      <c r="A153" s="5" t="s">
        <v>300</v>
      </c>
      <c r="E153" s="28" t="s">
        <v>555</v>
      </c>
      <c r="F153" s="28" t="s">
        <v>556</v>
      </c>
      <c r="G153" s="28" t="s">
        <v>557</v>
      </c>
      <c r="H153" s="11">
        <v>1</v>
      </c>
      <c r="J153" s="41">
        <v>990</v>
      </c>
      <c r="X153" s="50">
        <f t="shared" si="124"/>
        <v>1</v>
      </c>
      <c r="Y153" s="40">
        <v>48</v>
      </c>
      <c r="AD153" s="15">
        <v>14.34</v>
      </c>
      <c r="AE153" s="62"/>
      <c r="AF153" s="63">
        <f t="shared" si="125"/>
        <v>0</v>
      </c>
      <c r="AG153" s="63">
        <f t="shared" si="126"/>
        <v>0</v>
      </c>
      <c r="AH153" s="63">
        <f t="shared" si="127"/>
        <v>0</v>
      </c>
      <c r="AI153" s="63" t="s">
        <v>57</v>
      </c>
      <c r="AK153" s="71" t="e">
        <f t="shared" si="128"/>
        <v>#DIV/0!</v>
      </c>
      <c r="AL153" s="71">
        <f t="shared" si="129"/>
        <v>1</v>
      </c>
      <c r="AM153" s="63" t="b">
        <f t="shared" si="130"/>
        <v>0</v>
      </c>
      <c r="AN153" s="3">
        <f t="shared" si="131"/>
        <v>0</v>
      </c>
      <c r="AO153" s="63">
        <f t="shared" si="132"/>
        <v>14.34</v>
      </c>
      <c r="AP153" s="3">
        <f t="shared" si="133"/>
        <v>100</v>
      </c>
      <c r="AQ153" s="63">
        <f t="shared" si="134"/>
        <v>14.34</v>
      </c>
      <c r="AR153" s="3">
        <f t="shared" si="135"/>
        <v>500</v>
      </c>
      <c r="AS153" s="63">
        <f t="shared" si="136"/>
        <v>14.34</v>
      </c>
      <c r="AT153" s="3">
        <f t="shared" si="137"/>
        <v>1000</v>
      </c>
      <c r="AU153" s="63">
        <f t="shared" si="138"/>
        <v>14.34</v>
      </c>
      <c r="AV153" s="3">
        <f t="shared" si="139"/>
        <v>2500</v>
      </c>
      <c r="AW153" s="63">
        <f t="shared" si="140"/>
        <v>14.34</v>
      </c>
      <c r="AX153" s="3" t="str">
        <f t="shared" si="141"/>
        <v/>
      </c>
      <c r="AY153" s="63" t="str">
        <f t="shared" si="142"/>
        <v/>
      </c>
    </row>
    <row r="154" ht="14.25" hidden="1" spans="1:51">
      <c r="A154" s="5" t="s">
        <v>300</v>
      </c>
      <c r="E154" s="28" t="s">
        <v>558</v>
      </c>
      <c r="F154" s="28" t="s">
        <v>82</v>
      </c>
      <c r="G154" s="28" t="s">
        <v>559</v>
      </c>
      <c r="H154" s="11">
        <v>1</v>
      </c>
      <c r="J154" s="41">
        <v>224</v>
      </c>
      <c r="X154" s="50">
        <f t="shared" si="124"/>
        <v>1</v>
      </c>
      <c r="Y154" s="40">
        <v>48</v>
      </c>
      <c r="AD154" s="15">
        <v>14.34</v>
      </c>
      <c r="AE154" s="62"/>
      <c r="AF154" s="63">
        <f t="shared" si="125"/>
        <v>0</v>
      </c>
      <c r="AG154" s="63">
        <f t="shared" si="126"/>
        <v>0</v>
      </c>
      <c r="AH154" s="63">
        <f t="shared" si="127"/>
        <v>0</v>
      </c>
      <c r="AI154" s="63" t="s">
        <v>57</v>
      </c>
      <c r="AK154" s="71" t="e">
        <f t="shared" si="128"/>
        <v>#DIV/0!</v>
      </c>
      <c r="AL154" s="71">
        <f t="shared" si="129"/>
        <v>1</v>
      </c>
      <c r="AM154" s="63" t="b">
        <f t="shared" si="130"/>
        <v>0</v>
      </c>
      <c r="AN154" s="3">
        <f t="shared" si="131"/>
        <v>0</v>
      </c>
      <c r="AO154" s="63">
        <f t="shared" si="132"/>
        <v>14.34</v>
      </c>
      <c r="AP154" s="3">
        <f t="shared" si="133"/>
        <v>100</v>
      </c>
      <c r="AQ154" s="63">
        <f t="shared" si="134"/>
        <v>14.34</v>
      </c>
      <c r="AR154" s="3">
        <f t="shared" si="135"/>
        <v>500</v>
      </c>
      <c r="AS154" s="63">
        <f t="shared" si="136"/>
        <v>14.34</v>
      </c>
      <c r="AT154" s="3">
        <f t="shared" si="137"/>
        <v>1000</v>
      </c>
      <c r="AU154" s="63">
        <f t="shared" si="138"/>
        <v>14.34</v>
      </c>
      <c r="AV154" s="3">
        <f t="shared" si="139"/>
        <v>2500</v>
      </c>
      <c r="AW154" s="63">
        <f t="shared" si="140"/>
        <v>14.34</v>
      </c>
      <c r="AX154" s="3" t="str">
        <f t="shared" si="141"/>
        <v/>
      </c>
      <c r="AY154" s="63" t="str">
        <f t="shared" si="142"/>
        <v/>
      </c>
    </row>
    <row r="155" ht="14.25" hidden="1" spans="1:51">
      <c r="A155" s="5" t="s">
        <v>300</v>
      </c>
      <c r="E155" s="28" t="s">
        <v>560</v>
      </c>
      <c r="F155" s="28" t="s">
        <v>561</v>
      </c>
      <c r="G155" s="28" t="s">
        <v>241</v>
      </c>
      <c r="H155" s="11">
        <v>1</v>
      </c>
      <c r="J155" s="41">
        <v>800</v>
      </c>
      <c r="X155" s="50">
        <f t="shared" si="124"/>
        <v>1</v>
      </c>
      <c r="Y155" s="40">
        <v>48</v>
      </c>
      <c r="AD155" s="15">
        <v>14.34</v>
      </c>
      <c r="AE155" s="62"/>
      <c r="AF155" s="63">
        <f t="shared" si="125"/>
        <v>0</v>
      </c>
      <c r="AG155" s="63">
        <f t="shared" si="126"/>
        <v>0</v>
      </c>
      <c r="AH155" s="63">
        <f t="shared" si="127"/>
        <v>0</v>
      </c>
      <c r="AI155" s="63" t="s">
        <v>57</v>
      </c>
      <c r="AK155" s="71" t="e">
        <f t="shared" si="128"/>
        <v>#DIV/0!</v>
      </c>
      <c r="AL155" s="71">
        <f t="shared" si="129"/>
        <v>1</v>
      </c>
      <c r="AM155" s="63" t="b">
        <f t="shared" si="130"/>
        <v>0</v>
      </c>
      <c r="AN155" s="3">
        <f t="shared" si="131"/>
        <v>0</v>
      </c>
      <c r="AO155" s="63">
        <f t="shared" si="132"/>
        <v>14.34</v>
      </c>
      <c r="AP155" s="3">
        <f t="shared" si="133"/>
        <v>100</v>
      </c>
      <c r="AQ155" s="63">
        <f t="shared" si="134"/>
        <v>14.34</v>
      </c>
      <c r="AR155" s="3">
        <f t="shared" si="135"/>
        <v>500</v>
      </c>
      <c r="AS155" s="63">
        <f t="shared" si="136"/>
        <v>14.34</v>
      </c>
      <c r="AT155" s="3">
        <f t="shared" si="137"/>
        <v>1000</v>
      </c>
      <c r="AU155" s="63">
        <f t="shared" si="138"/>
        <v>14.34</v>
      </c>
      <c r="AV155" s="3">
        <f t="shared" si="139"/>
        <v>2500</v>
      </c>
      <c r="AW155" s="63">
        <f t="shared" si="140"/>
        <v>14.34</v>
      </c>
      <c r="AX155" s="3" t="str">
        <f t="shared" si="141"/>
        <v/>
      </c>
      <c r="AY155" s="63" t="str">
        <f t="shared" si="142"/>
        <v/>
      </c>
    </row>
    <row r="156" ht="14.25" hidden="1" spans="1:10">
      <c r="A156" s="5" t="s">
        <v>300</v>
      </c>
      <c r="E156" s="28" t="s">
        <v>562</v>
      </c>
      <c r="F156" s="28" t="s">
        <v>563</v>
      </c>
      <c r="G156" s="28" t="s">
        <v>564</v>
      </c>
      <c r="H156" s="11">
        <v>1</v>
      </c>
      <c r="J156" s="41">
        <v>10</v>
      </c>
    </row>
    <row r="157" ht="14.25" hidden="1" spans="1:10">
      <c r="A157" s="5" t="s">
        <v>300</v>
      </c>
      <c r="E157" s="28" t="s">
        <v>565</v>
      </c>
      <c r="F157" s="28" t="s">
        <v>566</v>
      </c>
      <c r="G157" s="28" t="s">
        <v>567</v>
      </c>
      <c r="H157" s="11">
        <v>1</v>
      </c>
      <c r="J157" s="41">
        <v>100</v>
      </c>
    </row>
    <row r="158" ht="14.25" hidden="1" spans="1:10">
      <c r="A158" s="5" t="s">
        <v>300</v>
      </c>
      <c r="E158" s="28" t="s">
        <v>568</v>
      </c>
      <c r="F158" s="28"/>
      <c r="G158" s="28"/>
      <c r="H158" s="11">
        <v>1</v>
      </c>
      <c r="J158" s="41">
        <v>88</v>
      </c>
    </row>
    <row r="159" ht="14.25" hidden="1" spans="1:10">
      <c r="A159" s="5" t="s">
        <v>300</v>
      </c>
      <c r="E159" s="28" t="s">
        <v>569</v>
      </c>
      <c r="F159" s="28" t="s">
        <v>570</v>
      </c>
      <c r="G159" s="28" t="s">
        <v>571</v>
      </c>
      <c r="H159" s="11">
        <v>1</v>
      </c>
      <c r="J159" s="41">
        <v>8</v>
      </c>
    </row>
    <row r="160" ht="14.25" hidden="1" spans="1:10">
      <c r="A160" s="5" t="s">
        <v>300</v>
      </c>
      <c r="E160" s="28" t="s">
        <v>572</v>
      </c>
      <c r="F160" s="28" t="s">
        <v>573</v>
      </c>
      <c r="G160" s="28" t="s">
        <v>574</v>
      </c>
      <c r="H160" s="11">
        <v>1</v>
      </c>
      <c r="J160" s="41">
        <v>1</v>
      </c>
    </row>
    <row r="161" ht="14.25" hidden="1" spans="1:10">
      <c r="A161" s="5" t="s">
        <v>300</v>
      </c>
      <c r="E161" s="28" t="s">
        <v>575</v>
      </c>
      <c r="F161" s="28" t="s">
        <v>576</v>
      </c>
      <c r="G161" s="28" t="s">
        <v>571</v>
      </c>
      <c r="H161" s="11">
        <v>1</v>
      </c>
      <c r="J161" s="41">
        <v>10</v>
      </c>
    </row>
    <row r="162" ht="14.25" hidden="1" spans="1:10">
      <c r="A162" s="5" t="s">
        <v>300</v>
      </c>
      <c r="E162" s="28" t="s">
        <v>577</v>
      </c>
      <c r="F162" s="28" t="s">
        <v>578</v>
      </c>
      <c r="G162" s="28" t="s">
        <v>515</v>
      </c>
      <c r="H162" s="11">
        <v>1</v>
      </c>
      <c r="J162" s="41">
        <v>161</v>
      </c>
    </row>
    <row r="163" ht="14.25" hidden="1" spans="1:10">
      <c r="A163" s="5" t="s">
        <v>300</v>
      </c>
      <c r="E163" s="28" t="s">
        <v>579</v>
      </c>
      <c r="F163" s="28" t="s">
        <v>580</v>
      </c>
      <c r="G163" s="28" t="s">
        <v>581</v>
      </c>
      <c r="H163" s="11">
        <v>1</v>
      </c>
      <c r="J163" s="41">
        <v>294</v>
      </c>
    </row>
    <row r="164" ht="14.25" hidden="1" spans="1:10">
      <c r="A164" s="5" t="s">
        <v>300</v>
      </c>
      <c r="E164" s="28" t="s">
        <v>582</v>
      </c>
      <c r="F164" s="28" t="s">
        <v>583</v>
      </c>
      <c r="G164" s="28" t="s">
        <v>581</v>
      </c>
      <c r="H164" s="11">
        <v>1</v>
      </c>
      <c r="J164" s="41">
        <v>341</v>
      </c>
    </row>
    <row r="165" ht="14.25" hidden="1" spans="1:10">
      <c r="A165" s="5" t="s">
        <v>300</v>
      </c>
      <c r="E165" s="28" t="s">
        <v>584</v>
      </c>
      <c r="F165" s="28" t="s">
        <v>130</v>
      </c>
      <c r="G165" s="28" t="s">
        <v>585</v>
      </c>
      <c r="H165" s="11">
        <v>1</v>
      </c>
      <c r="J165" s="41">
        <v>6</v>
      </c>
    </row>
    <row r="166" ht="14.25" hidden="1" spans="1:10">
      <c r="A166" s="5" t="s">
        <v>300</v>
      </c>
      <c r="E166" s="28" t="s">
        <v>586</v>
      </c>
      <c r="F166" s="28" t="s">
        <v>130</v>
      </c>
      <c r="G166" s="28" t="s">
        <v>587</v>
      </c>
      <c r="H166" s="11">
        <v>1</v>
      </c>
      <c r="J166" s="41">
        <v>21</v>
      </c>
    </row>
    <row r="167" ht="14.25" hidden="1" spans="1:10">
      <c r="A167" s="5" t="s">
        <v>300</v>
      </c>
      <c r="E167" s="28" t="s">
        <v>588</v>
      </c>
      <c r="F167" s="28"/>
      <c r="G167" s="28"/>
      <c r="H167" s="11">
        <v>1</v>
      </c>
      <c r="J167" s="41">
        <v>5</v>
      </c>
    </row>
    <row r="168" ht="14.25" hidden="1" spans="1:10">
      <c r="A168" s="5" t="s">
        <v>300</v>
      </c>
      <c r="E168" s="28" t="s">
        <v>589</v>
      </c>
      <c r="F168" s="28" t="s">
        <v>271</v>
      </c>
      <c r="G168" s="28" t="s">
        <v>590</v>
      </c>
      <c r="H168" s="11">
        <v>1</v>
      </c>
      <c r="J168" s="41">
        <v>16</v>
      </c>
    </row>
    <row r="169" ht="14.25" hidden="1" spans="1:10">
      <c r="A169" s="5" t="s">
        <v>300</v>
      </c>
      <c r="E169" s="28" t="s">
        <v>591</v>
      </c>
      <c r="F169" s="28" t="s">
        <v>592</v>
      </c>
      <c r="G169" s="28" t="s">
        <v>593</v>
      </c>
      <c r="H169" s="11">
        <v>1</v>
      </c>
      <c r="J169" s="41">
        <v>45</v>
      </c>
    </row>
    <row r="170" ht="14.25" hidden="1" spans="1:10">
      <c r="A170" s="5" t="s">
        <v>300</v>
      </c>
      <c r="E170" s="28" t="s">
        <v>594</v>
      </c>
      <c r="F170" s="28" t="s">
        <v>595</v>
      </c>
      <c r="G170" s="28" t="s">
        <v>596</v>
      </c>
      <c r="H170" s="11">
        <v>1</v>
      </c>
      <c r="J170" s="41">
        <v>11</v>
      </c>
    </row>
    <row r="171" ht="14.25" hidden="1" spans="1:10">
      <c r="A171" s="5" t="s">
        <v>300</v>
      </c>
      <c r="E171" s="28" t="s">
        <v>597</v>
      </c>
      <c r="F171" s="28" t="s">
        <v>82</v>
      </c>
      <c r="G171" s="28" t="s">
        <v>598</v>
      </c>
      <c r="H171" s="11">
        <v>1</v>
      </c>
      <c r="J171" s="41">
        <v>50</v>
      </c>
    </row>
    <row r="172" ht="14.25" hidden="1" spans="1:10">
      <c r="A172" s="5" t="s">
        <v>300</v>
      </c>
      <c r="E172" s="28" t="s">
        <v>599</v>
      </c>
      <c r="F172" s="28" t="s">
        <v>281</v>
      </c>
      <c r="G172" s="28" t="s">
        <v>600</v>
      </c>
      <c r="H172" s="11">
        <v>1</v>
      </c>
      <c r="J172" s="41">
        <v>264</v>
      </c>
    </row>
    <row r="173" ht="14.25" hidden="1" spans="1:10">
      <c r="A173" s="5" t="s">
        <v>300</v>
      </c>
      <c r="E173" s="28" t="s">
        <v>601</v>
      </c>
      <c r="F173" s="28"/>
      <c r="G173" s="28" t="s">
        <v>602</v>
      </c>
      <c r="H173" s="11">
        <v>1</v>
      </c>
      <c r="J173" s="41">
        <v>1</v>
      </c>
    </row>
    <row r="174" ht="14.25" hidden="1" spans="1:10">
      <c r="A174" s="5" t="s">
        <v>300</v>
      </c>
      <c r="E174" s="28" t="s">
        <v>603</v>
      </c>
      <c r="F174" s="28" t="s">
        <v>604</v>
      </c>
      <c r="G174" s="28" t="s">
        <v>105</v>
      </c>
      <c r="H174" s="11">
        <v>1</v>
      </c>
      <c r="J174" s="41">
        <v>1</v>
      </c>
    </row>
    <row r="175" ht="14.25" hidden="1" spans="1:10">
      <c r="A175" s="5" t="s">
        <v>300</v>
      </c>
      <c r="E175" s="28" t="s">
        <v>605</v>
      </c>
      <c r="F175" s="28"/>
      <c r="G175" s="28" t="s">
        <v>225</v>
      </c>
      <c r="H175" s="11">
        <v>1</v>
      </c>
      <c r="J175" s="41">
        <v>10</v>
      </c>
    </row>
    <row r="176" ht="14.25" hidden="1" spans="1:10">
      <c r="A176" s="5" t="s">
        <v>300</v>
      </c>
      <c r="E176" s="28" t="s">
        <v>606</v>
      </c>
      <c r="F176" s="28" t="s">
        <v>395</v>
      </c>
      <c r="G176" s="28" t="s">
        <v>607</v>
      </c>
      <c r="H176" s="11">
        <v>1</v>
      </c>
      <c r="J176" s="41">
        <v>65</v>
      </c>
    </row>
    <row r="177" ht="14.25" hidden="1" spans="1:10">
      <c r="A177" s="5" t="s">
        <v>300</v>
      </c>
      <c r="E177" s="28" t="s">
        <v>608</v>
      </c>
      <c r="F177" s="28" t="s">
        <v>609</v>
      </c>
      <c r="G177" s="28"/>
      <c r="H177" s="11">
        <v>1</v>
      </c>
      <c r="J177" s="41">
        <v>10</v>
      </c>
    </row>
    <row r="178" ht="14.25" hidden="1" spans="1:10">
      <c r="A178" s="5" t="s">
        <v>300</v>
      </c>
      <c r="E178" s="28" t="s">
        <v>610</v>
      </c>
      <c r="F178" s="28"/>
      <c r="G178" s="28" t="s">
        <v>225</v>
      </c>
      <c r="H178" s="11">
        <v>1</v>
      </c>
      <c r="J178" s="41">
        <v>20</v>
      </c>
    </row>
    <row r="179" ht="14.25" hidden="1" spans="1:10">
      <c r="A179" s="5" t="s">
        <v>300</v>
      </c>
      <c r="E179" s="28" t="s">
        <v>611</v>
      </c>
      <c r="F179" s="28"/>
      <c r="G179" s="28" t="s">
        <v>225</v>
      </c>
      <c r="H179" s="11">
        <v>1</v>
      </c>
      <c r="J179" s="41">
        <v>48</v>
      </c>
    </row>
    <row r="180" ht="14.25" hidden="1" spans="1:10">
      <c r="A180" s="5" t="s">
        <v>300</v>
      </c>
      <c r="E180" s="97" t="s">
        <v>612</v>
      </c>
      <c r="F180" s="28"/>
      <c r="G180" s="28" t="s">
        <v>225</v>
      </c>
      <c r="H180" s="11">
        <v>1</v>
      </c>
      <c r="J180" s="41">
        <v>3</v>
      </c>
    </row>
    <row r="181" ht="14.25" hidden="1" spans="1:10">
      <c r="A181" s="5" t="s">
        <v>300</v>
      </c>
      <c r="E181" s="28" t="s">
        <v>613</v>
      </c>
      <c r="F181" s="28"/>
      <c r="G181" s="28" t="s">
        <v>225</v>
      </c>
      <c r="H181" s="11">
        <v>1</v>
      </c>
      <c r="J181" s="41">
        <v>19</v>
      </c>
    </row>
    <row r="182" ht="14.25" hidden="1" spans="1:10">
      <c r="A182" s="5" t="s">
        <v>300</v>
      </c>
      <c r="E182" s="28" t="s">
        <v>614</v>
      </c>
      <c r="F182" s="28" t="s">
        <v>615</v>
      </c>
      <c r="G182" s="28" t="s">
        <v>515</v>
      </c>
      <c r="H182" s="11">
        <v>1</v>
      </c>
      <c r="J182" s="41">
        <v>34</v>
      </c>
    </row>
    <row r="183" ht="14.25" hidden="1" spans="1:10">
      <c r="A183" s="5" t="s">
        <v>300</v>
      </c>
      <c r="E183" s="28" t="s">
        <v>616</v>
      </c>
      <c r="F183" s="28" t="s">
        <v>241</v>
      </c>
      <c r="G183" s="28" t="s">
        <v>617</v>
      </c>
      <c r="H183" s="11">
        <v>1</v>
      </c>
      <c r="J183" s="41">
        <v>1949</v>
      </c>
    </row>
    <row r="184" ht="14.25" hidden="1" spans="1:10">
      <c r="A184" s="5" t="s">
        <v>300</v>
      </c>
      <c r="E184" s="28" t="s">
        <v>618</v>
      </c>
      <c r="F184" s="28" t="s">
        <v>619</v>
      </c>
      <c r="G184" s="28" t="s">
        <v>581</v>
      </c>
      <c r="H184" s="11">
        <v>1</v>
      </c>
      <c r="J184" s="41">
        <v>3020</v>
      </c>
    </row>
    <row r="185" ht="14.25" hidden="1" spans="1:10">
      <c r="A185" s="5" t="s">
        <v>300</v>
      </c>
      <c r="E185" s="28" t="s">
        <v>620</v>
      </c>
      <c r="F185" s="28" t="s">
        <v>621</v>
      </c>
      <c r="G185" s="28" t="s">
        <v>421</v>
      </c>
      <c r="H185" s="11">
        <v>1</v>
      </c>
      <c r="J185" s="41">
        <v>9982</v>
      </c>
    </row>
    <row r="186" ht="14.25" hidden="1" spans="1:10">
      <c r="A186" s="5" t="s">
        <v>300</v>
      </c>
      <c r="E186" s="28" t="s">
        <v>622</v>
      </c>
      <c r="F186" s="28" t="s">
        <v>142</v>
      </c>
      <c r="G186" s="28" t="s">
        <v>623</v>
      </c>
      <c r="H186" s="11">
        <v>1</v>
      </c>
      <c r="J186" s="41">
        <v>53</v>
      </c>
    </row>
    <row r="187" ht="14.25" hidden="1" spans="1:10">
      <c r="A187" s="5" t="s">
        <v>300</v>
      </c>
      <c r="E187" s="28" t="s">
        <v>624</v>
      </c>
      <c r="F187" s="28" t="s">
        <v>625</v>
      </c>
      <c r="G187" s="28" t="s">
        <v>405</v>
      </c>
      <c r="H187" s="11">
        <v>1</v>
      </c>
      <c r="J187" s="41">
        <v>1779</v>
      </c>
    </row>
    <row r="188" ht="14.25" hidden="1" spans="1:10">
      <c r="A188" s="5" t="s">
        <v>300</v>
      </c>
      <c r="E188" s="28" t="s">
        <v>626</v>
      </c>
      <c r="F188" s="28" t="s">
        <v>627</v>
      </c>
      <c r="G188" s="28" t="s">
        <v>241</v>
      </c>
      <c r="H188" s="11">
        <v>1</v>
      </c>
      <c r="J188" s="41">
        <v>5767</v>
      </c>
    </row>
    <row r="189" ht="14.25" hidden="1" spans="1:10">
      <c r="A189" s="5" t="s">
        <v>300</v>
      </c>
      <c r="E189" s="28" t="s">
        <v>628</v>
      </c>
      <c r="F189" s="28" t="s">
        <v>433</v>
      </c>
      <c r="G189" s="28" t="s">
        <v>629</v>
      </c>
      <c r="H189" s="11">
        <v>1</v>
      </c>
      <c r="J189" s="41">
        <v>4000</v>
      </c>
    </row>
    <row r="190" ht="14.25" hidden="1" spans="1:10">
      <c r="A190" s="5" t="s">
        <v>300</v>
      </c>
      <c r="E190" s="28" t="s">
        <v>630</v>
      </c>
      <c r="F190" s="28" t="s">
        <v>631</v>
      </c>
      <c r="G190" s="28" t="s">
        <v>632</v>
      </c>
      <c r="H190" s="11">
        <v>1</v>
      </c>
      <c r="J190" s="41">
        <v>16</v>
      </c>
    </row>
    <row r="191" ht="14.25" hidden="1" spans="1:10">
      <c r="A191" s="5" t="s">
        <v>300</v>
      </c>
      <c r="E191" s="28" t="s">
        <v>633</v>
      </c>
      <c r="F191" s="28" t="s">
        <v>634</v>
      </c>
      <c r="G191" s="28" t="s">
        <v>105</v>
      </c>
      <c r="H191" s="11">
        <v>1</v>
      </c>
      <c r="J191" s="41">
        <v>80</v>
      </c>
    </row>
    <row r="192" ht="14.25" hidden="1" spans="1:10">
      <c r="A192" s="5" t="s">
        <v>300</v>
      </c>
      <c r="E192" s="28" t="s">
        <v>635</v>
      </c>
      <c r="F192" s="28" t="s">
        <v>636</v>
      </c>
      <c r="G192" s="28" t="s">
        <v>637</v>
      </c>
      <c r="H192" s="11">
        <v>1</v>
      </c>
      <c r="J192" s="41">
        <v>23975</v>
      </c>
    </row>
    <row r="193" ht="14.25" hidden="1" spans="1:10">
      <c r="A193" s="5" t="s">
        <v>300</v>
      </c>
      <c r="E193" s="28" t="s">
        <v>638</v>
      </c>
      <c r="F193" s="28" t="s">
        <v>232</v>
      </c>
      <c r="G193" s="28" t="s">
        <v>189</v>
      </c>
      <c r="H193" s="11">
        <v>1</v>
      </c>
      <c r="J193" s="41">
        <v>2800</v>
      </c>
    </row>
    <row r="194" ht="14.25" hidden="1" spans="1:10">
      <c r="A194" s="5" t="s">
        <v>300</v>
      </c>
      <c r="E194" s="28" t="s">
        <v>639</v>
      </c>
      <c r="F194" s="28" t="s">
        <v>640</v>
      </c>
      <c r="G194" s="28" t="s">
        <v>641</v>
      </c>
      <c r="H194" s="11">
        <v>1</v>
      </c>
      <c r="J194" s="41">
        <v>5000</v>
      </c>
    </row>
    <row r="195" ht="14.25" hidden="1" spans="1:10">
      <c r="A195" s="5" t="s">
        <v>300</v>
      </c>
      <c r="E195" s="28" t="s">
        <v>642</v>
      </c>
      <c r="F195" s="28" t="s">
        <v>643</v>
      </c>
      <c r="G195" s="28" t="s">
        <v>644</v>
      </c>
      <c r="H195" s="11">
        <v>1</v>
      </c>
      <c r="J195" s="41">
        <v>1930</v>
      </c>
    </row>
    <row r="196" ht="14.25" hidden="1" spans="1:10">
      <c r="A196" s="5" t="s">
        <v>300</v>
      </c>
      <c r="E196" s="28" t="s">
        <v>645</v>
      </c>
      <c r="F196" s="28" t="s">
        <v>646</v>
      </c>
      <c r="G196" s="28" t="s">
        <v>647</v>
      </c>
      <c r="H196" s="11">
        <v>1</v>
      </c>
      <c r="J196" s="41">
        <v>8</v>
      </c>
    </row>
    <row r="197" ht="14.25" hidden="1" spans="1:10">
      <c r="A197" s="5" t="s">
        <v>300</v>
      </c>
      <c r="E197" s="28" t="s">
        <v>648</v>
      </c>
      <c r="F197" s="28" t="s">
        <v>649</v>
      </c>
      <c r="G197" s="28" t="s">
        <v>650</v>
      </c>
      <c r="H197" s="11">
        <v>1</v>
      </c>
      <c r="J197" s="41">
        <v>200</v>
      </c>
    </row>
    <row r="198" ht="14.25" hidden="1" spans="1:10">
      <c r="A198" s="5" t="s">
        <v>300</v>
      </c>
      <c r="E198" s="28" t="s">
        <v>651</v>
      </c>
      <c r="F198" s="28" t="s">
        <v>652</v>
      </c>
      <c r="G198" s="28" t="s">
        <v>653</v>
      </c>
      <c r="H198" s="11">
        <v>1</v>
      </c>
      <c r="J198" s="41">
        <v>78</v>
      </c>
    </row>
    <row r="199" ht="14.25" hidden="1" spans="1:10">
      <c r="A199" s="5" t="s">
        <v>300</v>
      </c>
      <c r="E199" s="28" t="s">
        <v>654</v>
      </c>
      <c r="F199" s="28" t="s">
        <v>655</v>
      </c>
      <c r="G199" s="28" t="s">
        <v>656</v>
      </c>
      <c r="H199" s="11">
        <v>1</v>
      </c>
      <c r="J199" s="41">
        <v>503</v>
      </c>
    </row>
    <row r="200" ht="14.25" hidden="1" spans="1:10">
      <c r="A200" s="5" t="s">
        <v>300</v>
      </c>
      <c r="E200" s="28" t="s">
        <v>657</v>
      </c>
      <c r="F200" s="28" t="s">
        <v>474</v>
      </c>
      <c r="G200" s="28" t="s">
        <v>658</v>
      </c>
      <c r="H200" s="11">
        <v>1</v>
      </c>
      <c r="J200" s="41">
        <v>150</v>
      </c>
    </row>
    <row r="201" ht="14.25" hidden="1" spans="1:10">
      <c r="A201" s="5" t="s">
        <v>300</v>
      </c>
      <c r="E201" s="28" t="s">
        <v>659</v>
      </c>
      <c r="F201" s="28" t="s">
        <v>87</v>
      </c>
      <c r="G201" s="28" t="s">
        <v>590</v>
      </c>
      <c r="H201" s="11">
        <v>1</v>
      </c>
      <c r="J201" s="41">
        <v>310</v>
      </c>
    </row>
    <row r="202" ht="14.25" hidden="1" spans="1:10">
      <c r="A202" s="5" t="s">
        <v>300</v>
      </c>
      <c r="E202" s="28" t="s">
        <v>660</v>
      </c>
      <c r="F202" s="28" t="s">
        <v>661</v>
      </c>
      <c r="G202" s="28"/>
      <c r="H202" s="11">
        <v>1</v>
      </c>
      <c r="J202" s="41">
        <v>2</v>
      </c>
    </row>
    <row r="203" ht="14.25" hidden="1" spans="1:10">
      <c r="A203" s="5" t="s">
        <v>300</v>
      </c>
      <c r="E203" s="28" t="s">
        <v>662</v>
      </c>
      <c r="F203" s="28" t="s">
        <v>663</v>
      </c>
      <c r="G203" s="28"/>
      <c r="H203" s="11">
        <v>1</v>
      </c>
      <c r="J203" s="41">
        <v>5</v>
      </c>
    </row>
    <row r="204" ht="14.25" hidden="1" spans="1:10">
      <c r="A204" s="5" t="s">
        <v>300</v>
      </c>
      <c r="E204" s="28" t="s">
        <v>664</v>
      </c>
      <c r="F204" s="28" t="s">
        <v>665</v>
      </c>
      <c r="G204" s="28" t="s">
        <v>666</v>
      </c>
      <c r="H204" s="11">
        <v>1</v>
      </c>
      <c r="J204" s="41">
        <v>5</v>
      </c>
    </row>
    <row r="205" ht="14.25" hidden="1" spans="1:10">
      <c r="A205" s="5" t="s">
        <v>300</v>
      </c>
      <c r="E205" s="28" t="s">
        <v>667</v>
      </c>
      <c r="F205" s="28" t="s">
        <v>668</v>
      </c>
      <c r="G205" s="28" t="s">
        <v>571</v>
      </c>
      <c r="H205" s="11">
        <v>1</v>
      </c>
      <c r="J205" s="41">
        <v>80</v>
      </c>
    </row>
    <row r="206" ht="14.25" hidden="1" spans="1:10">
      <c r="A206" s="5" t="s">
        <v>300</v>
      </c>
      <c r="E206" s="28" t="s">
        <v>669</v>
      </c>
      <c r="F206" s="28" t="s">
        <v>668</v>
      </c>
      <c r="G206" s="28" t="s">
        <v>571</v>
      </c>
      <c r="H206" s="11">
        <v>1</v>
      </c>
      <c r="J206" s="41">
        <v>80</v>
      </c>
    </row>
    <row r="207" ht="14.25" hidden="1" spans="1:10">
      <c r="A207" s="5" t="s">
        <v>300</v>
      </c>
      <c r="E207" s="28" t="s">
        <v>670</v>
      </c>
      <c r="F207" s="28" t="s">
        <v>668</v>
      </c>
      <c r="G207" s="28" t="s">
        <v>571</v>
      </c>
      <c r="H207" s="11">
        <v>1</v>
      </c>
      <c r="J207" s="41">
        <v>30</v>
      </c>
    </row>
    <row r="208" ht="14.25" hidden="1" spans="1:10">
      <c r="A208" s="5" t="s">
        <v>300</v>
      </c>
      <c r="E208" s="28" t="s">
        <v>671</v>
      </c>
      <c r="F208" s="28" t="s">
        <v>672</v>
      </c>
      <c r="G208" s="28" t="s">
        <v>225</v>
      </c>
      <c r="H208" s="11">
        <v>1</v>
      </c>
      <c r="J208" s="41">
        <v>80</v>
      </c>
    </row>
    <row r="209" ht="14.25" hidden="1" spans="1:10">
      <c r="A209" s="5" t="s">
        <v>300</v>
      </c>
      <c r="E209" s="28" t="s">
        <v>673</v>
      </c>
      <c r="F209" s="28" t="s">
        <v>668</v>
      </c>
      <c r="G209" s="28" t="s">
        <v>571</v>
      </c>
      <c r="H209" s="11">
        <v>1</v>
      </c>
      <c r="J209" s="41">
        <v>10</v>
      </c>
    </row>
    <row r="210" ht="14.25" hidden="1" spans="1:10">
      <c r="A210" s="5" t="s">
        <v>300</v>
      </c>
      <c r="E210" s="28" t="s">
        <v>674</v>
      </c>
      <c r="F210" s="28" t="s">
        <v>142</v>
      </c>
      <c r="G210" s="28"/>
      <c r="H210" s="11">
        <v>1</v>
      </c>
      <c r="J210" s="41">
        <v>1000</v>
      </c>
    </row>
    <row r="211" ht="14.25" hidden="1" spans="1:10">
      <c r="A211" s="5" t="s">
        <v>300</v>
      </c>
      <c r="E211" s="28" t="s">
        <v>675</v>
      </c>
      <c r="F211" s="28" t="s">
        <v>676</v>
      </c>
      <c r="G211" s="28"/>
      <c r="H211" s="11">
        <v>1</v>
      </c>
      <c r="J211" s="41">
        <v>16</v>
      </c>
    </row>
    <row r="212" ht="14.25" hidden="1" spans="1:10">
      <c r="A212" s="5" t="s">
        <v>300</v>
      </c>
      <c r="E212" s="28" t="s">
        <v>677</v>
      </c>
      <c r="F212" s="28" t="s">
        <v>609</v>
      </c>
      <c r="G212" s="28" t="s">
        <v>225</v>
      </c>
      <c r="H212" s="11">
        <v>1</v>
      </c>
      <c r="J212" s="41">
        <v>5</v>
      </c>
    </row>
    <row r="213" ht="14.25" hidden="1" spans="1:10">
      <c r="A213" s="5" t="s">
        <v>300</v>
      </c>
      <c r="E213" s="28" t="s">
        <v>678</v>
      </c>
      <c r="F213" s="28" t="s">
        <v>679</v>
      </c>
      <c r="G213" s="28" t="s">
        <v>225</v>
      </c>
      <c r="H213" s="11">
        <v>1</v>
      </c>
      <c r="J213" s="41">
        <v>1</v>
      </c>
    </row>
    <row r="214" ht="14.25" hidden="1" spans="1:10">
      <c r="A214" s="5" t="s">
        <v>300</v>
      </c>
      <c r="E214" s="28" t="s">
        <v>680</v>
      </c>
      <c r="F214" s="28" t="s">
        <v>681</v>
      </c>
      <c r="G214" s="28"/>
      <c r="H214" s="11">
        <v>1</v>
      </c>
      <c r="J214" s="41">
        <v>36</v>
      </c>
    </row>
    <row r="215" ht="14.25" hidden="1" spans="1:10">
      <c r="A215" s="5" t="s">
        <v>300</v>
      </c>
      <c r="E215" s="28" t="s">
        <v>682</v>
      </c>
      <c r="F215" s="28" t="s">
        <v>683</v>
      </c>
      <c r="G215" s="28" t="s">
        <v>684</v>
      </c>
      <c r="H215" s="11">
        <v>1</v>
      </c>
      <c r="J215" s="41">
        <v>1701</v>
      </c>
    </row>
    <row r="216" ht="14.25" hidden="1" spans="1:10">
      <c r="A216" s="5" t="s">
        <v>300</v>
      </c>
      <c r="E216" s="28" t="s">
        <v>685</v>
      </c>
      <c r="F216" s="28" t="s">
        <v>232</v>
      </c>
      <c r="G216" s="28"/>
      <c r="H216" s="11">
        <v>1</v>
      </c>
      <c r="J216" s="41">
        <v>48</v>
      </c>
    </row>
    <row r="217" ht="14.25" hidden="1" spans="1:10">
      <c r="A217" s="5" t="s">
        <v>300</v>
      </c>
      <c r="E217" s="28" t="s">
        <v>686</v>
      </c>
      <c r="F217" s="28" t="s">
        <v>687</v>
      </c>
      <c r="G217" s="28" t="s">
        <v>688</v>
      </c>
      <c r="H217" s="11">
        <v>1</v>
      </c>
      <c r="J217" s="41">
        <v>3</v>
      </c>
    </row>
    <row r="218" ht="14.25" hidden="1" spans="1:10">
      <c r="A218" s="5" t="s">
        <v>300</v>
      </c>
      <c r="E218" s="109" t="s">
        <v>689</v>
      </c>
      <c r="F218" s="109" t="s">
        <v>210</v>
      </c>
      <c r="G218" s="109" t="s">
        <v>690</v>
      </c>
      <c r="H218" s="11">
        <v>1</v>
      </c>
      <c r="J218" s="110">
        <v>185</v>
      </c>
    </row>
    <row r="219" ht="14.25" hidden="1" spans="1:10">
      <c r="A219" s="5" t="s">
        <v>300</v>
      </c>
      <c r="E219" s="28" t="s">
        <v>691</v>
      </c>
      <c r="F219" s="28" t="s">
        <v>142</v>
      </c>
      <c r="G219" s="28" t="s">
        <v>692</v>
      </c>
      <c r="H219" s="11">
        <v>1</v>
      </c>
      <c r="J219" s="41">
        <v>1924</v>
      </c>
    </row>
    <row r="220" ht="14.25" hidden="1" spans="1:10">
      <c r="A220" s="5" t="s">
        <v>300</v>
      </c>
      <c r="E220" s="28" t="s">
        <v>693</v>
      </c>
      <c r="F220" s="28" t="s">
        <v>694</v>
      </c>
      <c r="G220" s="28" t="s">
        <v>695</v>
      </c>
      <c r="H220" s="11">
        <v>1</v>
      </c>
      <c r="J220" s="41">
        <v>2677</v>
      </c>
    </row>
    <row r="221" ht="14.25" hidden="1" spans="1:10">
      <c r="A221" s="5" t="s">
        <v>300</v>
      </c>
      <c r="E221" s="28" t="s">
        <v>696</v>
      </c>
      <c r="F221" s="28" t="s">
        <v>697</v>
      </c>
      <c r="G221" s="28" t="s">
        <v>385</v>
      </c>
      <c r="H221" s="11">
        <v>1</v>
      </c>
      <c r="J221" s="41">
        <v>13</v>
      </c>
    </row>
    <row r="222" ht="14.25" hidden="1" spans="1:10">
      <c r="A222" s="5" t="s">
        <v>300</v>
      </c>
      <c r="E222" s="28" t="s">
        <v>698</v>
      </c>
      <c r="F222" s="28" t="s">
        <v>213</v>
      </c>
      <c r="G222" s="28" t="s">
        <v>105</v>
      </c>
      <c r="H222" s="11">
        <v>1</v>
      </c>
      <c r="J222" s="41">
        <v>1</v>
      </c>
    </row>
    <row r="223" ht="14.25" hidden="1" spans="1:10">
      <c r="A223" s="5" t="s">
        <v>300</v>
      </c>
      <c r="E223" s="28" t="s">
        <v>699</v>
      </c>
      <c r="F223" s="28" t="s">
        <v>643</v>
      </c>
      <c r="G223" s="28" t="s">
        <v>700</v>
      </c>
      <c r="H223" s="11">
        <v>1</v>
      </c>
      <c r="J223" s="41">
        <v>50</v>
      </c>
    </row>
    <row r="224" ht="14.25" hidden="1" spans="1:10">
      <c r="A224" s="5" t="s">
        <v>300</v>
      </c>
      <c r="E224" s="28" t="s">
        <v>701</v>
      </c>
      <c r="F224" s="28" t="s">
        <v>702</v>
      </c>
      <c r="G224" s="28"/>
      <c r="H224" s="11">
        <v>1</v>
      </c>
      <c r="J224" s="41">
        <v>110</v>
      </c>
    </row>
    <row r="225" ht="14.25" hidden="1" spans="1:10">
      <c r="A225" s="5" t="s">
        <v>300</v>
      </c>
      <c r="E225" s="28" t="s">
        <v>703</v>
      </c>
      <c r="F225" s="28" t="s">
        <v>82</v>
      </c>
      <c r="G225" s="28" t="s">
        <v>83</v>
      </c>
      <c r="H225" s="11">
        <v>1</v>
      </c>
      <c r="J225" s="41">
        <v>10</v>
      </c>
    </row>
    <row r="226" ht="14.25" hidden="1" spans="1:10">
      <c r="A226" s="5" t="s">
        <v>300</v>
      </c>
      <c r="E226" s="28" t="s">
        <v>704</v>
      </c>
      <c r="F226" s="28" t="s">
        <v>82</v>
      </c>
      <c r="G226" s="28" t="s">
        <v>105</v>
      </c>
      <c r="H226" s="11">
        <v>1</v>
      </c>
      <c r="J226" s="41">
        <v>1</v>
      </c>
    </row>
    <row r="227" ht="14.25" hidden="1" spans="1:10">
      <c r="A227" s="5" t="s">
        <v>300</v>
      </c>
      <c r="E227" s="28" t="s">
        <v>705</v>
      </c>
      <c r="F227" s="28" t="s">
        <v>213</v>
      </c>
      <c r="G227" s="28" t="s">
        <v>706</v>
      </c>
      <c r="H227" s="11">
        <v>1</v>
      </c>
      <c r="J227" s="41">
        <v>2</v>
      </c>
    </row>
    <row r="228" ht="14.25" hidden="1" spans="1:10">
      <c r="A228" s="5" t="s">
        <v>300</v>
      </c>
      <c r="E228" s="28" t="s">
        <v>707</v>
      </c>
      <c r="F228" s="28" t="s">
        <v>232</v>
      </c>
      <c r="G228" s="28" t="s">
        <v>708</v>
      </c>
      <c r="H228" s="11">
        <v>1</v>
      </c>
      <c r="J228" s="41">
        <v>5</v>
      </c>
    </row>
    <row r="229" ht="14.25" hidden="1" spans="1:10">
      <c r="A229" s="5" t="s">
        <v>300</v>
      </c>
      <c r="E229" s="28" t="s">
        <v>709</v>
      </c>
      <c r="F229" s="28" t="s">
        <v>668</v>
      </c>
      <c r="G229" s="28"/>
      <c r="H229" s="11">
        <v>1</v>
      </c>
      <c r="J229" s="41">
        <v>100</v>
      </c>
    </row>
    <row r="230" ht="14.25" hidden="1" spans="1:10">
      <c r="A230" s="5" t="s">
        <v>300</v>
      </c>
      <c r="E230" s="28" t="s">
        <v>710</v>
      </c>
      <c r="F230" s="28" t="s">
        <v>711</v>
      </c>
      <c r="G230" s="28" t="s">
        <v>712</v>
      </c>
      <c r="H230" s="11">
        <v>1</v>
      </c>
      <c r="J230" s="41">
        <v>5</v>
      </c>
    </row>
    <row r="231" ht="14.25" hidden="1" spans="1:10">
      <c r="A231" s="5" t="s">
        <v>300</v>
      </c>
      <c r="E231" s="28" t="s">
        <v>713</v>
      </c>
      <c r="F231" s="28" t="s">
        <v>222</v>
      </c>
      <c r="G231" s="28"/>
      <c r="H231" s="11">
        <v>1</v>
      </c>
      <c r="J231" s="41">
        <v>7000</v>
      </c>
    </row>
    <row r="232" ht="14.25" hidden="1" spans="1:10">
      <c r="A232" s="5" t="s">
        <v>300</v>
      </c>
      <c r="E232" s="28" t="s">
        <v>714</v>
      </c>
      <c r="F232" s="28" t="s">
        <v>222</v>
      </c>
      <c r="G232" s="28" t="s">
        <v>712</v>
      </c>
      <c r="H232" s="11">
        <v>1</v>
      </c>
      <c r="J232" s="41">
        <v>5</v>
      </c>
    </row>
    <row r="233" ht="14.25" hidden="1" spans="1:10">
      <c r="A233" s="5" t="s">
        <v>300</v>
      </c>
      <c r="E233" s="28" t="s">
        <v>715</v>
      </c>
      <c r="F233" s="28" t="s">
        <v>82</v>
      </c>
      <c r="G233" s="28" t="s">
        <v>385</v>
      </c>
      <c r="H233" s="11">
        <v>1</v>
      </c>
      <c r="J233" s="41">
        <v>2</v>
      </c>
    </row>
    <row r="234" ht="14.25" hidden="1" spans="1:10">
      <c r="A234" s="5" t="s">
        <v>300</v>
      </c>
      <c r="E234" s="28" t="s">
        <v>716</v>
      </c>
      <c r="F234" s="28" t="s">
        <v>139</v>
      </c>
      <c r="G234" s="28" t="s">
        <v>717</v>
      </c>
      <c r="H234" s="11">
        <v>1</v>
      </c>
      <c r="J234" s="41">
        <v>3</v>
      </c>
    </row>
    <row r="235" ht="14.25" hidden="1" spans="1:10">
      <c r="A235" s="5" t="s">
        <v>300</v>
      </c>
      <c r="E235" s="28" t="s">
        <v>718</v>
      </c>
      <c r="F235" s="28" t="s">
        <v>199</v>
      </c>
      <c r="G235" s="28" t="s">
        <v>719</v>
      </c>
      <c r="H235" s="11">
        <v>1</v>
      </c>
      <c r="J235" s="41">
        <v>2</v>
      </c>
    </row>
    <row r="236" ht="14.25" hidden="1" spans="1:10">
      <c r="A236" s="5" t="s">
        <v>300</v>
      </c>
      <c r="E236" s="28" t="s">
        <v>720</v>
      </c>
      <c r="F236" s="28" t="s">
        <v>721</v>
      </c>
      <c r="G236" s="28" t="s">
        <v>83</v>
      </c>
      <c r="H236" s="11">
        <v>1</v>
      </c>
      <c r="J236" s="41">
        <v>1</v>
      </c>
    </row>
    <row r="237" ht="14.25" hidden="1" spans="1:10">
      <c r="A237" s="5" t="s">
        <v>300</v>
      </c>
      <c r="E237" s="28" t="s">
        <v>722</v>
      </c>
      <c r="F237" s="28" t="s">
        <v>723</v>
      </c>
      <c r="G237" s="28" t="s">
        <v>515</v>
      </c>
      <c r="H237" s="11">
        <v>1</v>
      </c>
      <c r="J237" s="41">
        <v>3</v>
      </c>
    </row>
    <row r="238" ht="14.25" hidden="1" spans="1:10">
      <c r="A238" s="5" t="s">
        <v>300</v>
      </c>
      <c r="E238" s="28" t="s">
        <v>724</v>
      </c>
      <c r="F238" s="28" t="s">
        <v>194</v>
      </c>
      <c r="G238" s="28" t="s">
        <v>725</v>
      </c>
      <c r="H238" s="11">
        <v>1</v>
      </c>
      <c r="J238" s="41">
        <v>2</v>
      </c>
    </row>
    <row r="239" ht="14.25" hidden="1" spans="1:10">
      <c r="A239" s="5" t="s">
        <v>300</v>
      </c>
      <c r="E239" s="28" t="s">
        <v>726</v>
      </c>
      <c r="F239" s="28" t="s">
        <v>210</v>
      </c>
      <c r="G239" s="28" t="s">
        <v>727</v>
      </c>
      <c r="H239" s="11">
        <v>1</v>
      </c>
      <c r="J239" s="41">
        <v>1</v>
      </c>
    </row>
    <row r="240" ht="14.25" hidden="1" spans="1:10">
      <c r="A240" s="5" t="s">
        <v>300</v>
      </c>
      <c r="E240" s="28" t="s">
        <v>728</v>
      </c>
      <c r="F240" s="28" t="s">
        <v>729</v>
      </c>
      <c r="G240" s="28" t="s">
        <v>730</v>
      </c>
      <c r="H240" s="11">
        <v>1</v>
      </c>
      <c r="J240" s="41">
        <v>3</v>
      </c>
    </row>
    <row r="241" ht="14.25" hidden="1" spans="1:10">
      <c r="A241" s="5" t="s">
        <v>300</v>
      </c>
      <c r="E241" s="28" t="s">
        <v>731</v>
      </c>
      <c r="F241" s="28" t="s">
        <v>661</v>
      </c>
      <c r="G241" s="28" t="s">
        <v>83</v>
      </c>
      <c r="H241" s="11">
        <v>1</v>
      </c>
      <c r="J241" s="41">
        <v>100</v>
      </c>
    </row>
    <row r="242" ht="14.25" hidden="1" spans="1:10">
      <c r="A242" s="5" t="s">
        <v>300</v>
      </c>
      <c r="E242" s="28" t="s">
        <v>732</v>
      </c>
      <c r="F242" s="28" t="s">
        <v>450</v>
      </c>
      <c r="G242" s="28" t="s">
        <v>515</v>
      </c>
      <c r="H242" s="11">
        <v>1</v>
      </c>
      <c r="J242" s="41">
        <v>597</v>
      </c>
    </row>
    <row r="243" ht="14.25" hidden="1" spans="1:10">
      <c r="A243" s="5" t="s">
        <v>300</v>
      </c>
      <c r="E243" s="28" t="s">
        <v>733</v>
      </c>
      <c r="F243" s="28" t="s">
        <v>734</v>
      </c>
      <c r="G243" s="28" t="s">
        <v>735</v>
      </c>
      <c r="H243" s="11">
        <v>1</v>
      </c>
      <c r="J243" s="41">
        <v>9</v>
      </c>
    </row>
    <row r="244" ht="14.25" hidden="1" spans="1:10">
      <c r="A244" s="5" t="s">
        <v>300</v>
      </c>
      <c r="E244" s="28" t="s">
        <v>736</v>
      </c>
      <c r="F244" s="28" t="s">
        <v>82</v>
      </c>
      <c r="G244" s="28" t="s">
        <v>737</v>
      </c>
      <c r="H244" s="11">
        <v>1</v>
      </c>
      <c r="J244" s="41">
        <v>1</v>
      </c>
    </row>
    <row r="245" ht="14.25" hidden="1" spans="1:10">
      <c r="A245" s="5" t="s">
        <v>300</v>
      </c>
      <c r="E245" s="28" t="s">
        <v>738</v>
      </c>
      <c r="F245" s="28" t="s">
        <v>490</v>
      </c>
      <c r="G245" s="28" t="s">
        <v>739</v>
      </c>
      <c r="H245" s="11">
        <v>1</v>
      </c>
      <c r="J245" s="41">
        <v>2</v>
      </c>
    </row>
    <row r="246" ht="14.25" hidden="1" spans="1:10">
      <c r="A246" s="5" t="s">
        <v>300</v>
      </c>
      <c r="E246" s="28" t="s">
        <v>740</v>
      </c>
      <c r="F246" s="28" t="s">
        <v>741</v>
      </c>
      <c r="G246" s="28" t="s">
        <v>267</v>
      </c>
      <c r="H246" s="11">
        <v>1</v>
      </c>
      <c r="J246" s="41">
        <v>100</v>
      </c>
    </row>
    <row r="247" ht="14.25" hidden="1" spans="1:10">
      <c r="A247" s="5" t="s">
        <v>300</v>
      </c>
      <c r="E247" s="28" t="s">
        <v>742</v>
      </c>
      <c r="F247" s="28" t="s">
        <v>743</v>
      </c>
      <c r="G247" s="28" t="s">
        <v>744</v>
      </c>
      <c r="H247" s="11">
        <v>1</v>
      </c>
      <c r="J247" s="41">
        <v>1</v>
      </c>
    </row>
    <row r="248" ht="14.25" hidden="1" spans="1:10">
      <c r="A248" s="5" t="s">
        <v>300</v>
      </c>
      <c r="E248" s="28" t="s">
        <v>745</v>
      </c>
      <c r="F248" s="28" t="s">
        <v>746</v>
      </c>
      <c r="G248" s="28" t="s">
        <v>385</v>
      </c>
      <c r="H248" s="11">
        <v>1</v>
      </c>
      <c r="J248" s="41">
        <v>83</v>
      </c>
    </row>
    <row r="249" ht="14.25" hidden="1" spans="1:10">
      <c r="A249" s="5" t="s">
        <v>300</v>
      </c>
      <c r="E249" s="28" t="s">
        <v>747</v>
      </c>
      <c r="F249" s="28" t="s">
        <v>748</v>
      </c>
      <c r="G249" s="28" t="s">
        <v>749</v>
      </c>
      <c r="H249" s="11">
        <v>1</v>
      </c>
      <c r="J249" s="41">
        <v>35</v>
      </c>
    </row>
    <row r="250" ht="14.25" hidden="1" spans="1:10">
      <c r="A250" s="5" t="s">
        <v>300</v>
      </c>
      <c r="E250" s="28" t="s">
        <v>750</v>
      </c>
      <c r="F250" s="28" t="s">
        <v>751</v>
      </c>
      <c r="G250" s="28" t="s">
        <v>752</v>
      </c>
      <c r="H250" s="11">
        <v>1</v>
      </c>
      <c r="J250" s="41">
        <v>20</v>
      </c>
    </row>
    <row r="251" ht="14.25" hidden="1" spans="1:10">
      <c r="A251" s="5" t="s">
        <v>300</v>
      </c>
      <c r="E251" s="28" t="s">
        <v>753</v>
      </c>
      <c r="F251" s="28" t="s">
        <v>643</v>
      </c>
      <c r="G251" s="28" t="s">
        <v>267</v>
      </c>
      <c r="H251" s="11">
        <v>1</v>
      </c>
      <c r="J251" s="41">
        <v>6</v>
      </c>
    </row>
    <row r="252" ht="14.25" hidden="1" spans="1:10">
      <c r="A252" s="5" t="s">
        <v>300</v>
      </c>
      <c r="E252" s="28" t="s">
        <v>754</v>
      </c>
      <c r="F252" s="28" t="s">
        <v>755</v>
      </c>
      <c r="G252" s="28" t="s">
        <v>756</v>
      </c>
      <c r="H252" s="11">
        <v>1</v>
      </c>
      <c r="J252" s="41">
        <v>10</v>
      </c>
    </row>
    <row r="253" ht="14.25" hidden="1" spans="1:10">
      <c r="A253" s="5" t="s">
        <v>300</v>
      </c>
      <c r="E253" s="28" t="s">
        <v>757</v>
      </c>
      <c r="F253" s="28" t="s">
        <v>758</v>
      </c>
      <c r="G253" s="28" t="s">
        <v>759</v>
      </c>
      <c r="H253" s="11">
        <v>1</v>
      </c>
      <c r="J253" s="41">
        <v>16</v>
      </c>
    </row>
    <row r="254" ht="14.25" hidden="1" spans="1:10">
      <c r="A254" s="5" t="s">
        <v>300</v>
      </c>
      <c r="E254" s="28" t="s">
        <v>760</v>
      </c>
      <c r="F254" s="28" t="s">
        <v>761</v>
      </c>
      <c r="G254" s="28" t="s">
        <v>267</v>
      </c>
      <c r="H254" s="11">
        <v>1</v>
      </c>
      <c r="J254" s="41">
        <v>10</v>
      </c>
    </row>
    <row r="255" ht="14.25" hidden="1" spans="1:10">
      <c r="A255" s="5" t="s">
        <v>300</v>
      </c>
      <c r="E255" s="28" t="s">
        <v>762</v>
      </c>
      <c r="F255" s="28" t="s">
        <v>763</v>
      </c>
      <c r="G255" s="28" t="s">
        <v>241</v>
      </c>
      <c r="H255" s="11">
        <v>1</v>
      </c>
      <c r="J255" s="41">
        <v>20</v>
      </c>
    </row>
    <row r="256" ht="14.25" hidden="1" spans="1:10">
      <c r="A256" s="5" t="s">
        <v>300</v>
      </c>
      <c r="E256" s="28" t="s">
        <v>764</v>
      </c>
      <c r="F256" s="28" t="s">
        <v>729</v>
      </c>
      <c r="G256" s="28" t="s">
        <v>405</v>
      </c>
      <c r="H256" s="11">
        <v>1</v>
      </c>
      <c r="J256" s="41">
        <v>1</v>
      </c>
    </row>
    <row r="257" ht="14.25" hidden="1" spans="1:10">
      <c r="A257" s="5" t="s">
        <v>300</v>
      </c>
      <c r="E257" s="28" t="s">
        <v>765</v>
      </c>
      <c r="F257" s="28" t="s">
        <v>668</v>
      </c>
      <c r="G257" s="28" t="s">
        <v>241</v>
      </c>
      <c r="H257" s="11">
        <v>1</v>
      </c>
      <c r="J257" s="41">
        <v>120</v>
      </c>
    </row>
    <row r="258" ht="14.25" hidden="1" spans="1:10">
      <c r="A258" s="5" t="s">
        <v>300</v>
      </c>
      <c r="E258" s="28" t="s">
        <v>766</v>
      </c>
      <c r="F258" s="28" t="s">
        <v>767</v>
      </c>
      <c r="G258" s="28" t="s">
        <v>513</v>
      </c>
      <c r="H258" s="11">
        <v>1</v>
      </c>
      <c r="J258" s="41">
        <v>1</v>
      </c>
    </row>
    <row r="259" ht="14.25" hidden="1" spans="1:10">
      <c r="A259" s="5" t="s">
        <v>300</v>
      </c>
      <c r="E259" s="28" t="s">
        <v>768</v>
      </c>
      <c r="F259" s="28" t="s">
        <v>139</v>
      </c>
      <c r="G259" s="28" t="s">
        <v>769</v>
      </c>
      <c r="H259" s="11">
        <v>1</v>
      </c>
      <c r="J259" s="41">
        <v>10</v>
      </c>
    </row>
    <row r="260" ht="14.25" hidden="1" spans="1:10">
      <c r="A260" s="5" t="s">
        <v>300</v>
      </c>
      <c r="E260" s="28" t="s">
        <v>770</v>
      </c>
      <c r="F260" s="28" t="s">
        <v>771</v>
      </c>
      <c r="G260" s="28" t="s">
        <v>772</v>
      </c>
      <c r="H260" s="11">
        <v>1</v>
      </c>
      <c r="J260" s="41">
        <v>15</v>
      </c>
    </row>
    <row r="261" ht="14.25" hidden="1" spans="1:10">
      <c r="A261" s="5" t="s">
        <v>300</v>
      </c>
      <c r="E261" s="28" t="s">
        <v>773</v>
      </c>
      <c r="F261" s="28" t="s">
        <v>82</v>
      </c>
      <c r="G261" s="28" t="s">
        <v>515</v>
      </c>
      <c r="H261" s="11">
        <v>1</v>
      </c>
      <c r="J261" s="41">
        <v>1</v>
      </c>
    </row>
    <row r="262" ht="14.25" hidden="1" spans="1:10">
      <c r="A262" s="5" t="s">
        <v>300</v>
      </c>
      <c r="E262" s="28" t="s">
        <v>774</v>
      </c>
      <c r="F262" s="28" t="s">
        <v>775</v>
      </c>
      <c r="G262" s="28" t="s">
        <v>776</v>
      </c>
      <c r="H262" s="11">
        <v>1</v>
      </c>
      <c r="J262" s="41">
        <v>27</v>
      </c>
    </row>
    <row r="263" ht="14.25" hidden="1" spans="1:10">
      <c r="A263" s="5" t="s">
        <v>300</v>
      </c>
      <c r="E263" s="28" t="s">
        <v>777</v>
      </c>
      <c r="F263" s="28" t="s">
        <v>778</v>
      </c>
      <c r="G263" s="28" t="s">
        <v>515</v>
      </c>
      <c r="H263" s="11">
        <v>1</v>
      </c>
      <c r="J263" s="41">
        <v>2</v>
      </c>
    </row>
    <row r="264" ht="14.25" hidden="1" spans="1:10">
      <c r="A264" s="5" t="s">
        <v>300</v>
      </c>
      <c r="E264" s="28" t="s">
        <v>779</v>
      </c>
      <c r="F264" s="28" t="s">
        <v>755</v>
      </c>
      <c r="G264" s="28" t="s">
        <v>780</v>
      </c>
      <c r="H264" s="11">
        <v>1</v>
      </c>
      <c r="J264" s="41">
        <v>7</v>
      </c>
    </row>
    <row r="265" ht="14.25" hidden="1" spans="1:10">
      <c r="A265" s="5" t="s">
        <v>300</v>
      </c>
      <c r="E265" s="28" t="s">
        <v>781</v>
      </c>
      <c r="F265" s="28" t="s">
        <v>782</v>
      </c>
      <c r="G265" s="28"/>
      <c r="H265" s="11">
        <v>1</v>
      </c>
      <c r="J265" s="41">
        <v>58</v>
      </c>
    </row>
    <row r="266" ht="14.25" hidden="1" spans="1:10">
      <c r="A266" s="5" t="s">
        <v>300</v>
      </c>
      <c r="E266" s="28" t="s">
        <v>783</v>
      </c>
      <c r="F266" s="28" t="s">
        <v>395</v>
      </c>
      <c r="G266" s="28"/>
      <c r="H266" s="11">
        <v>1</v>
      </c>
      <c r="J266" s="41">
        <v>13</v>
      </c>
    </row>
    <row r="267" ht="14.25" hidden="1" spans="1:10">
      <c r="A267" s="5" t="s">
        <v>300</v>
      </c>
      <c r="E267" s="28" t="s">
        <v>784</v>
      </c>
      <c r="F267" s="28" t="s">
        <v>785</v>
      </c>
      <c r="G267" s="28"/>
      <c r="H267" s="11">
        <v>1</v>
      </c>
      <c r="J267" s="41">
        <v>1</v>
      </c>
    </row>
    <row r="268" ht="14.25" hidden="1" spans="1:10">
      <c r="A268" s="5" t="s">
        <v>300</v>
      </c>
      <c r="E268" s="28" t="s">
        <v>786</v>
      </c>
      <c r="F268" s="28" t="s">
        <v>82</v>
      </c>
      <c r="G268" s="28" t="s">
        <v>515</v>
      </c>
      <c r="H268" s="11">
        <v>1</v>
      </c>
      <c r="J268" s="41">
        <v>49</v>
      </c>
    </row>
    <row r="269" ht="14.25" hidden="1" spans="1:10">
      <c r="A269" s="5" t="s">
        <v>300</v>
      </c>
      <c r="E269" s="28" t="s">
        <v>787</v>
      </c>
      <c r="F269" s="28" t="s">
        <v>788</v>
      </c>
      <c r="G269" s="28" t="s">
        <v>520</v>
      </c>
      <c r="H269" s="11">
        <v>1</v>
      </c>
      <c r="J269" s="41">
        <v>2</v>
      </c>
    </row>
    <row r="270" ht="14.25" hidden="1" spans="1:10">
      <c r="A270" s="5" t="s">
        <v>300</v>
      </c>
      <c r="E270" s="28" t="s">
        <v>789</v>
      </c>
      <c r="F270" s="28" t="s">
        <v>636</v>
      </c>
      <c r="G270" s="28"/>
      <c r="H270" s="11">
        <v>1</v>
      </c>
      <c r="J270" s="41">
        <v>20</v>
      </c>
    </row>
    <row r="271" ht="14.25" hidden="1" spans="1:10">
      <c r="A271" s="5" t="s">
        <v>300</v>
      </c>
      <c r="E271" s="28" t="s">
        <v>790</v>
      </c>
      <c r="F271" s="28" t="s">
        <v>791</v>
      </c>
      <c r="G271" s="28" t="s">
        <v>792</v>
      </c>
      <c r="H271" s="11">
        <v>1</v>
      </c>
      <c r="J271" s="41">
        <v>15</v>
      </c>
    </row>
    <row r="272" ht="14.25" hidden="1" spans="1:10">
      <c r="A272" s="5" t="s">
        <v>300</v>
      </c>
      <c r="E272" s="28" t="s">
        <v>793</v>
      </c>
      <c r="F272" s="28" t="s">
        <v>794</v>
      </c>
      <c r="G272" s="28" t="s">
        <v>515</v>
      </c>
      <c r="H272" s="11">
        <v>1</v>
      </c>
      <c r="J272" s="41">
        <v>1</v>
      </c>
    </row>
    <row r="273" ht="14.25" hidden="1" spans="1:10">
      <c r="A273" s="5" t="s">
        <v>300</v>
      </c>
      <c r="E273" s="28" t="s">
        <v>795</v>
      </c>
      <c r="F273" s="28" t="s">
        <v>796</v>
      </c>
      <c r="G273" s="28" t="s">
        <v>797</v>
      </c>
      <c r="H273" s="11">
        <v>1</v>
      </c>
      <c r="J273" s="41">
        <v>2</v>
      </c>
    </row>
    <row r="274" ht="14.25" hidden="1" spans="1:10">
      <c r="A274" s="5" t="s">
        <v>300</v>
      </c>
      <c r="E274" s="28" t="s">
        <v>798</v>
      </c>
      <c r="F274" s="28" t="s">
        <v>799</v>
      </c>
      <c r="G274" s="28"/>
      <c r="H274" s="11">
        <v>1</v>
      </c>
      <c r="J274" s="41">
        <v>2</v>
      </c>
    </row>
    <row r="275" ht="14.25" hidden="1" spans="1:10">
      <c r="A275" s="5" t="s">
        <v>300</v>
      </c>
      <c r="E275" s="28" t="s">
        <v>800</v>
      </c>
      <c r="F275" s="28" t="s">
        <v>801</v>
      </c>
      <c r="G275" s="28" t="s">
        <v>802</v>
      </c>
      <c r="H275" s="11">
        <v>1</v>
      </c>
      <c r="J275" s="41">
        <v>10</v>
      </c>
    </row>
    <row r="276" ht="14.25" hidden="1" spans="1:10">
      <c r="A276" s="5" t="s">
        <v>300</v>
      </c>
      <c r="E276" s="28" t="s">
        <v>803</v>
      </c>
      <c r="F276" s="28" t="s">
        <v>804</v>
      </c>
      <c r="G276" s="28" t="s">
        <v>385</v>
      </c>
      <c r="H276" s="11">
        <v>1</v>
      </c>
      <c r="J276" s="41">
        <v>48</v>
      </c>
    </row>
    <row r="277" ht="14.25" hidden="1" spans="1:10">
      <c r="A277" s="5" t="s">
        <v>300</v>
      </c>
      <c r="E277" s="28" t="s">
        <v>805</v>
      </c>
      <c r="F277" s="28" t="s">
        <v>592</v>
      </c>
      <c r="G277" s="28" t="s">
        <v>105</v>
      </c>
      <c r="H277" s="11">
        <v>1</v>
      </c>
      <c r="J277" s="41">
        <v>1</v>
      </c>
    </row>
    <row r="278" ht="14.25" hidden="1" spans="1:10">
      <c r="A278" s="5" t="s">
        <v>300</v>
      </c>
      <c r="E278" s="28" t="s">
        <v>806</v>
      </c>
      <c r="F278" s="28" t="s">
        <v>442</v>
      </c>
      <c r="G278" s="28"/>
      <c r="H278" s="11">
        <v>1</v>
      </c>
      <c r="J278" s="41">
        <v>1</v>
      </c>
    </row>
    <row r="279" ht="14.25" hidden="1" spans="1:10">
      <c r="A279" s="5" t="s">
        <v>300</v>
      </c>
      <c r="E279" s="28" t="s">
        <v>807</v>
      </c>
      <c r="F279" s="28" t="s">
        <v>139</v>
      </c>
      <c r="G279" s="28" t="s">
        <v>83</v>
      </c>
      <c r="H279" s="11">
        <v>1</v>
      </c>
      <c r="J279" s="41">
        <v>1</v>
      </c>
    </row>
    <row r="280" ht="14.25" hidden="1" spans="1:10">
      <c r="A280" s="5" t="s">
        <v>300</v>
      </c>
      <c r="E280" s="28" t="s">
        <v>808</v>
      </c>
      <c r="F280" s="28" t="s">
        <v>809</v>
      </c>
      <c r="G280" s="28"/>
      <c r="H280" s="11">
        <v>1</v>
      </c>
      <c r="J280" s="41">
        <v>2</v>
      </c>
    </row>
    <row r="281" ht="14.25" hidden="1" spans="1:10">
      <c r="A281" s="5" t="s">
        <v>300</v>
      </c>
      <c r="E281" s="28" t="s">
        <v>810</v>
      </c>
      <c r="F281" s="28" t="s">
        <v>495</v>
      </c>
      <c r="G281" s="28" t="s">
        <v>267</v>
      </c>
      <c r="H281" s="11">
        <v>1</v>
      </c>
      <c r="J281" s="41">
        <v>9</v>
      </c>
    </row>
    <row r="282" ht="14.25" hidden="1" spans="1:10">
      <c r="A282" s="5" t="s">
        <v>300</v>
      </c>
      <c r="E282" s="28" t="s">
        <v>811</v>
      </c>
      <c r="F282" s="28" t="s">
        <v>729</v>
      </c>
      <c r="G282" s="28"/>
      <c r="H282" s="11">
        <v>1</v>
      </c>
      <c r="J282" s="41">
        <v>1</v>
      </c>
    </row>
    <row r="283" ht="14.25" hidden="1" spans="1:10">
      <c r="A283" s="5" t="s">
        <v>300</v>
      </c>
      <c r="E283" s="28" t="s">
        <v>812</v>
      </c>
      <c r="F283" s="28" t="s">
        <v>82</v>
      </c>
      <c r="G283" s="28" t="s">
        <v>813</v>
      </c>
      <c r="H283" s="11">
        <v>1</v>
      </c>
      <c r="J283" s="41">
        <v>17</v>
      </c>
    </row>
    <row r="284" ht="14.25" hidden="1" spans="1:10">
      <c r="A284" s="5" t="s">
        <v>300</v>
      </c>
      <c r="E284" s="28" t="s">
        <v>814</v>
      </c>
      <c r="F284" s="28" t="s">
        <v>815</v>
      </c>
      <c r="G284" s="28" t="s">
        <v>816</v>
      </c>
      <c r="H284" s="11">
        <v>1</v>
      </c>
      <c r="J284" s="41">
        <v>400</v>
      </c>
    </row>
    <row r="285" ht="14.25" hidden="1" spans="1:10">
      <c r="A285" s="5" t="s">
        <v>300</v>
      </c>
      <c r="E285" s="28" t="s">
        <v>817</v>
      </c>
      <c r="F285" s="28" t="s">
        <v>649</v>
      </c>
      <c r="G285" s="28" t="s">
        <v>515</v>
      </c>
      <c r="H285" s="11">
        <v>1</v>
      </c>
      <c r="J285" s="41">
        <v>500</v>
      </c>
    </row>
    <row r="286" ht="14.25" hidden="1" spans="1:10">
      <c r="A286" s="5" t="s">
        <v>300</v>
      </c>
      <c r="E286" s="28" t="s">
        <v>818</v>
      </c>
      <c r="F286" s="28" t="s">
        <v>819</v>
      </c>
      <c r="G286" s="28"/>
      <c r="H286" s="11">
        <v>1</v>
      </c>
      <c r="J286" s="41">
        <v>30</v>
      </c>
    </row>
    <row r="287" ht="14.25" hidden="1" spans="1:10">
      <c r="A287" s="5" t="s">
        <v>300</v>
      </c>
      <c r="E287" s="28" t="s">
        <v>820</v>
      </c>
      <c r="F287" s="28" t="s">
        <v>118</v>
      </c>
      <c r="G287" s="28" t="s">
        <v>105</v>
      </c>
      <c r="H287" s="11">
        <v>1</v>
      </c>
      <c r="J287" s="41">
        <v>1</v>
      </c>
    </row>
    <row r="288" ht="14.25" hidden="1" spans="1:10">
      <c r="A288" s="5" t="s">
        <v>300</v>
      </c>
      <c r="E288" s="28" t="s">
        <v>821</v>
      </c>
      <c r="F288" s="28" t="s">
        <v>490</v>
      </c>
      <c r="G288" s="28" t="s">
        <v>822</v>
      </c>
      <c r="H288" s="11">
        <v>1</v>
      </c>
      <c r="J288" s="41">
        <v>1</v>
      </c>
    </row>
    <row r="289" ht="14.25" hidden="1" spans="1:10">
      <c r="A289" s="5" t="s">
        <v>300</v>
      </c>
      <c r="E289" s="28" t="s">
        <v>823</v>
      </c>
      <c r="F289" s="28" t="s">
        <v>139</v>
      </c>
      <c r="G289" s="28" t="s">
        <v>824</v>
      </c>
      <c r="H289" s="11">
        <v>1</v>
      </c>
      <c r="J289" s="41">
        <v>47</v>
      </c>
    </row>
    <row r="290" ht="14.25" hidden="1" spans="1:10">
      <c r="A290" s="5" t="s">
        <v>300</v>
      </c>
      <c r="E290" s="28" t="s">
        <v>825</v>
      </c>
      <c r="F290" s="28" t="s">
        <v>826</v>
      </c>
      <c r="G290" s="28" t="s">
        <v>827</v>
      </c>
      <c r="H290" s="11">
        <v>1</v>
      </c>
      <c r="J290" s="41">
        <v>13</v>
      </c>
    </row>
    <row r="291" ht="14.25" hidden="1" spans="1:10">
      <c r="A291" s="5" t="s">
        <v>300</v>
      </c>
      <c r="E291" s="28" t="s">
        <v>828</v>
      </c>
      <c r="F291" s="28" t="s">
        <v>829</v>
      </c>
      <c r="G291" s="28" t="s">
        <v>421</v>
      </c>
      <c r="H291" s="11">
        <v>1</v>
      </c>
      <c r="J291" s="41">
        <v>165</v>
      </c>
    </row>
    <row r="292" ht="14.25" hidden="1" spans="1:10">
      <c r="A292" s="5" t="s">
        <v>300</v>
      </c>
      <c r="E292" s="28" t="s">
        <v>830</v>
      </c>
      <c r="F292" s="28" t="s">
        <v>831</v>
      </c>
      <c r="G292" s="28" t="s">
        <v>832</v>
      </c>
      <c r="H292" s="11">
        <v>1</v>
      </c>
      <c r="J292" s="41">
        <v>50</v>
      </c>
    </row>
    <row r="293" ht="14.25" hidden="1" spans="1:10">
      <c r="A293" s="5" t="s">
        <v>300</v>
      </c>
      <c r="E293" s="28" t="s">
        <v>833</v>
      </c>
      <c r="F293" s="28" t="s">
        <v>450</v>
      </c>
      <c r="G293" s="28" t="s">
        <v>735</v>
      </c>
      <c r="H293" s="11">
        <v>1</v>
      </c>
      <c r="J293" s="41">
        <v>3</v>
      </c>
    </row>
    <row r="294" ht="14.25" hidden="1" spans="1:10">
      <c r="A294" s="5" t="s">
        <v>300</v>
      </c>
      <c r="E294" s="28" t="s">
        <v>834</v>
      </c>
      <c r="F294" s="28" t="s">
        <v>547</v>
      </c>
      <c r="G294" s="28" t="s">
        <v>735</v>
      </c>
      <c r="H294" s="11">
        <v>1</v>
      </c>
      <c r="J294" s="41">
        <v>1</v>
      </c>
    </row>
    <row r="295" ht="14.25" hidden="1" spans="1:10">
      <c r="A295" s="5" t="s">
        <v>300</v>
      </c>
      <c r="E295" s="28" t="s">
        <v>835</v>
      </c>
      <c r="F295" s="28" t="s">
        <v>729</v>
      </c>
      <c r="G295" s="28" t="s">
        <v>836</v>
      </c>
      <c r="H295" s="11">
        <v>1</v>
      </c>
      <c r="J295" s="41">
        <v>1</v>
      </c>
    </row>
    <row r="296" ht="14.25" hidden="1" spans="1:10">
      <c r="A296" s="5" t="s">
        <v>300</v>
      </c>
      <c r="E296" s="28" t="s">
        <v>837</v>
      </c>
      <c r="F296" s="28" t="s">
        <v>82</v>
      </c>
      <c r="G296" s="28"/>
      <c r="H296" s="11">
        <v>1</v>
      </c>
      <c r="J296" s="41">
        <v>3</v>
      </c>
    </row>
    <row r="297" ht="14.25" hidden="1" spans="1:10">
      <c r="A297" s="5" t="s">
        <v>300</v>
      </c>
      <c r="E297" s="28" t="s">
        <v>838</v>
      </c>
      <c r="F297" s="28" t="s">
        <v>139</v>
      </c>
      <c r="G297" s="28" t="s">
        <v>353</v>
      </c>
      <c r="H297" s="11">
        <v>1</v>
      </c>
      <c r="J297" s="41">
        <v>798</v>
      </c>
    </row>
    <row r="298" ht="14.25" hidden="1" spans="1:10">
      <c r="A298" s="5" t="s">
        <v>300</v>
      </c>
      <c r="E298" s="28" t="s">
        <v>839</v>
      </c>
      <c r="F298" s="28" t="s">
        <v>791</v>
      </c>
      <c r="G298" s="28" t="s">
        <v>735</v>
      </c>
      <c r="H298" s="11">
        <v>1</v>
      </c>
      <c r="J298" s="41">
        <v>3</v>
      </c>
    </row>
    <row r="299" ht="14.25" hidden="1" spans="1:10">
      <c r="A299" s="5" t="s">
        <v>300</v>
      </c>
      <c r="E299" s="28" t="s">
        <v>840</v>
      </c>
      <c r="F299" s="28" t="s">
        <v>841</v>
      </c>
      <c r="G299" s="28" t="s">
        <v>842</v>
      </c>
      <c r="H299" s="11">
        <v>1</v>
      </c>
      <c r="J299" s="41">
        <v>27</v>
      </c>
    </row>
    <row r="300" ht="14.25" hidden="1" spans="1:10">
      <c r="A300" s="5" t="s">
        <v>300</v>
      </c>
      <c r="E300" s="28" t="s">
        <v>843</v>
      </c>
      <c r="F300" s="28" t="s">
        <v>844</v>
      </c>
      <c r="G300" s="28" t="s">
        <v>845</v>
      </c>
      <c r="H300" s="11">
        <v>1</v>
      </c>
      <c r="J300" s="41">
        <v>100</v>
      </c>
    </row>
    <row r="301" ht="14.25" hidden="1" spans="1:10">
      <c r="A301" s="5" t="s">
        <v>300</v>
      </c>
      <c r="E301" s="28" t="s">
        <v>846</v>
      </c>
      <c r="F301" s="28" t="s">
        <v>801</v>
      </c>
      <c r="G301" s="28" t="s">
        <v>735</v>
      </c>
      <c r="H301" s="11">
        <v>1</v>
      </c>
      <c r="J301" s="41">
        <v>3</v>
      </c>
    </row>
    <row r="302" ht="14.25" hidden="1" spans="1:10">
      <c r="A302" s="5" t="s">
        <v>300</v>
      </c>
      <c r="E302" s="28" t="s">
        <v>847</v>
      </c>
      <c r="F302" s="28" t="s">
        <v>848</v>
      </c>
      <c r="G302" s="28" t="s">
        <v>849</v>
      </c>
      <c r="H302" s="11">
        <v>1</v>
      </c>
      <c r="J302" s="41">
        <v>3</v>
      </c>
    </row>
    <row r="303" ht="14.25" hidden="1" spans="1:10">
      <c r="A303" s="5" t="s">
        <v>300</v>
      </c>
      <c r="E303" s="28" t="s">
        <v>850</v>
      </c>
      <c r="F303" s="28" t="s">
        <v>851</v>
      </c>
      <c r="G303" s="28" t="s">
        <v>852</v>
      </c>
      <c r="H303" s="11">
        <v>1</v>
      </c>
      <c r="J303" s="41">
        <v>17</v>
      </c>
    </row>
    <row r="304" ht="14.25" hidden="1" spans="1:10">
      <c r="A304" s="5" t="s">
        <v>300</v>
      </c>
      <c r="E304" s="28" t="s">
        <v>853</v>
      </c>
      <c r="F304" s="28" t="s">
        <v>139</v>
      </c>
      <c r="G304" s="28" t="s">
        <v>353</v>
      </c>
      <c r="H304" s="11">
        <v>1</v>
      </c>
      <c r="J304" s="41">
        <v>1</v>
      </c>
    </row>
    <row r="305" ht="14.25" hidden="1" spans="1:10">
      <c r="A305" s="5" t="s">
        <v>300</v>
      </c>
      <c r="E305" s="28" t="s">
        <v>854</v>
      </c>
      <c r="F305" s="28" t="s">
        <v>855</v>
      </c>
      <c r="G305" s="28" t="s">
        <v>856</v>
      </c>
      <c r="H305" s="11">
        <v>1</v>
      </c>
      <c r="J305" s="41">
        <v>1</v>
      </c>
    </row>
    <row r="306" ht="14.25" hidden="1" spans="1:10">
      <c r="A306" s="5" t="s">
        <v>300</v>
      </c>
      <c r="E306" s="28" t="s">
        <v>857</v>
      </c>
      <c r="F306" s="28" t="s">
        <v>82</v>
      </c>
      <c r="G306" s="28" t="s">
        <v>513</v>
      </c>
      <c r="H306" s="11">
        <v>1</v>
      </c>
      <c r="J306" s="41">
        <v>2</v>
      </c>
    </row>
    <row r="307" ht="14.25" hidden="1" spans="1:10">
      <c r="A307" s="5" t="s">
        <v>300</v>
      </c>
      <c r="E307" s="28" t="s">
        <v>858</v>
      </c>
      <c r="F307" s="28" t="s">
        <v>216</v>
      </c>
      <c r="G307" s="28" t="s">
        <v>842</v>
      </c>
      <c r="H307" s="11">
        <v>1</v>
      </c>
      <c r="J307" s="41">
        <v>43</v>
      </c>
    </row>
    <row r="308" ht="14.25" hidden="1" spans="1:10">
      <c r="A308" s="5" t="s">
        <v>300</v>
      </c>
      <c r="E308" s="28" t="s">
        <v>859</v>
      </c>
      <c r="F308" s="28" t="s">
        <v>860</v>
      </c>
      <c r="G308" s="28" t="s">
        <v>735</v>
      </c>
      <c r="H308" s="11">
        <v>1</v>
      </c>
      <c r="J308" s="41">
        <v>1</v>
      </c>
    </row>
    <row r="309" ht="14.25" hidden="1" spans="1:10">
      <c r="A309" s="5" t="s">
        <v>300</v>
      </c>
      <c r="E309" s="28" t="s">
        <v>861</v>
      </c>
      <c r="F309" s="28" t="s">
        <v>801</v>
      </c>
      <c r="G309" s="28" t="s">
        <v>513</v>
      </c>
      <c r="H309" s="11">
        <v>1</v>
      </c>
      <c r="J309" s="41">
        <v>1</v>
      </c>
    </row>
    <row r="310" ht="14.25" hidden="1" spans="1:10">
      <c r="A310" s="5" t="s">
        <v>300</v>
      </c>
      <c r="E310" s="28" t="s">
        <v>862</v>
      </c>
      <c r="F310" s="28" t="s">
        <v>746</v>
      </c>
      <c r="G310" s="28" t="s">
        <v>842</v>
      </c>
      <c r="H310" s="11">
        <v>1</v>
      </c>
      <c r="J310" s="41">
        <v>10</v>
      </c>
    </row>
    <row r="311" ht="14.25" hidden="1" spans="1:10">
      <c r="A311" s="5" t="s">
        <v>300</v>
      </c>
      <c r="E311" s="28" t="s">
        <v>863</v>
      </c>
      <c r="F311" s="28" t="s">
        <v>82</v>
      </c>
      <c r="G311" s="28" t="s">
        <v>864</v>
      </c>
      <c r="H311" s="11">
        <v>1</v>
      </c>
      <c r="J311" s="41">
        <v>2</v>
      </c>
    </row>
    <row r="312" ht="14.25" hidden="1" spans="1:10">
      <c r="A312" s="5" t="s">
        <v>300</v>
      </c>
      <c r="E312" s="28" t="s">
        <v>865</v>
      </c>
      <c r="F312" s="28" t="s">
        <v>194</v>
      </c>
      <c r="G312" s="28" t="s">
        <v>866</v>
      </c>
      <c r="H312" s="11">
        <v>1</v>
      </c>
      <c r="J312" s="41">
        <v>2</v>
      </c>
    </row>
    <row r="313" ht="14.25" hidden="1" spans="1:10">
      <c r="A313" s="5" t="s">
        <v>300</v>
      </c>
      <c r="E313" s="28" t="s">
        <v>867</v>
      </c>
      <c r="F313" s="28" t="s">
        <v>868</v>
      </c>
      <c r="G313" s="28" t="s">
        <v>735</v>
      </c>
      <c r="H313" s="11">
        <v>1</v>
      </c>
      <c r="J313" s="41">
        <v>50</v>
      </c>
    </row>
    <row r="314" ht="14.25" hidden="1" spans="1:10">
      <c r="A314" s="5" t="s">
        <v>300</v>
      </c>
      <c r="E314" s="28" t="s">
        <v>869</v>
      </c>
      <c r="F314" s="28" t="s">
        <v>751</v>
      </c>
      <c r="G314" s="28" t="s">
        <v>870</v>
      </c>
      <c r="H314" s="11">
        <v>1</v>
      </c>
      <c r="J314" s="41">
        <v>12</v>
      </c>
    </row>
    <row r="315" ht="14.25" hidden="1" spans="1:10">
      <c r="A315" s="5" t="s">
        <v>300</v>
      </c>
      <c r="E315" s="28" t="s">
        <v>871</v>
      </c>
      <c r="F315" s="28" t="s">
        <v>139</v>
      </c>
      <c r="G315" s="28" t="s">
        <v>505</v>
      </c>
      <c r="H315" s="11">
        <v>1</v>
      </c>
      <c r="J315" s="41">
        <v>2</v>
      </c>
    </row>
    <row r="316" ht="14.25" hidden="1" spans="1:10">
      <c r="A316" s="5" t="s">
        <v>300</v>
      </c>
      <c r="E316" s="28" t="s">
        <v>872</v>
      </c>
      <c r="F316" s="28" t="s">
        <v>873</v>
      </c>
      <c r="G316" s="28" t="s">
        <v>176</v>
      </c>
      <c r="H316" s="11">
        <v>1</v>
      </c>
      <c r="J316" s="41">
        <v>120</v>
      </c>
    </row>
    <row r="317" ht="14.25" hidden="1" spans="1:10">
      <c r="A317" s="5" t="s">
        <v>300</v>
      </c>
      <c r="E317" s="28" t="s">
        <v>874</v>
      </c>
      <c r="F317" s="28" t="s">
        <v>875</v>
      </c>
      <c r="G317" s="28" t="s">
        <v>513</v>
      </c>
      <c r="H317" s="11">
        <v>1</v>
      </c>
      <c r="J317" s="41">
        <v>2</v>
      </c>
    </row>
    <row r="318" ht="14.25" hidden="1" spans="1:10">
      <c r="A318" s="5" t="s">
        <v>300</v>
      </c>
      <c r="E318" s="28" t="s">
        <v>876</v>
      </c>
      <c r="F318" s="28" t="s">
        <v>877</v>
      </c>
      <c r="G318" s="28" t="s">
        <v>530</v>
      </c>
      <c r="H318" s="11">
        <v>1</v>
      </c>
      <c r="J318" s="41">
        <v>5</v>
      </c>
    </row>
    <row r="319" ht="14.25" hidden="1" spans="1:10">
      <c r="A319" s="5" t="s">
        <v>300</v>
      </c>
      <c r="E319" s="28" t="s">
        <v>878</v>
      </c>
      <c r="F319" s="28" t="s">
        <v>879</v>
      </c>
      <c r="G319" s="28" t="s">
        <v>880</v>
      </c>
      <c r="H319" s="11">
        <v>1</v>
      </c>
      <c r="J319" s="41">
        <v>2</v>
      </c>
    </row>
    <row r="320" ht="14.25" hidden="1" spans="1:10">
      <c r="A320" s="5" t="s">
        <v>300</v>
      </c>
      <c r="E320" s="28" t="s">
        <v>881</v>
      </c>
      <c r="F320" s="28" t="s">
        <v>882</v>
      </c>
      <c r="G320" s="28" t="s">
        <v>883</v>
      </c>
      <c r="H320" s="11">
        <v>1</v>
      </c>
      <c r="J320" s="41">
        <v>114</v>
      </c>
    </row>
    <row r="321" ht="14.25" hidden="1" spans="1:10">
      <c r="A321" s="5" t="s">
        <v>300</v>
      </c>
      <c r="E321" s="28" t="s">
        <v>884</v>
      </c>
      <c r="F321" s="28" t="s">
        <v>82</v>
      </c>
      <c r="G321" s="28"/>
      <c r="H321" s="11">
        <v>1</v>
      </c>
      <c r="J321" s="41">
        <v>169</v>
      </c>
    </row>
    <row r="322" ht="14.25" hidden="1" spans="1:10">
      <c r="A322" s="5" t="s">
        <v>300</v>
      </c>
      <c r="E322" s="28" t="s">
        <v>885</v>
      </c>
      <c r="F322" s="28" t="s">
        <v>886</v>
      </c>
      <c r="G322" s="28" t="s">
        <v>83</v>
      </c>
      <c r="H322" s="11">
        <v>1</v>
      </c>
      <c r="J322" s="41">
        <v>10</v>
      </c>
    </row>
    <row r="323" ht="14.25" hidden="1" spans="1:10">
      <c r="A323" s="5" t="s">
        <v>300</v>
      </c>
      <c r="E323" s="28" t="s">
        <v>887</v>
      </c>
      <c r="F323" s="28" t="s">
        <v>888</v>
      </c>
      <c r="G323" s="28" t="s">
        <v>513</v>
      </c>
      <c r="H323" s="11">
        <v>1</v>
      </c>
      <c r="J323" s="41">
        <v>2</v>
      </c>
    </row>
    <row r="324" ht="14.25" hidden="1" spans="1:10">
      <c r="A324" s="5" t="s">
        <v>300</v>
      </c>
      <c r="E324" s="28" t="s">
        <v>889</v>
      </c>
      <c r="F324" s="28" t="s">
        <v>890</v>
      </c>
      <c r="G324" s="28" t="s">
        <v>712</v>
      </c>
      <c r="H324" s="11">
        <v>1</v>
      </c>
      <c r="J324" s="41">
        <v>1</v>
      </c>
    </row>
    <row r="325" ht="14.25" hidden="1" spans="1:10">
      <c r="A325" s="5" t="s">
        <v>300</v>
      </c>
      <c r="E325" s="28" t="s">
        <v>891</v>
      </c>
      <c r="F325" s="28" t="s">
        <v>82</v>
      </c>
      <c r="G325" s="28" t="s">
        <v>513</v>
      </c>
      <c r="H325" s="11">
        <v>1</v>
      </c>
      <c r="J325" s="41">
        <v>1</v>
      </c>
    </row>
    <row r="326" ht="14.25" hidden="1" spans="1:10">
      <c r="A326" s="5" t="s">
        <v>300</v>
      </c>
      <c r="E326" s="28" t="s">
        <v>892</v>
      </c>
      <c r="F326" s="28" t="s">
        <v>893</v>
      </c>
      <c r="G326" s="28" t="s">
        <v>581</v>
      </c>
      <c r="H326" s="11">
        <v>1</v>
      </c>
      <c r="J326" s="41">
        <v>1</v>
      </c>
    </row>
    <row r="327" ht="14.25" hidden="1" spans="1:10">
      <c r="A327" s="5" t="s">
        <v>300</v>
      </c>
      <c r="E327" s="28" t="s">
        <v>894</v>
      </c>
      <c r="F327" s="28" t="s">
        <v>82</v>
      </c>
      <c r="G327" s="28" t="s">
        <v>712</v>
      </c>
      <c r="H327" s="11">
        <v>1</v>
      </c>
      <c r="J327" s="41">
        <v>12</v>
      </c>
    </row>
    <row r="328" ht="14.25" hidden="1" spans="1:10">
      <c r="A328" s="5" t="s">
        <v>300</v>
      </c>
      <c r="E328" s="28" t="s">
        <v>895</v>
      </c>
      <c r="F328" s="28" t="s">
        <v>896</v>
      </c>
      <c r="G328" s="28" t="s">
        <v>735</v>
      </c>
      <c r="H328" s="11">
        <v>1</v>
      </c>
      <c r="J328" s="41">
        <v>1</v>
      </c>
    </row>
    <row r="329" ht="14.25" hidden="1" spans="1:10">
      <c r="A329" s="5" t="s">
        <v>300</v>
      </c>
      <c r="E329" s="28" t="s">
        <v>897</v>
      </c>
      <c r="F329" s="28" t="s">
        <v>139</v>
      </c>
      <c r="G329" s="28" t="s">
        <v>712</v>
      </c>
      <c r="H329" s="11">
        <v>1</v>
      </c>
      <c r="J329" s="41">
        <v>450</v>
      </c>
    </row>
    <row r="330" ht="14.25" hidden="1" spans="1:10">
      <c r="A330" s="5" t="s">
        <v>300</v>
      </c>
      <c r="E330" s="28" t="s">
        <v>898</v>
      </c>
      <c r="F330" s="28" t="s">
        <v>82</v>
      </c>
      <c r="G330" s="28" t="s">
        <v>513</v>
      </c>
      <c r="H330" s="11">
        <v>1</v>
      </c>
      <c r="J330" s="41">
        <v>2</v>
      </c>
    </row>
    <row r="331" ht="14.25" hidden="1" spans="1:10">
      <c r="A331" s="5" t="s">
        <v>300</v>
      </c>
      <c r="E331" s="28" t="s">
        <v>899</v>
      </c>
      <c r="F331" s="28" t="s">
        <v>900</v>
      </c>
      <c r="G331" s="28" t="s">
        <v>901</v>
      </c>
      <c r="H331" s="11">
        <v>1</v>
      </c>
      <c r="J331" s="41">
        <v>20</v>
      </c>
    </row>
    <row r="332" ht="14.25" hidden="1" spans="1:10">
      <c r="A332" s="5" t="s">
        <v>300</v>
      </c>
      <c r="E332" s="28" t="s">
        <v>902</v>
      </c>
      <c r="F332" s="28" t="s">
        <v>771</v>
      </c>
      <c r="G332" s="28" t="s">
        <v>903</v>
      </c>
      <c r="H332" s="11">
        <v>1</v>
      </c>
      <c r="J332" s="41">
        <v>951</v>
      </c>
    </row>
    <row r="333" ht="14.25" hidden="1" spans="1:10">
      <c r="A333" s="5" t="s">
        <v>300</v>
      </c>
      <c r="E333" s="28" t="s">
        <v>904</v>
      </c>
      <c r="F333" s="28" t="s">
        <v>905</v>
      </c>
      <c r="G333" s="28" t="s">
        <v>906</v>
      </c>
      <c r="H333" s="11">
        <v>1</v>
      </c>
      <c r="J333" s="41">
        <v>2</v>
      </c>
    </row>
    <row r="334" ht="14.25" hidden="1" spans="1:10">
      <c r="A334" s="5" t="s">
        <v>300</v>
      </c>
      <c r="E334" s="28" t="s">
        <v>907</v>
      </c>
      <c r="F334" s="28" t="s">
        <v>82</v>
      </c>
      <c r="G334" s="28" t="s">
        <v>908</v>
      </c>
      <c r="H334" s="11">
        <v>1</v>
      </c>
      <c r="J334" s="41">
        <v>7</v>
      </c>
    </row>
    <row r="335" ht="14.25" hidden="1" spans="1:10">
      <c r="A335" s="5" t="s">
        <v>300</v>
      </c>
      <c r="E335" s="28" t="s">
        <v>909</v>
      </c>
      <c r="F335" s="28" t="s">
        <v>910</v>
      </c>
      <c r="G335" s="28" t="s">
        <v>712</v>
      </c>
      <c r="H335" s="11">
        <v>1</v>
      </c>
      <c r="J335" s="41">
        <v>5</v>
      </c>
    </row>
    <row r="336" ht="14.25" hidden="1" spans="1:10">
      <c r="A336" s="5" t="s">
        <v>300</v>
      </c>
      <c r="E336" s="28" t="s">
        <v>911</v>
      </c>
      <c r="F336" s="28" t="s">
        <v>912</v>
      </c>
      <c r="G336" s="28" t="s">
        <v>735</v>
      </c>
      <c r="H336" s="11">
        <v>1</v>
      </c>
      <c r="J336" s="41">
        <v>1</v>
      </c>
    </row>
    <row r="337" ht="14.25" hidden="1" spans="1:10">
      <c r="A337" s="5" t="s">
        <v>300</v>
      </c>
      <c r="E337" s="28" t="s">
        <v>913</v>
      </c>
      <c r="F337" s="28" t="s">
        <v>914</v>
      </c>
      <c r="G337" s="28" t="s">
        <v>915</v>
      </c>
      <c r="H337" s="11">
        <v>1</v>
      </c>
      <c r="J337" s="41">
        <v>2</v>
      </c>
    </row>
    <row r="338" ht="14.25" hidden="1" spans="1:10">
      <c r="A338" s="5" t="s">
        <v>300</v>
      </c>
      <c r="E338" s="28" t="s">
        <v>916</v>
      </c>
      <c r="F338" s="28" t="s">
        <v>507</v>
      </c>
      <c r="G338" s="28" t="s">
        <v>353</v>
      </c>
      <c r="H338" s="11">
        <v>1</v>
      </c>
      <c r="J338" s="41">
        <v>1</v>
      </c>
    </row>
    <row r="339" ht="14.25" hidden="1" spans="1:10">
      <c r="A339" s="5" t="s">
        <v>300</v>
      </c>
      <c r="E339" s="28" t="s">
        <v>917</v>
      </c>
      <c r="F339" s="28" t="s">
        <v>918</v>
      </c>
      <c r="G339" s="28" t="s">
        <v>919</v>
      </c>
      <c r="H339" s="11">
        <v>1</v>
      </c>
      <c r="J339" s="41">
        <v>59</v>
      </c>
    </row>
    <row r="340" ht="14.25" hidden="1" spans="1:10">
      <c r="A340" s="5" t="s">
        <v>300</v>
      </c>
      <c r="E340" s="28" t="s">
        <v>920</v>
      </c>
      <c r="F340" s="28" t="s">
        <v>921</v>
      </c>
      <c r="G340" s="28" t="s">
        <v>842</v>
      </c>
      <c r="H340" s="11">
        <v>1</v>
      </c>
      <c r="J340" s="41">
        <v>1</v>
      </c>
    </row>
    <row r="341" ht="14.25" hidden="1" spans="1:10">
      <c r="A341" s="5" t="s">
        <v>300</v>
      </c>
      <c r="E341" s="28" t="s">
        <v>922</v>
      </c>
      <c r="F341" s="28" t="s">
        <v>729</v>
      </c>
      <c r="G341" s="28" t="s">
        <v>923</v>
      </c>
      <c r="H341" s="11">
        <v>1</v>
      </c>
      <c r="J341" s="41">
        <v>1</v>
      </c>
    </row>
    <row r="342" ht="14.25" hidden="1" spans="1:10">
      <c r="A342" s="5" t="s">
        <v>300</v>
      </c>
      <c r="E342" s="28" t="s">
        <v>924</v>
      </c>
      <c r="F342" s="28" t="s">
        <v>142</v>
      </c>
      <c r="G342" s="28" t="s">
        <v>530</v>
      </c>
      <c r="H342" s="11">
        <v>1</v>
      </c>
      <c r="J342" s="41">
        <v>19</v>
      </c>
    </row>
    <row r="343" ht="14.25" hidden="1" spans="1:10">
      <c r="A343" s="5" t="s">
        <v>300</v>
      </c>
      <c r="E343" s="28" t="s">
        <v>925</v>
      </c>
      <c r="F343" s="28" t="s">
        <v>926</v>
      </c>
      <c r="G343" s="28" t="s">
        <v>927</v>
      </c>
      <c r="H343" s="11">
        <v>1</v>
      </c>
      <c r="J343" s="41">
        <v>1</v>
      </c>
    </row>
    <row r="344" ht="14.25" hidden="1" spans="1:10">
      <c r="A344" s="5" t="s">
        <v>300</v>
      </c>
      <c r="E344" s="28" t="s">
        <v>928</v>
      </c>
      <c r="F344" s="28" t="s">
        <v>868</v>
      </c>
      <c r="G344" s="28" t="s">
        <v>842</v>
      </c>
      <c r="H344" s="11">
        <v>1</v>
      </c>
      <c r="J344" s="41">
        <v>10</v>
      </c>
    </row>
    <row r="345" ht="14.25" hidden="1" spans="1:10">
      <c r="A345" s="5" t="s">
        <v>300</v>
      </c>
      <c r="E345" s="28" t="s">
        <v>929</v>
      </c>
      <c r="F345" s="28" t="s">
        <v>801</v>
      </c>
      <c r="G345" s="28" t="s">
        <v>930</v>
      </c>
      <c r="H345" s="11">
        <v>1</v>
      </c>
      <c r="J345" s="41">
        <v>8</v>
      </c>
    </row>
    <row r="346" ht="14.25" hidden="1" spans="1:10">
      <c r="A346" s="5" t="s">
        <v>300</v>
      </c>
      <c r="E346" s="28" t="s">
        <v>931</v>
      </c>
      <c r="F346" s="28" t="s">
        <v>82</v>
      </c>
      <c r="G346" s="28" t="s">
        <v>932</v>
      </c>
      <c r="H346" s="11">
        <v>1</v>
      </c>
      <c r="J346" s="41">
        <v>7</v>
      </c>
    </row>
    <row r="347" ht="14.25" hidden="1" spans="1:10">
      <c r="A347" s="5" t="s">
        <v>300</v>
      </c>
      <c r="E347" s="28" t="s">
        <v>933</v>
      </c>
      <c r="F347" s="28" t="s">
        <v>82</v>
      </c>
      <c r="G347" s="28" t="s">
        <v>842</v>
      </c>
      <c r="H347" s="11">
        <v>1</v>
      </c>
      <c r="J347" s="41">
        <v>1</v>
      </c>
    </row>
    <row r="348" ht="14.25" hidden="1" spans="1:10">
      <c r="A348" s="5" t="s">
        <v>300</v>
      </c>
      <c r="E348" s="28" t="s">
        <v>934</v>
      </c>
      <c r="F348" s="28" t="s">
        <v>139</v>
      </c>
      <c r="G348" s="28" t="s">
        <v>935</v>
      </c>
      <c r="H348" s="11">
        <v>1</v>
      </c>
      <c r="J348" s="41">
        <v>1</v>
      </c>
    </row>
    <row r="349" ht="14.25" hidden="1" spans="1:10">
      <c r="A349" s="5" t="s">
        <v>300</v>
      </c>
      <c r="E349" s="28" t="s">
        <v>936</v>
      </c>
      <c r="F349" s="28" t="s">
        <v>82</v>
      </c>
      <c r="G349" s="28" t="s">
        <v>937</v>
      </c>
      <c r="H349" s="11">
        <v>1</v>
      </c>
      <c r="J349" s="41">
        <v>46</v>
      </c>
    </row>
    <row r="350" ht="14.25" hidden="1" spans="1:10">
      <c r="A350" s="5" t="s">
        <v>300</v>
      </c>
      <c r="E350" s="28" t="s">
        <v>938</v>
      </c>
      <c r="F350" s="28" t="s">
        <v>939</v>
      </c>
      <c r="G350" s="28" t="s">
        <v>940</v>
      </c>
      <c r="H350" s="11">
        <v>1</v>
      </c>
      <c r="J350" s="41">
        <v>1</v>
      </c>
    </row>
    <row r="351" ht="14.25" hidden="1" spans="1:10">
      <c r="A351" s="5" t="s">
        <v>300</v>
      </c>
      <c r="E351" s="28" t="s">
        <v>941</v>
      </c>
      <c r="F351" s="28" t="s">
        <v>729</v>
      </c>
      <c r="G351" s="28" t="s">
        <v>942</v>
      </c>
      <c r="H351" s="11">
        <v>1</v>
      </c>
      <c r="J351" s="41">
        <v>3</v>
      </c>
    </row>
    <row r="352" ht="14.25" hidden="1" spans="1:10">
      <c r="A352" s="5" t="s">
        <v>300</v>
      </c>
      <c r="E352" s="28" t="s">
        <v>943</v>
      </c>
      <c r="F352" s="28" t="s">
        <v>801</v>
      </c>
      <c r="G352" s="28" t="s">
        <v>530</v>
      </c>
      <c r="H352" s="11">
        <v>1</v>
      </c>
      <c r="J352" s="41">
        <v>44</v>
      </c>
    </row>
    <row r="353" ht="14.25" hidden="1" spans="1:10">
      <c r="A353" s="5" t="s">
        <v>300</v>
      </c>
      <c r="E353" s="28" t="s">
        <v>944</v>
      </c>
      <c r="F353" s="28" t="s">
        <v>758</v>
      </c>
      <c r="G353" s="28" t="s">
        <v>530</v>
      </c>
      <c r="H353" s="11">
        <v>1</v>
      </c>
      <c r="J353" s="41">
        <v>1</v>
      </c>
    </row>
    <row r="354" ht="14.25" hidden="1" spans="1:10">
      <c r="A354" s="5" t="s">
        <v>300</v>
      </c>
      <c r="E354" s="28" t="s">
        <v>945</v>
      </c>
      <c r="F354" s="28" t="s">
        <v>946</v>
      </c>
      <c r="G354" s="28" t="s">
        <v>530</v>
      </c>
      <c r="H354" s="11">
        <v>1</v>
      </c>
      <c r="J354" s="41">
        <v>16</v>
      </c>
    </row>
    <row r="355" ht="14.25" hidden="1" spans="1:10">
      <c r="A355" s="5" t="s">
        <v>300</v>
      </c>
      <c r="E355" s="28" t="s">
        <v>947</v>
      </c>
      <c r="F355" s="28" t="s">
        <v>529</v>
      </c>
      <c r="G355" s="28" t="s">
        <v>530</v>
      </c>
      <c r="H355" s="11">
        <v>1</v>
      </c>
      <c r="J355" s="41">
        <v>2</v>
      </c>
    </row>
    <row r="356" ht="14.25" hidden="1" spans="1:10">
      <c r="A356" s="5" t="s">
        <v>300</v>
      </c>
      <c r="E356" s="28" t="s">
        <v>948</v>
      </c>
      <c r="F356" s="28" t="s">
        <v>87</v>
      </c>
      <c r="G356" s="28" t="s">
        <v>353</v>
      </c>
      <c r="H356" s="11">
        <v>1</v>
      </c>
      <c r="J356" s="41">
        <v>1</v>
      </c>
    </row>
    <row r="357" ht="14.25" hidden="1" spans="1:10">
      <c r="A357" s="5" t="s">
        <v>300</v>
      </c>
      <c r="E357" s="28" t="s">
        <v>949</v>
      </c>
      <c r="F357" s="28" t="s">
        <v>950</v>
      </c>
      <c r="G357" s="28" t="s">
        <v>951</v>
      </c>
      <c r="H357" s="11">
        <v>1</v>
      </c>
      <c r="J357" s="41">
        <v>3</v>
      </c>
    </row>
    <row r="358" ht="14.25" hidden="1" spans="1:10">
      <c r="A358" s="5" t="s">
        <v>300</v>
      </c>
      <c r="E358" s="28" t="s">
        <v>952</v>
      </c>
      <c r="F358" s="28" t="s">
        <v>953</v>
      </c>
      <c r="G358" s="28" t="s">
        <v>954</v>
      </c>
      <c r="H358" s="11">
        <v>1</v>
      </c>
      <c r="J358" s="41">
        <v>9</v>
      </c>
    </row>
    <row r="359" ht="14.25" hidden="1" spans="1:10">
      <c r="A359" s="5" t="s">
        <v>300</v>
      </c>
      <c r="E359" s="28" t="s">
        <v>955</v>
      </c>
      <c r="F359" s="28" t="s">
        <v>82</v>
      </c>
      <c r="G359" s="28" t="s">
        <v>581</v>
      </c>
      <c r="H359" s="11">
        <v>1</v>
      </c>
      <c r="J359" s="41">
        <v>53</v>
      </c>
    </row>
    <row r="360" ht="14.25" hidden="1" spans="1:10">
      <c r="A360" s="5" t="s">
        <v>300</v>
      </c>
      <c r="E360" s="28" t="s">
        <v>956</v>
      </c>
      <c r="F360" s="28" t="s">
        <v>82</v>
      </c>
      <c r="G360" s="28" t="s">
        <v>735</v>
      </c>
      <c r="H360" s="11">
        <v>1</v>
      </c>
      <c r="J360" s="41">
        <v>1000</v>
      </c>
    </row>
    <row r="361" ht="14.25" hidden="1" spans="1:10">
      <c r="A361" s="5" t="s">
        <v>300</v>
      </c>
      <c r="E361" s="28" t="s">
        <v>957</v>
      </c>
      <c r="F361" s="28" t="s">
        <v>771</v>
      </c>
      <c r="G361" s="28" t="s">
        <v>958</v>
      </c>
      <c r="H361" s="11">
        <v>1</v>
      </c>
      <c r="J361" s="41">
        <v>1</v>
      </c>
    </row>
    <row r="362" ht="14.25" hidden="1" spans="1:10">
      <c r="A362" s="5" t="s">
        <v>300</v>
      </c>
      <c r="E362" s="28" t="s">
        <v>959</v>
      </c>
      <c r="F362" s="28" t="s">
        <v>801</v>
      </c>
      <c r="G362" s="28" t="s">
        <v>960</v>
      </c>
      <c r="H362" s="11">
        <v>1</v>
      </c>
      <c r="J362" s="41">
        <v>1</v>
      </c>
    </row>
    <row r="363" ht="14.25" hidden="1" spans="1:10">
      <c r="A363" s="5" t="s">
        <v>300</v>
      </c>
      <c r="E363" s="28" t="s">
        <v>961</v>
      </c>
      <c r="F363" s="28" t="s">
        <v>962</v>
      </c>
      <c r="G363" s="28" t="s">
        <v>842</v>
      </c>
      <c r="H363" s="11">
        <v>1</v>
      </c>
      <c r="J363" s="41">
        <v>1</v>
      </c>
    </row>
    <row r="364" ht="14.25" hidden="1" spans="1:10">
      <c r="A364" s="5" t="s">
        <v>300</v>
      </c>
      <c r="E364" s="28" t="s">
        <v>963</v>
      </c>
      <c r="F364" s="28" t="s">
        <v>964</v>
      </c>
      <c r="G364" s="28" t="s">
        <v>421</v>
      </c>
      <c r="H364" s="11">
        <v>1</v>
      </c>
      <c r="J364" s="41">
        <v>8</v>
      </c>
    </row>
    <row r="365" ht="14.25" hidden="1" spans="1:10">
      <c r="A365" s="5" t="s">
        <v>300</v>
      </c>
      <c r="E365" s="28" t="s">
        <v>965</v>
      </c>
      <c r="F365" s="28" t="s">
        <v>210</v>
      </c>
      <c r="G365" s="28" t="s">
        <v>842</v>
      </c>
      <c r="H365" s="11">
        <v>1</v>
      </c>
      <c r="J365" s="41">
        <v>4</v>
      </c>
    </row>
    <row r="366" ht="14.25" hidden="1" spans="1:10">
      <c r="A366" s="5" t="s">
        <v>300</v>
      </c>
      <c r="E366" s="28" t="s">
        <v>966</v>
      </c>
      <c r="F366" s="28" t="s">
        <v>216</v>
      </c>
      <c r="G366" s="28" t="s">
        <v>421</v>
      </c>
      <c r="H366" s="11">
        <v>1</v>
      </c>
      <c r="J366" s="41">
        <v>11</v>
      </c>
    </row>
    <row r="367" ht="14.25" hidden="1" spans="1:10">
      <c r="A367" s="5" t="s">
        <v>300</v>
      </c>
      <c r="E367" s="28" t="s">
        <v>967</v>
      </c>
      <c r="F367" s="28" t="s">
        <v>888</v>
      </c>
      <c r="G367" s="28" t="s">
        <v>241</v>
      </c>
      <c r="H367" s="11">
        <v>1</v>
      </c>
      <c r="J367" s="41">
        <v>1</v>
      </c>
    </row>
    <row r="368" ht="14.25" hidden="1" spans="1:10">
      <c r="A368" s="5" t="s">
        <v>300</v>
      </c>
      <c r="E368" s="28" t="s">
        <v>968</v>
      </c>
      <c r="F368" s="28" t="s">
        <v>316</v>
      </c>
      <c r="G368" s="28" t="s">
        <v>735</v>
      </c>
      <c r="H368" s="11">
        <v>1</v>
      </c>
      <c r="J368" s="41">
        <v>4</v>
      </c>
    </row>
    <row r="369" ht="14.25" hidden="1" spans="1:10">
      <c r="A369" s="5" t="s">
        <v>300</v>
      </c>
      <c r="E369" s="28" t="s">
        <v>969</v>
      </c>
      <c r="F369" s="28" t="s">
        <v>970</v>
      </c>
      <c r="G369" s="28" t="s">
        <v>842</v>
      </c>
      <c r="H369" s="11">
        <v>1</v>
      </c>
      <c r="J369" s="41">
        <v>10</v>
      </c>
    </row>
    <row r="370" ht="14.25" hidden="1" spans="1:10">
      <c r="A370" s="5" t="s">
        <v>300</v>
      </c>
      <c r="E370" s="28" t="s">
        <v>971</v>
      </c>
      <c r="F370" s="28" t="s">
        <v>139</v>
      </c>
      <c r="G370" s="28" t="s">
        <v>353</v>
      </c>
      <c r="H370" s="11">
        <v>1</v>
      </c>
      <c r="J370" s="41">
        <v>1</v>
      </c>
    </row>
    <row r="371" ht="14.25" hidden="1" spans="1:10">
      <c r="A371" s="5" t="s">
        <v>300</v>
      </c>
      <c r="E371" s="28" t="s">
        <v>972</v>
      </c>
      <c r="F371" s="28" t="s">
        <v>973</v>
      </c>
      <c r="G371" s="28" t="s">
        <v>581</v>
      </c>
      <c r="H371" s="11">
        <v>1</v>
      </c>
      <c r="J371" s="41">
        <v>5</v>
      </c>
    </row>
    <row r="372" ht="14.25" hidden="1" spans="1:10">
      <c r="A372" s="5" t="s">
        <v>300</v>
      </c>
      <c r="E372" s="28" t="s">
        <v>974</v>
      </c>
      <c r="F372" s="28" t="s">
        <v>975</v>
      </c>
      <c r="G372" s="28" t="s">
        <v>976</v>
      </c>
      <c r="H372" s="11">
        <v>1</v>
      </c>
      <c r="J372" s="41">
        <v>2</v>
      </c>
    </row>
    <row r="373" ht="14.25" hidden="1" spans="1:10">
      <c r="A373" s="5" t="s">
        <v>300</v>
      </c>
      <c r="E373" s="28" t="s">
        <v>977</v>
      </c>
      <c r="F373" s="28" t="s">
        <v>222</v>
      </c>
      <c r="G373" s="28" t="s">
        <v>513</v>
      </c>
      <c r="H373" s="11">
        <v>1</v>
      </c>
      <c r="J373" s="41">
        <v>5</v>
      </c>
    </row>
    <row r="374" ht="14.25" hidden="1" spans="1:10">
      <c r="A374" s="5" t="s">
        <v>300</v>
      </c>
      <c r="E374" s="28" t="s">
        <v>978</v>
      </c>
      <c r="F374" s="28" t="s">
        <v>979</v>
      </c>
      <c r="G374" s="28" t="s">
        <v>827</v>
      </c>
      <c r="H374" s="11">
        <v>1</v>
      </c>
      <c r="J374" s="41">
        <v>7</v>
      </c>
    </row>
    <row r="375" ht="14.25" hidden="1" spans="1:10">
      <c r="A375" s="5" t="s">
        <v>300</v>
      </c>
      <c r="E375" s="28" t="s">
        <v>980</v>
      </c>
      <c r="F375" s="28" t="s">
        <v>981</v>
      </c>
      <c r="G375" s="28" t="s">
        <v>982</v>
      </c>
      <c r="H375" s="11">
        <v>1</v>
      </c>
      <c r="J375" s="41">
        <v>10</v>
      </c>
    </row>
    <row r="376" ht="14.25" hidden="1" spans="1:10">
      <c r="A376" s="5" t="s">
        <v>300</v>
      </c>
      <c r="E376" s="28" t="s">
        <v>983</v>
      </c>
      <c r="F376" s="28" t="s">
        <v>801</v>
      </c>
      <c r="G376" s="28" t="s">
        <v>984</v>
      </c>
      <c r="H376" s="11">
        <v>1</v>
      </c>
      <c r="J376" s="41">
        <v>4</v>
      </c>
    </row>
    <row r="377" ht="14.25" hidden="1" spans="1:10">
      <c r="A377" s="5" t="s">
        <v>300</v>
      </c>
      <c r="E377" s="28" t="s">
        <v>985</v>
      </c>
      <c r="F377" s="28" t="s">
        <v>139</v>
      </c>
      <c r="G377" s="28" t="s">
        <v>986</v>
      </c>
      <c r="H377" s="11">
        <v>1</v>
      </c>
      <c r="J377" s="41">
        <v>1</v>
      </c>
    </row>
    <row r="378" ht="14.25" hidden="1" spans="1:10">
      <c r="A378" s="5" t="s">
        <v>300</v>
      </c>
      <c r="E378" s="28" t="s">
        <v>987</v>
      </c>
      <c r="F378" s="28" t="s">
        <v>384</v>
      </c>
      <c r="G378" s="28" t="s">
        <v>958</v>
      </c>
      <c r="H378" s="11">
        <v>1</v>
      </c>
      <c r="J378" s="41">
        <v>449</v>
      </c>
    </row>
    <row r="379" ht="14.25" hidden="1" spans="1:10">
      <c r="A379" s="5" t="s">
        <v>300</v>
      </c>
      <c r="E379" s="28" t="s">
        <v>988</v>
      </c>
      <c r="F379" s="28" t="s">
        <v>989</v>
      </c>
      <c r="G379" s="28" t="s">
        <v>513</v>
      </c>
      <c r="H379" s="11">
        <v>1</v>
      </c>
      <c r="J379" s="41">
        <v>2</v>
      </c>
    </row>
    <row r="380" ht="14.25" hidden="1" spans="1:10">
      <c r="A380" s="5" t="s">
        <v>300</v>
      </c>
      <c r="E380" s="28" t="s">
        <v>990</v>
      </c>
      <c r="F380" s="28" t="s">
        <v>991</v>
      </c>
      <c r="G380" s="28" t="s">
        <v>992</v>
      </c>
      <c r="H380" s="11">
        <v>1</v>
      </c>
      <c r="J380" s="41">
        <v>3</v>
      </c>
    </row>
    <row r="381" ht="14.25" hidden="1" spans="1:10">
      <c r="A381" s="5" t="s">
        <v>300</v>
      </c>
      <c r="E381" s="28" t="s">
        <v>993</v>
      </c>
      <c r="F381" s="28" t="s">
        <v>994</v>
      </c>
      <c r="G381" s="28" t="s">
        <v>995</v>
      </c>
      <c r="H381" s="11">
        <v>1</v>
      </c>
      <c r="J381" s="41">
        <v>2</v>
      </c>
    </row>
    <row r="382" ht="14.25" hidden="1" spans="1:10">
      <c r="A382" s="5" t="s">
        <v>300</v>
      </c>
      <c r="E382" s="28" t="s">
        <v>996</v>
      </c>
      <c r="F382" s="28" t="s">
        <v>997</v>
      </c>
      <c r="G382" s="28" t="s">
        <v>353</v>
      </c>
      <c r="H382" s="11">
        <v>1</v>
      </c>
      <c r="J382" s="41">
        <v>1</v>
      </c>
    </row>
    <row r="383" ht="14.25" hidden="1" spans="1:10">
      <c r="A383" s="5" t="s">
        <v>300</v>
      </c>
      <c r="E383" s="28" t="s">
        <v>998</v>
      </c>
      <c r="F383" s="28" t="s">
        <v>997</v>
      </c>
      <c r="G383" s="28" t="s">
        <v>999</v>
      </c>
      <c r="H383" s="11">
        <v>1</v>
      </c>
      <c r="J383" s="41">
        <v>3</v>
      </c>
    </row>
    <row r="384" ht="14.25" hidden="1" spans="1:10">
      <c r="A384" s="5" t="s">
        <v>300</v>
      </c>
      <c r="E384" s="28" t="s">
        <v>1000</v>
      </c>
      <c r="F384" s="28" t="s">
        <v>210</v>
      </c>
      <c r="G384" s="28" t="s">
        <v>1001</v>
      </c>
      <c r="H384" s="11">
        <v>1</v>
      </c>
      <c r="J384" s="41">
        <v>2</v>
      </c>
    </row>
    <row r="385" ht="14.25" hidden="1" spans="1:10">
      <c r="A385" s="5" t="s">
        <v>300</v>
      </c>
      <c r="E385" s="28" t="s">
        <v>1002</v>
      </c>
      <c r="F385" s="28" t="s">
        <v>1003</v>
      </c>
      <c r="G385" s="28" t="s">
        <v>735</v>
      </c>
      <c r="H385" s="11">
        <v>1</v>
      </c>
      <c r="J385" s="41">
        <v>160</v>
      </c>
    </row>
    <row r="386" ht="14.25" hidden="1" spans="1:10">
      <c r="A386" s="5" t="s">
        <v>300</v>
      </c>
      <c r="E386" s="28" t="s">
        <v>1004</v>
      </c>
      <c r="F386" s="28" t="s">
        <v>1005</v>
      </c>
      <c r="G386" s="28" t="s">
        <v>530</v>
      </c>
      <c r="H386" s="11">
        <v>1</v>
      </c>
      <c r="J386" s="41">
        <v>15</v>
      </c>
    </row>
    <row r="387" ht="14.25" hidden="1" spans="1:10">
      <c r="A387" s="5" t="s">
        <v>300</v>
      </c>
      <c r="E387" s="28" t="s">
        <v>1006</v>
      </c>
      <c r="F387" s="28" t="s">
        <v>649</v>
      </c>
      <c r="G387" s="28" t="s">
        <v>421</v>
      </c>
      <c r="H387" s="11">
        <v>1</v>
      </c>
      <c r="J387" s="41">
        <v>227</v>
      </c>
    </row>
    <row r="388" ht="14.25" hidden="1" spans="1:10">
      <c r="A388" s="5" t="s">
        <v>300</v>
      </c>
      <c r="E388" s="28" t="s">
        <v>1007</v>
      </c>
      <c r="F388" s="28" t="s">
        <v>1008</v>
      </c>
      <c r="G388" s="28" t="s">
        <v>241</v>
      </c>
      <c r="H388" s="11">
        <v>1</v>
      </c>
      <c r="J388" s="41">
        <v>49</v>
      </c>
    </row>
    <row r="389" ht="14.25" hidden="1" spans="1:10">
      <c r="A389" s="5" t="s">
        <v>300</v>
      </c>
      <c r="E389" s="28" t="s">
        <v>1009</v>
      </c>
      <c r="F389" s="28" t="s">
        <v>801</v>
      </c>
      <c r="G389" s="28" t="s">
        <v>1010</v>
      </c>
      <c r="H389" s="11">
        <v>1</v>
      </c>
      <c r="J389" s="41">
        <v>2</v>
      </c>
    </row>
    <row r="390" ht="14.25" hidden="1" spans="1:10">
      <c r="A390" s="5" t="s">
        <v>300</v>
      </c>
      <c r="E390" s="28" t="s">
        <v>1011</v>
      </c>
      <c r="F390" s="28" t="s">
        <v>1012</v>
      </c>
      <c r="G390" s="28" t="s">
        <v>958</v>
      </c>
      <c r="H390" s="11">
        <v>1</v>
      </c>
      <c r="J390" s="41">
        <v>1</v>
      </c>
    </row>
    <row r="391" ht="14.25" hidden="1" spans="1:10">
      <c r="A391" s="5" t="s">
        <v>300</v>
      </c>
      <c r="E391" s="28" t="s">
        <v>1013</v>
      </c>
      <c r="F391" s="28" t="s">
        <v>139</v>
      </c>
      <c r="G391" s="28" t="s">
        <v>405</v>
      </c>
      <c r="H391" s="11">
        <v>1</v>
      </c>
      <c r="J391" s="41">
        <v>2</v>
      </c>
    </row>
    <row r="392" ht="14.25" hidden="1" spans="1:10">
      <c r="A392" s="5" t="s">
        <v>300</v>
      </c>
      <c r="E392" s="28" t="s">
        <v>1014</v>
      </c>
      <c r="F392" s="28" t="s">
        <v>139</v>
      </c>
      <c r="G392" s="28" t="s">
        <v>1015</v>
      </c>
      <c r="H392" s="11">
        <v>1</v>
      </c>
      <c r="J392" s="41">
        <v>4</v>
      </c>
    </row>
    <row r="393" ht="14.25" hidden="1" spans="1:10">
      <c r="A393" s="5" t="s">
        <v>300</v>
      </c>
      <c r="E393" s="28" t="s">
        <v>1016</v>
      </c>
      <c r="F393" s="28" t="s">
        <v>751</v>
      </c>
      <c r="G393" s="28" t="s">
        <v>1017</v>
      </c>
      <c r="H393" s="11">
        <v>1</v>
      </c>
      <c r="J393" s="41">
        <v>12</v>
      </c>
    </row>
    <row r="394" ht="14.25" hidden="1" spans="1:10">
      <c r="A394" s="5" t="s">
        <v>300</v>
      </c>
      <c r="E394" s="28" t="s">
        <v>1018</v>
      </c>
      <c r="F394" s="28" t="s">
        <v>914</v>
      </c>
      <c r="G394" s="28" t="s">
        <v>1019</v>
      </c>
      <c r="H394" s="11">
        <v>1</v>
      </c>
      <c r="J394" s="41">
        <v>6</v>
      </c>
    </row>
    <row r="395" ht="14.25" hidden="1" spans="1:10">
      <c r="A395" s="5" t="s">
        <v>300</v>
      </c>
      <c r="E395" s="28" t="s">
        <v>1020</v>
      </c>
      <c r="F395" s="28" t="s">
        <v>1021</v>
      </c>
      <c r="G395" s="28" t="s">
        <v>1022</v>
      </c>
      <c r="H395" s="11">
        <v>1</v>
      </c>
      <c r="J395" s="41">
        <v>10</v>
      </c>
    </row>
    <row r="396" ht="14.25" hidden="1" spans="1:10">
      <c r="A396" s="5" t="s">
        <v>300</v>
      </c>
      <c r="E396" s="28" t="s">
        <v>1023</v>
      </c>
      <c r="F396" s="28" t="s">
        <v>139</v>
      </c>
      <c r="G396" s="28" t="s">
        <v>827</v>
      </c>
      <c r="H396" s="11">
        <v>1</v>
      </c>
      <c r="J396" s="41">
        <v>1</v>
      </c>
    </row>
    <row r="397" ht="14.25" hidden="1" spans="1:10">
      <c r="A397" s="5" t="s">
        <v>300</v>
      </c>
      <c r="E397" s="28" t="s">
        <v>1024</v>
      </c>
      <c r="F397" s="28" t="s">
        <v>1025</v>
      </c>
      <c r="G397" s="28" t="s">
        <v>827</v>
      </c>
      <c r="H397" s="11">
        <v>1</v>
      </c>
      <c r="J397" s="41">
        <v>1</v>
      </c>
    </row>
    <row r="398" ht="14.25" hidden="1" spans="1:10">
      <c r="A398" s="5" t="s">
        <v>300</v>
      </c>
      <c r="E398" s="28" t="s">
        <v>1026</v>
      </c>
      <c r="F398" s="28" t="s">
        <v>1027</v>
      </c>
      <c r="G398" s="28" t="s">
        <v>581</v>
      </c>
      <c r="H398" s="11">
        <v>1</v>
      </c>
      <c r="J398" s="41">
        <v>2</v>
      </c>
    </row>
    <row r="399" ht="14.25" hidden="1" spans="1:10">
      <c r="A399" s="5" t="s">
        <v>300</v>
      </c>
      <c r="E399" s="28" t="s">
        <v>1028</v>
      </c>
      <c r="F399" s="28" t="s">
        <v>139</v>
      </c>
      <c r="G399" s="28" t="s">
        <v>1029</v>
      </c>
      <c r="H399" s="11">
        <v>1</v>
      </c>
      <c r="J399" s="41">
        <v>10</v>
      </c>
    </row>
    <row r="400" ht="14.25" hidden="1" spans="1:10">
      <c r="A400" s="5" t="s">
        <v>300</v>
      </c>
      <c r="E400" s="28" t="s">
        <v>1030</v>
      </c>
      <c r="F400" s="28" t="s">
        <v>879</v>
      </c>
      <c r="G400" s="28" t="s">
        <v>842</v>
      </c>
      <c r="H400" s="11">
        <v>1</v>
      </c>
      <c r="J400" s="41">
        <v>2</v>
      </c>
    </row>
    <row r="401" ht="14.25" hidden="1" spans="1:10">
      <c r="A401" s="5" t="s">
        <v>300</v>
      </c>
      <c r="E401" s="28" t="s">
        <v>1031</v>
      </c>
      <c r="F401" s="28" t="s">
        <v>547</v>
      </c>
      <c r="G401" s="28" t="s">
        <v>1032</v>
      </c>
      <c r="H401" s="11">
        <v>1</v>
      </c>
      <c r="J401" s="41">
        <v>1</v>
      </c>
    </row>
    <row r="402" ht="14.25" hidden="1" spans="1:10">
      <c r="A402" s="5" t="s">
        <v>300</v>
      </c>
      <c r="E402" s="28" t="s">
        <v>1033</v>
      </c>
      <c r="F402" s="28" t="s">
        <v>216</v>
      </c>
      <c r="G402" s="28" t="s">
        <v>1034</v>
      </c>
      <c r="H402" s="11">
        <v>1</v>
      </c>
      <c r="J402" s="41">
        <v>1</v>
      </c>
    </row>
    <row r="403" ht="14.25" hidden="1" spans="1:10">
      <c r="A403" s="5" t="s">
        <v>300</v>
      </c>
      <c r="E403" s="28" t="s">
        <v>1035</v>
      </c>
      <c r="F403" s="28" t="s">
        <v>1036</v>
      </c>
      <c r="G403" s="28" t="s">
        <v>405</v>
      </c>
      <c r="H403" s="11">
        <v>1</v>
      </c>
      <c r="J403" s="41">
        <v>10</v>
      </c>
    </row>
    <row r="404" ht="14.25" hidden="1" spans="1:10">
      <c r="A404" s="5" t="s">
        <v>300</v>
      </c>
      <c r="E404" s="28" t="s">
        <v>1037</v>
      </c>
      <c r="F404" s="28" t="s">
        <v>1038</v>
      </c>
      <c r="G404" s="28" t="s">
        <v>1039</v>
      </c>
      <c r="H404" s="11">
        <v>1</v>
      </c>
      <c r="J404" s="41">
        <v>2</v>
      </c>
    </row>
    <row r="405" ht="14.25" hidden="1" spans="1:10">
      <c r="A405" s="5" t="s">
        <v>300</v>
      </c>
      <c r="E405" s="28" t="s">
        <v>1040</v>
      </c>
      <c r="F405" s="28" t="s">
        <v>636</v>
      </c>
      <c r="G405" s="28" t="s">
        <v>827</v>
      </c>
      <c r="H405" s="11">
        <v>1</v>
      </c>
      <c r="J405" s="41">
        <v>1</v>
      </c>
    </row>
    <row r="406" ht="14.25" hidden="1" spans="1:10">
      <c r="A406" s="5" t="s">
        <v>300</v>
      </c>
      <c r="E406" s="28" t="s">
        <v>1041</v>
      </c>
      <c r="F406" s="28" t="s">
        <v>139</v>
      </c>
      <c r="G406" s="28" t="s">
        <v>1042</v>
      </c>
      <c r="H406" s="11">
        <v>1</v>
      </c>
      <c r="J406" s="41">
        <v>116</v>
      </c>
    </row>
    <row r="407" ht="14.25" hidden="1" spans="1:10">
      <c r="A407" s="5" t="s">
        <v>300</v>
      </c>
      <c r="E407" s="28" t="s">
        <v>1043</v>
      </c>
      <c r="F407" s="28" t="s">
        <v>875</v>
      </c>
      <c r="G407" s="28" t="s">
        <v>845</v>
      </c>
      <c r="H407" s="11">
        <v>1</v>
      </c>
      <c r="J407" s="41">
        <v>1</v>
      </c>
    </row>
    <row r="408" ht="14.25" hidden="1" spans="1:10">
      <c r="A408" s="5" t="s">
        <v>300</v>
      </c>
      <c r="E408" s="28" t="s">
        <v>1044</v>
      </c>
      <c r="F408" s="28" t="s">
        <v>1025</v>
      </c>
      <c r="G408" s="28" t="s">
        <v>1045</v>
      </c>
      <c r="H408" s="11">
        <v>1</v>
      </c>
      <c r="J408" s="41">
        <v>1</v>
      </c>
    </row>
    <row r="409" ht="14.25" hidden="1" spans="1:10">
      <c r="A409" s="5" t="s">
        <v>300</v>
      </c>
      <c r="E409" s="28" t="s">
        <v>1046</v>
      </c>
      <c r="F409" s="28" t="s">
        <v>1047</v>
      </c>
      <c r="G409" s="28" t="s">
        <v>908</v>
      </c>
      <c r="H409" s="11">
        <v>1</v>
      </c>
      <c r="J409" s="41">
        <v>6</v>
      </c>
    </row>
    <row r="410" ht="14.25" hidden="1" spans="1:10">
      <c r="A410" s="5" t="s">
        <v>300</v>
      </c>
      <c r="E410" s="28" t="s">
        <v>1048</v>
      </c>
      <c r="F410" s="28" t="s">
        <v>1049</v>
      </c>
      <c r="G410" s="28" t="s">
        <v>421</v>
      </c>
      <c r="H410" s="11">
        <v>1</v>
      </c>
      <c r="J410" s="41">
        <v>164</v>
      </c>
    </row>
    <row r="411" ht="14.25" hidden="1" spans="1:10">
      <c r="A411" s="5" t="s">
        <v>300</v>
      </c>
      <c r="E411" s="28" t="s">
        <v>1050</v>
      </c>
      <c r="F411" s="28" t="s">
        <v>1051</v>
      </c>
      <c r="G411" s="28" t="s">
        <v>1052</v>
      </c>
      <c r="H411" s="11">
        <v>1</v>
      </c>
      <c r="J411" s="41">
        <v>2</v>
      </c>
    </row>
    <row r="412" ht="14.25" hidden="1" spans="1:10">
      <c r="A412" s="5" t="s">
        <v>300</v>
      </c>
      <c r="E412" s="28" t="s">
        <v>1053</v>
      </c>
      <c r="F412" s="28" t="s">
        <v>87</v>
      </c>
      <c r="G412" s="28" t="s">
        <v>958</v>
      </c>
      <c r="H412" s="11">
        <v>1</v>
      </c>
      <c r="J412" s="41">
        <v>5</v>
      </c>
    </row>
    <row r="413" ht="14.25" hidden="1" spans="1:10">
      <c r="A413" s="5" t="s">
        <v>300</v>
      </c>
      <c r="E413" s="28" t="s">
        <v>1054</v>
      </c>
      <c r="F413" s="28" t="s">
        <v>1055</v>
      </c>
      <c r="G413" s="28" t="s">
        <v>842</v>
      </c>
      <c r="H413" s="11">
        <v>1</v>
      </c>
      <c r="J413" s="41">
        <v>1</v>
      </c>
    </row>
    <row r="414" ht="14.25" hidden="1" spans="1:10">
      <c r="A414" s="5" t="s">
        <v>300</v>
      </c>
      <c r="E414" s="28" t="s">
        <v>1056</v>
      </c>
      <c r="F414" s="28" t="s">
        <v>1057</v>
      </c>
      <c r="G414" s="28" t="s">
        <v>1058</v>
      </c>
      <c r="H414" s="11">
        <v>1</v>
      </c>
      <c r="J414" s="41">
        <v>2</v>
      </c>
    </row>
    <row r="415" ht="14.25" hidden="1" spans="1:10">
      <c r="A415" s="5" t="s">
        <v>300</v>
      </c>
      <c r="E415" s="28" t="s">
        <v>1059</v>
      </c>
      <c r="F415" s="28" t="s">
        <v>1060</v>
      </c>
      <c r="G415" s="28" t="s">
        <v>1061</v>
      </c>
      <c r="H415" s="11">
        <v>1</v>
      </c>
      <c r="J415" s="41">
        <v>5</v>
      </c>
    </row>
    <row r="416" ht="14.25" hidden="1" spans="1:10">
      <c r="A416" s="5" t="s">
        <v>300</v>
      </c>
      <c r="E416" s="28" t="s">
        <v>1062</v>
      </c>
      <c r="F416" s="28" t="s">
        <v>1063</v>
      </c>
      <c r="G416" s="28" t="s">
        <v>1064</v>
      </c>
      <c r="H416" s="11">
        <v>1</v>
      </c>
      <c r="J416" s="41">
        <v>16</v>
      </c>
    </row>
    <row r="417" ht="14.25" hidden="1" spans="1:10">
      <c r="A417" s="5" t="s">
        <v>300</v>
      </c>
      <c r="E417" s="28" t="s">
        <v>1065</v>
      </c>
      <c r="F417" s="28" t="s">
        <v>82</v>
      </c>
      <c r="G417" s="28" t="s">
        <v>842</v>
      </c>
      <c r="H417" s="11">
        <v>1</v>
      </c>
      <c r="J417" s="41">
        <v>16</v>
      </c>
    </row>
    <row r="418" ht="14.25" hidden="1" spans="1:10">
      <c r="A418" s="5" t="s">
        <v>300</v>
      </c>
      <c r="E418" s="28" t="s">
        <v>1066</v>
      </c>
      <c r="F418" s="28" t="s">
        <v>1067</v>
      </c>
      <c r="G418" s="28" t="s">
        <v>827</v>
      </c>
      <c r="H418" s="11">
        <v>1</v>
      </c>
      <c r="J418" s="41">
        <v>20</v>
      </c>
    </row>
    <row r="419" ht="14.25" hidden="1" spans="1:10">
      <c r="A419" s="5" t="s">
        <v>300</v>
      </c>
      <c r="E419" s="28" t="s">
        <v>1068</v>
      </c>
      <c r="F419" s="28" t="s">
        <v>139</v>
      </c>
      <c r="G419" s="28" t="s">
        <v>1069</v>
      </c>
      <c r="H419" s="11">
        <v>1</v>
      </c>
      <c r="J419" s="41">
        <v>7</v>
      </c>
    </row>
    <row r="420" ht="14.25" hidden="1" spans="1:10">
      <c r="A420" s="5" t="s">
        <v>300</v>
      </c>
      <c r="E420" s="28" t="s">
        <v>1070</v>
      </c>
      <c r="F420" s="28" t="s">
        <v>216</v>
      </c>
      <c r="G420" s="28" t="s">
        <v>353</v>
      </c>
      <c r="H420" s="11">
        <v>1</v>
      </c>
      <c r="J420" s="41">
        <v>15</v>
      </c>
    </row>
    <row r="421" ht="14.25" hidden="1" spans="1:10">
      <c r="A421" s="5" t="s">
        <v>300</v>
      </c>
      <c r="E421" s="28" t="s">
        <v>1071</v>
      </c>
      <c r="F421" s="28" t="s">
        <v>729</v>
      </c>
      <c r="G421" s="28" t="s">
        <v>1072</v>
      </c>
      <c r="H421" s="11">
        <v>1</v>
      </c>
      <c r="J421" s="41">
        <v>3000</v>
      </c>
    </row>
    <row r="422" ht="14.25" hidden="1" spans="1:10">
      <c r="A422" s="5" t="s">
        <v>300</v>
      </c>
      <c r="E422" s="28" t="s">
        <v>1073</v>
      </c>
      <c r="F422" s="28" t="s">
        <v>241</v>
      </c>
      <c r="G422" s="28" t="s">
        <v>241</v>
      </c>
      <c r="H422" s="11">
        <v>1</v>
      </c>
      <c r="J422" s="41">
        <v>4</v>
      </c>
    </row>
    <row r="423" ht="14.25" hidden="1" spans="1:10">
      <c r="A423" s="5" t="s">
        <v>300</v>
      </c>
      <c r="E423" s="28" t="s">
        <v>1074</v>
      </c>
      <c r="F423" s="28" t="s">
        <v>1075</v>
      </c>
      <c r="G423" s="28" t="s">
        <v>1076</v>
      </c>
      <c r="H423" s="11">
        <v>1</v>
      </c>
      <c r="J423" s="41">
        <v>1</v>
      </c>
    </row>
    <row r="424" ht="14.25" hidden="1" spans="1:10">
      <c r="A424" s="5" t="s">
        <v>300</v>
      </c>
      <c r="E424" s="28" t="s">
        <v>1077</v>
      </c>
      <c r="F424" s="28" t="s">
        <v>729</v>
      </c>
      <c r="G424" s="28" t="s">
        <v>1078</v>
      </c>
      <c r="H424" s="11">
        <v>1</v>
      </c>
      <c r="J424" s="41">
        <v>500</v>
      </c>
    </row>
    <row r="425" ht="14.25" hidden="1" spans="1:10">
      <c r="A425" s="5" t="s">
        <v>300</v>
      </c>
      <c r="E425" s="28" t="s">
        <v>1079</v>
      </c>
      <c r="F425" s="28" t="s">
        <v>1080</v>
      </c>
      <c r="G425" s="28" t="s">
        <v>1081</v>
      </c>
      <c r="H425" s="11">
        <v>1</v>
      </c>
      <c r="J425" s="41">
        <v>11</v>
      </c>
    </row>
    <row r="426" ht="14.25" hidden="1" spans="1:10">
      <c r="A426" s="5" t="s">
        <v>300</v>
      </c>
      <c r="E426" s="28" t="s">
        <v>1082</v>
      </c>
      <c r="F426" s="28" t="s">
        <v>1083</v>
      </c>
      <c r="G426" s="28" t="s">
        <v>1084</v>
      </c>
      <c r="H426" s="11">
        <v>1</v>
      </c>
      <c r="J426" s="41">
        <v>1</v>
      </c>
    </row>
    <row r="427" ht="14.25" hidden="1" spans="1:10">
      <c r="A427" s="5" t="s">
        <v>300</v>
      </c>
      <c r="E427" s="28" t="s">
        <v>1085</v>
      </c>
      <c r="F427" s="28" t="s">
        <v>194</v>
      </c>
      <c r="G427" s="28" t="s">
        <v>1086</v>
      </c>
      <c r="H427" s="11">
        <v>1</v>
      </c>
      <c r="J427" s="41">
        <v>5</v>
      </c>
    </row>
    <row r="428" ht="14.25" hidden="1" spans="1:10">
      <c r="A428" s="5" t="s">
        <v>300</v>
      </c>
      <c r="E428" s="28" t="s">
        <v>1087</v>
      </c>
      <c r="F428" s="28" t="s">
        <v>82</v>
      </c>
      <c r="G428" s="28" t="s">
        <v>1088</v>
      </c>
      <c r="H428" s="11">
        <v>1</v>
      </c>
      <c r="J428" s="41">
        <v>7</v>
      </c>
    </row>
    <row r="429" ht="14.25" hidden="1" spans="1:10">
      <c r="A429" s="5" t="s">
        <v>300</v>
      </c>
      <c r="E429" s="28" t="s">
        <v>1089</v>
      </c>
      <c r="F429" s="28" t="s">
        <v>873</v>
      </c>
      <c r="G429" s="28" t="s">
        <v>1090</v>
      </c>
      <c r="H429" s="11">
        <v>1</v>
      </c>
      <c r="J429" s="41">
        <v>1</v>
      </c>
    </row>
    <row r="430" ht="14.25" hidden="1" spans="1:10">
      <c r="A430" s="5" t="s">
        <v>300</v>
      </c>
      <c r="E430" s="28" t="s">
        <v>1091</v>
      </c>
      <c r="F430" s="28" t="s">
        <v>873</v>
      </c>
      <c r="G430" s="28"/>
      <c r="H430" s="11">
        <v>1</v>
      </c>
      <c r="J430" s="41">
        <v>17</v>
      </c>
    </row>
    <row r="431" ht="14.25" hidden="1" spans="1:10">
      <c r="A431" s="5" t="s">
        <v>300</v>
      </c>
      <c r="E431" s="28" t="s">
        <v>1092</v>
      </c>
      <c r="F431" s="28" t="s">
        <v>1093</v>
      </c>
      <c r="G431" s="28" t="s">
        <v>842</v>
      </c>
      <c r="H431" s="11">
        <v>1</v>
      </c>
      <c r="J431" s="41">
        <v>1</v>
      </c>
    </row>
    <row r="432" ht="14.25" hidden="1" spans="1:10">
      <c r="A432" s="5" t="s">
        <v>300</v>
      </c>
      <c r="E432" s="28" t="s">
        <v>1094</v>
      </c>
      <c r="F432" s="28" t="s">
        <v>1075</v>
      </c>
      <c r="G432" s="28" t="s">
        <v>513</v>
      </c>
      <c r="H432" s="11">
        <v>1</v>
      </c>
      <c r="J432" s="41">
        <v>21</v>
      </c>
    </row>
    <row r="433" ht="14.25" hidden="1" spans="1:10">
      <c r="A433" s="5" t="s">
        <v>300</v>
      </c>
      <c r="E433" s="28" t="s">
        <v>1095</v>
      </c>
      <c r="F433" s="28" t="s">
        <v>729</v>
      </c>
      <c r="G433" s="28" t="s">
        <v>1096</v>
      </c>
      <c r="H433" s="11">
        <v>1</v>
      </c>
      <c r="J433" s="41">
        <v>7</v>
      </c>
    </row>
    <row r="434" ht="14.25" hidden="1" spans="1:10">
      <c r="A434" s="5" t="s">
        <v>300</v>
      </c>
      <c r="E434" s="28" t="s">
        <v>1097</v>
      </c>
      <c r="F434" s="28" t="s">
        <v>1098</v>
      </c>
      <c r="G434" s="28" t="s">
        <v>105</v>
      </c>
      <c r="H434" s="11">
        <v>1</v>
      </c>
      <c r="J434" s="41">
        <v>100</v>
      </c>
    </row>
    <row r="435" ht="14.25" hidden="1" spans="1:10">
      <c r="A435" s="5" t="s">
        <v>300</v>
      </c>
      <c r="E435" s="28" t="s">
        <v>1099</v>
      </c>
      <c r="F435" s="28" t="s">
        <v>1100</v>
      </c>
      <c r="G435" s="28" t="s">
        <v>83</v>
      </c>
      <c r="H435" s="11">
        <v>1</v>
      </c>
      <c r="J435" s="41">
        <v>27</v>
      </c>
    </row>
    <row r="436" ht="14.25" hidden="1" spans="1:10">
      <c r="A436" s="5" t="s">
        <v>300</v>
      </c>
      <c r="E436" s="28" t="s">
        <v>1101</v>
      </c>
      <c r="F436" s="28" t="s">
        <v>953</v>
      </c>
      <c r="G436" s="28" t="s">
        <v>1102</v>
      </c>
      <c r="H436" s="11">
        <v>1</v>
      </c>
      <c r="J436" s="41">
        <v>90</v>
      </c>
    </row>
    <row r="437" ht="14.25" hidden="1" spans="1:10">
      <c r="A437" s="5" t="s">
        <v>300</v>
      </c>
      <c r="E437" s="28" t="s">
        <v>1103</v>
      </c>
      <c r="F437" s="28" t="s">
        <v>241</v>
      </c>
      <c r="G437" s="28" t="s">
        <v>1104</v>
      </c>
      <c r="H437" s="11">
        <v>1</v>
      </c>
      <c r="J437" s="41">
        <v>43</v>
      </c>
    </row>
    <row r="438" ht="14.25" hidden="1" spans="1:10">
      <c r="A438" s="5" t="s">
        <v>300</v>
      </c>
      <c r="E438" s="28" t="s">
        <v>1105</v>
      </c>
      <c r="F438" s="28" t="s">
        <v>1106</v>
      </c>
      <c r="G438" s="28" t="s">
        <v>908</v>
      </c>
      <c r="H438" s="11">
        <v>1</v>
      </c>
      <c r="J438" s="41">
        <v>9</v>
      </c>
    </row>
    <row r="439" ht="14.25" hidden="1" spans="1:10">
      <c r="A439" s="5" t="s">
        <v>300</v>
      </c>
      <c r="E439" s="28" t="s">
        <v>1107</v>
      </c>
      <c r="F439" s="28" t="s">
        <v>1108</v>
      </c>
      <c r="G439" s="28" t="s">
        <v>1109</v>
      </c>
      <c r="H439" s="11">
        <v>1</v>
      </c>
      <c r="J439" s="41">
        <v>1</v>
      </c>
    </row>
    <row r="440" ht="14.25" hidden="1" spans="1:10">
      <c r="A440" s="5" t="s">
        <v>300</v>
      </c>
      <c r="E440" s="28" t="s">
        <v>1110</v>
      </c>
      <c r="F440" s="28" t="s">
        <v>1111</v>
      </c>
      <c r="G440" s="28" t="s">
        <v>1064</v>
      </c>
      <c r="H440" s="11">
        <v>1</v>
      </c>
      <c r="J440" s="41">
        <v>49</v>
      </c>
    </row>
    <row r="441" ht="14.25" hidden="1" spans="1:10">
      <c r="A441" s="5" t="s">
        <v>300</v>
      </c>
      <c r="E441" s="28" t="s">
        <v>1112</v>
      </c>
      <c r="F441" s="28" t="s">
        <v>82</v>
      </c>
      <c r="G441" s="28" t="s">
        <v>919</v>
      </c>
      <c r="H441" s="11">
        <v>1</v>
      </c>
      <c r="J441" s="41">
        <v>59</v>
      </c>
    </row>
    <row r="442" ht="14.25" hidden="1" spans="1:10">
      <c r="A442" s="5" t="s">
        <v>300</v>
      </c>
      <c r="E442" s="28" t="s">
        <v>1113</v>
      </c>
      <c r="F442" s="28" t="s">
        <v>82</v>
      </c>
      <c r="G442" s="28" t="s">
        <v>1114</v>
      </c>
      <c r="H442" s="11">
        <v>1</v>
      </c>
      <c r="J442" s="41">
        <v>1</v>
      </c>
    </row>
    <row r="443" ht="14.25" hidden="1" spans="1:10">
      <c r="A443" s="5" t="s">
        <v>300</v>
      </c>
      <c r="E443" s="28" t="s">
        <v>1115</v>
      </c>
      <c r="F443" s="28" t="s">
        <v>82</v>
      </c>
      <c r="G443" s="28" t="s">
        <v>581</v>
      </c>
      <c r="H443" s="11">
        <v>1</v>
      </c>
      <c r="J443" s="41">
        <v>3</v>
      </c>
    </row>
    <row r="444" ht="14.25" hidden="1" spans="1:10">
      <c r="A444" s="5" t="s">
        <v>300</v>
      </c>
      <c r="E444" s="28" t="s">
        <v>1116</v>
      </c>
      <c r="F444" s="28" t="s">
        <v>1117</v>
      </c>
      <c r="G444" s="28" t="s">
        <v>1118</v>
      </c>
      <c r="H444" s="11">
        <v>1</v>
      </c>
      <c r="J444" s="41">
        <v>1</v>
      </c>
    </row>
    <row r="445" ht="14.25" hidden="1" spans="1:10">
      <c r="A445" s="5" t="s">
        <v>300</v>
      </c>
      <c r="E445" s="28" t="s">
        <v>1119</v>
      </c>
      <c r="F445" s="28" t="s">
        <v>1120</v>
      </c>
      <c r="G445" s="28" t="s">
        <v>1121</v>
      </c>
      <c r="H445" s="11">
        <v>1</v>
      </c>
      <c r="J445" s="41">
        <v>4</v>
      </c>
    </row>
    <row r="446" ht="14.25" hidden="1" spans="1:10">
      <c r="A446" s="5" t="s">
        <v>300</v>
      </c>
      <c r="E446" s="28" t="s">
        <v>1122</v>
      </c>
      <c r="F446" s="28" t="s">
        <v>1123</v>
      </c>
      <c r="G446" s="28" t="s">
        <v>581</v>
      </c>
      <c r="H446" s="11">
        <v>1</v>
      </c>
      <c r="J446" s="41">
        <v>1</v>
      </c>
    </row>
    <row r="447" ht="14.25" hidden="1" spans="1:10">
      <c r="A447" s="5" t="s">
        <v>300</v>
      </c>
      <c r="E447" s="28" t="s">
        <v>1124</v>
      </c>
      <c r="F447" s="28" t="s">
        <v>1125</v>
      </c>
      <c r="G447" s="28" t="s">
        <v>1126</v>
      </c>
      <c r="H447" s="11">
        <v>1</v>
      </c>
      <c r="J447" s="41">
        <v>1</v>
      </c>
    </row>
    <row r="448" ht="14.25" hidden="1" spans="1:10">
      <c r="A448" s="5" t="s">
        <v>300</v>
      </c>
      <c r="E448" s="28" t="s">
        <v>1127</v>
      </c>
      <c r="F448" s="28" t="s">
        <v>1128</v>
      </c>
      <c r="G448" s="28" t="s">
        <v>405</v>
      </c>
      <c r="H448" s="11">
        <v>1</v>
      </c>
      <c r="J448" s="41">
        <v>1</v>
      </c>
    </row>
    <row r="449" ht="14.25" hidden="1" spans="1:10">
      <c r="A449" s="5" t="s">
        <v>300</v>
      </c>
      <c r="E449" s="28" t="s">
        <v>1129</v>
      </c>
      <c r="F449" s="28" t="s">
        <v>1130</v>
      </c>
      <c r="G449" s="28" t="s">
        <v>421</v>
      </c>
      <c r="H449" s="11">
        <v>1</v>
      </c>
      <c r="J449" s="41">
        <v>8</v>
      </c>
    </row>
    <row r="450" ht="14.25" hidden="1" spans="1:10">
      <c r="A450" s="5" t="s">
        <v>300</v>
      </c>
      <c r="E450" s="28" t="s">
        <v>1131</v>
      </c>
      <c r="F450" s="28" t="s">
        <v>369</v>
      </c>
      <c r="G450" s="28" t="s">
        <v>1132</v>
      </c>
      <c r="H450" s="11">
        <v>1</v>
      </c>
      <c r="J450" s="41">
        <v>3</v>
      </c>
    </row>
    <row r="451" ht="14.25" hidden="1" spans="1:10">
      <c r="A451" s="5" t="s">
        <v>300</v>
      </c>
      <c r="E451" s="28" t="s">
        <v>1133</v>
      </c>
      <c r="F451" s="28" t="s">
        <v>758</v>
      </c>
      <c r="G451" s="28" t="s">
        <v>1134</v>
      </c>
      <c r="H451" s="11">
        <v>1</v>
      </c>
      <c r="J451" s="41">
        <v>9</v>
      </c>
    </row>
    <row r="452" ht="14.25" hidden="1" spans="1:10">
      <c r="A452" s="5" t="s">
        <v>300</v>
      </c>
      <c r="E452" s="28" t="s">
        <v>1135</v>
      </c>
      <c r="F452" s="28" t="s">
        <v>888</v>
      </c>
      <c r="G452" s="28" t="s">
        <v>581</v>
      </c>
      <c r="H452" s="11">
        <v>1</v>
      </c>
      <c r="J452" s="41">
        <v>2</v>
      </c>
    </row>
    <row r="453" ht="14.25" hidden="1" spans="1:10">
      <c r="A453" s="5" t="s">
        <v>300</v>
      </c>
      <c r="E453" s="28" t="s">
        <v>1136</v>
      </c>
      <c r="F453" s="28" t="s">
        <v>636</v>
      </c>
      <c r="G453" s="28" t="s">
        <v>530</v>
      </c>
      <c r="H453" s="11">
        <v>1</v>
      </c>
      <c r="J453" s="41">
        <v>1</v>
      </c>
    </row>
    <row r="454" ht="14.25" hidden="1" spans="1:10">
      <c r="A454" s="5" t="s">
        <v>300</v>
      </c>
      <c r="E454" s="28" t="s">
        <v>1137</v>
      </c>
      <c r="F454" s="28" t="s">
        <v>1138</v>
      </c>
      <c r="G454" s="28" t="s">
        <v>1139</v>
      </c>
      <c r="H454" s="11">
        <v>1</v>
      </c>
      <c r="J454" s="41">
        <v>1</v>
      </c>
    </row>
    <row r="455" ht="14.25" hidden="1" spans="1:10">
      <c r="A455" s="5" t="s">
        <v>300</v>
      </c>
      <c r="E455" s="28" t="s">
        <v>1140</v>
      </c>
      <c r="F455" s="28" t="s">
        <v>981</v>
      </c>
      <c r="G455" s="28" t="s">
        <v>405</v>
      </c>
      <c r="H455" s="11">
        <v>1</v>
      </c>
      <c r="J455" s="41">
        <v>1</v>
      </c>
    </row>
    <row r="456" ht="14.25" hidden="1" spans="1:10">
      <c r="A456" s="5" t="s">
        <v>300</v>
      </c>
      <c r="E456" s="28" t="s">
        <v>1141</v>
      </c>
      <c r="F456" s="28" t="s">
        <v>771</v>
      </c>
      <c r="G456" s="28" t="s">
        <v>581</v>
      </c>
      <c r="H456" s="11">
        <v>1</v>
      </c>
      <c r="J456" s="41">
        <v>9</v>
      </c>
    </row>
    <row r="457" ht="14.25" hidden="1" spans="1:10">
      <c r="A457" s="5" t="s">
        <v>300</v>
      </c>
      <c r="E457" s="28" t="s">
        <v>1142</v>
      </c>
      <c r="F457" s="28" t="s">
        <v>1143</v>
      </c>
      <c r="G457" s="28" t="s">
        <v>958</v>
      </c>
      <c r="H457" s="11">
        <v>1</v>
      </c>
      <c r="J457" s="41">
        <v>2</v>
      </c>
    </row>
    <row r="458" ht="14.25" hidden="1" spans="1:10">
      <c r="A458" s="5" t="s">
        <v>300</v>
      </c>
      <c r="E458" s="28" t="s">
        <v>1144</v>
      </c>
      <c r="F458" s="28" t="s">
        <v>1067</v>
      </c>
      <c r="G458" s="28" t="s">
        <v>241</v>
      </c>
      <c r="H458" s="11">
        <v>1</v>
      </c>
      <c r="J458" s="41">
        <v>1</v>
      </c>
    </row>
    <row r="459" ht="14.25" hidden="1" spans="1:10">
      <c r="A459" s="5" t="s">
        <v>300</v>
      </c>
      <c r="E459" s="28" t="s">
        <v>1145</v>
      </c>
      <c r="F459" s="28" t="s">
        <v>1146</v>
      </c>
      <c r="G459" s="28" t="s">
        <v>827</v>
      </c>
      <c r="H459" s="11">
        <v>1</v>
      </c>
      <c r="J459" s="41">
        <v>41</v>
      </c>
    </row>
    <row r="460" ht="14.25" hidden="1" spans="1:10">
      <c r="A460" s="5" t="s">
        <v>300</v>
      </c>
      <c r="E460" s="28" t="s">
        <v>1147</v>
      </c>
      <c r="F460" s="28" t="s">
        <v>343</v>
      </c>
      <c r="G460" s="28" t="s">
        <v>1148</v>
      </c>
      <c r="H460" s="11">
        <v>1</v>
      </c>
      <c r="J460" s="41">
        <v>93</v>
      </c>
    </row>
    <row r="461" ht="14.25" hidden="1" spans="1:10">
      <c r="A461" s="5" t="s">
        <v>300</v>
      </c>
      <c r="E461" s="28" t="s">
        <v>1149</v>
      </c>
      <c r="F461" s="28" t="s">
        <v>222</v>
      </c>
      <c r="G461" s="28" t="s">
        <v>1150</v>
      </c>
      <c r="H461" s="11">
        <v>1</v>
      </c>
      <c r="J461" s="41">
        <v>10</v>
      </c>
    </row>
    <row r="462" ht="14.25" hidden="1" spans="1:10">
      <c r="A462" s="5" t="s">
        <v>300</v>
      </c>
      <c r="E462" s="28" t="s">
        <v>1151</v>
      </c>
      <c r="F462" s="28" t="s">
        <v>82</v>
      </c>
      <c r="G462" s="28" t="s">
        <v>1152</v>
      </c>
      <c r="H462" s="11">
        <v>1</v>
      </c>
      <c r="J462" s="41">
        <v>1</v>
      </c>
    </row>
    <row r="463" ht="14.25" hidden="1" spans="1:10">
      <c r="A463" s="5" t="s">
        <v>300</v>
      </c>
      <c r="E463" s="28" t="s">
        <v>1153</v>
      </c>
      <c r="F463" s="28" t="s">
        <v>1075</v>
      </c>
      <c r="G463" s="28" t="s">
        <v>1154</v>
      </c>
      <c r="H463" s="11">
        <v>1</v>
      </c>
      <c r="J463" s="41">
        <v>538</v>
      </c>
    </row>
    <row r="464" ht="14.25" hidden="1" spans="1:10">
      <c r="A464" s="5" t="s">
        <v>300</v>
      </c>
      <c r="E464" s="28" t="s">
        <v>1155</v>
      </c>
      <c r="F464" s="28" t="s">
        <v>868</v>
      </c>
      <c r="G464" s="28" t="s">
        <v>353</v>
      </c>
      <c r="H464" s="11">
        <v>1</v>
      </c>
      <c r="J464" s="41">
        <v>50</v>
      </c>
    </row>
    <row r="465" ht="14.25" hidden="1" spans="1:10">
      <c r="A465" s="5" t="s">
        <v>300</v>
      </c>
      <c r="E465" s="28" t="s">
        <v>1156</v>
      </c>
      <c r="F465" s="28" t="s">
        <v>868</v>
      </c>
      <c r="G465" s="28" t="s">
        <v>1157</v>
      </c>
      <c r="H465" s="11">
        <v>1</v>
      </c>
      <c r="J465" s="41">
        <v>1</v>
      </c>
    </row>
    <row r="466" ht="14.25" hidden="1" spans="1:10">
      <c r="A466" s="5" t="s">
        <v>300</v>
      </c>
      <c r="E466" s="28" t="s">
        <v>1158</v>
      </c>
      <c r="F466" s="28" t="s">
        <v>1159</v>
      </c>
      <c r="G466" s="28" t="s">
        <v>421</v>
      </c>
      <c r="H466" s="11">
        <v>1</v>
      </c>
      <c r="J466" s="41">
        <v>1</v>
      </c>
    </row>
    <row r="467" ht="14.25" hidden="1" spans="1:10">
      <c r="A467" s="5" t="s">
        <v>300</v>
      </c>
      <c r="E467" s="28" t="s">
        <v>1160</v>
      </c>
      <c r="F467" s="28" t="s">
        <v>1161</v>
      </c>
      <c r="G467" s="28" t="s">
        <v>1162</v>
      </c>
      <c r="H467" s="11">
        <v>1</v>
      </c>
      <c r="J467" s="41">
        <v>3</v>
      </c>
    </row>
    <row r="468" ht="14.25" hidden="1" spans="1:10">
      <c r="A468" s="5" t="s">
        <v>300</v>
      </c>
      <c r="E468" s="28" t="s">
        <v>1163</v>
      </c>
      <c r="F468" s="28" t="s">
        <v>1164</v>
      </c>
      <c r="G468" s="28" t="s">
        <v>1165</v>
      </c>
      <c r="H468" s="11">
        <v>1</v>
      </c>
      <c r="J468" s="41">
        <v>151</v>
      </c>
    </row>
    <row r="469" ht="14.25" hidden="1" spans="1:10">
      <c r="A469" s="5" t="s">
        <v>300</v>
      </c>
      <c r="E469" s="28" t="s">
        <v>1166</v>
      </c>
      <c r="F469" s="28" t="s">
        <v>1167</v>
      </c>
      <c r="G469" s="28" t="s">
        <v>1168</v>
      </c>
      <c r="H469" s="11">
        <v>1</v>
      </c>
      <c r="J469" s="41">
        <v>1</v>
      </c>
    </row>
    <row r="470" ht="14.25" hidden="1" spans="1:10">
      <c r="A470" s="5" t="s">
        <v>300</v>
      </c>
      <c r="E470" s="28" t="s">
        <v>1169</v>
      </c>
      <c r="F470" s="28" t="s">
        <v>771</v>
      </c>
      <c r="G470" s="28" t="s">
        <v>1170</v>
      </c>
      <c r="H470" s="11">
        <v>1</v>
      </c>
      <c r="J470" s="41">
        <v>1</v>
      </c>
    </row>
    <row r="471" ht="14.25" hidden="1" spans="1:10">
      <c r="A471" s="5" t="s">
        <v>300</v>
      </c>
      <c r="E471" s="28" t="s">
        <v>1171</v>
      </c>
      <c r="F471" s="28" t="s">
        <v>1172</v>
      </c>
      <c r="G471" s="28" t="s">
        <v>1173</v>
      </c>
      <c r="H471" s="11">
        <v>1</v>
      </c>
      <c r="J471" s="41">
        <v>2</v>
      </c>
    </row>
    <row r="472" ht="14.25" hidden="1" spans="1:10">
      <c r="A472" s="5" t="s">
        <v>300</v>
      </c>
      <c r="E472" s="28" t="s">
        <v>1174</v>
      </c>
      <c r="F472" s="28" t="s">
        <v>82</v>
      </c>
      <c r="G472" s="28" t="s">
        <v>241</v>
      </c>
      <c r="H472" s="11">
        <v>1</v>
      </c>
      <c r="J472" s="41">
        <v>1</v>
      </c>
    </row>
    <row r="473" ht="14.25" hidden="1" spans="1:10">
      <c r="A473" s="5" t="s">
        <v>300</v>
      </c>
      <c r="E473" s="28" t="s">
        <v>1175</v>
      </c>
      <c r="F473" s="28" t="s">
        <v>751</v>
      </c>
      <c r="G473" s="28" t="s">
        <v>937</v>
      </c>
      <c r="H473" s="11">
        <v>1</v>
      </c>
      <c r="J473" s="41">
        <v>1</v>
      </c>
    </row>
    <row r="474" ht="14.25" hidden="1" spans="1:10">
      <c r="A474" s="5" t="s">
        <v>300</v>
      </c>
      <c r="E474" s="28" t="s">
        <v>1176</v>
      </c>
      <c r="F474" s="28" t="s">
        <v>1063</v>
      </c>
      <c r="G474" s="28" t="s">
        <v>1177</v>
      </c>
      <c r="H474" s="11">
        <v>1</v>
      </c>
      <c r="J474" s="41">
        <v>6</v>
      </c>
    </row>
    <row r="475" ht="14.25" hidden="1" spans="1:10">
      <c r="A475" s="5" t="s">
        <v>300</v>
      </c>
      <c r="E475" s="28" t="s">
        <v>1178</v>
      </c>
      <c r="F475" s="28" t="s">
        <v>495</v>
      </c>
      <c r="G475" s="28" t="s">
        <v>1179</v>
      </c>
      <c r="H475" s="11">
        <v>1</v>
      </c>
      <c r="J475" s="41">
        <v>1</v>
      </c>
    </row>
    <row r="476" ht="14.25" hidden="1" spans="1:10">
      <c r="A476" s="5" t="s">
        <v>300</v>
      </c>
      <c r="E476" s="28" t="s">
        <v>1180</v>
      </c>
      <c r="F476" s="28" t="s">
        <v>758</v>
      </c>
      <c r="G476" s="28" t="s">
        <v>1181</v>
      </c>
      <c r="H476" s="11">
        <v>1</v>
      </c>
      <c r="J476" s="41">
        <v>10</v>
      </c>
    </row>
    <row r="477" ht="14.25" hidden="1" spans="1:10">
      <c r="A477" s="5" t="s">
        <v>300</v>
      </c>
      <c r="E477" s="28" t="s">
        <v>1182</v>
      </c>
      <c r="F477" s="28" t="s">
        <v>1183</v>
      </c>
      <c r="G477" s="28" t="s">
        <v>1184</v>
      </c>
      <c r="H477" s="11">
        <v>1</v>
      </c>
      <c r="J477" s="41">
        <v>230</v>
      </c>
    </row>
    <row r="478" ht="14.25" hidden="1" spans="1:10">
      <c r="A478" s="5" t="s">
        <v>300</v>
      </c>
      <c r="E478" s="28" t="s">
        <v>1185</v>
      </c>
      <c r="F478" s="28" t="s">
        <v>1186</v>
      </c>
      <c r="G478" s="28"/>
      <c r="H478" s="11">
        <v>1</v>
      </c>
      <c r="J478" s="41">
        <v>1</v>
      </c>
    </row>
    <row r="479" ht="14.25" hidden="1" spans="1:10">
      <c r="A479" s="5" t="s">
        <v>300</v>
      </c>
      <c r="E479" s="28" t="s">
        <v>1187</v>
      </c>
      <c r="F479" s="28" t="s">
        <v>1188</v>
      </c>
      <c r="G479" s="28" t="s">
        <v>735</v>
      </c>
      <c r="H479" s="11">
        <v>1</v>
      </c>
      <c r="J479" s="41">
        <v>30</v>
      </c>
    </row>
    <row r="480" ht="14.25" hidden="1" spans="1:10">
      <c r="A480" s="5" t="s">
        <v>300</v>
      </c>
      <c r="E480" s="28" t="s">
        <v>1189</v>
      </c>
      <c r="F480" s="28" t="s">
        <v>868</v>
      </c>
      <c r="G480" s="28" t="s">
        <v>385</v>
      </c>
      <c r="H480" s="11">
        <v>1</v>
      </c>
      <c r="J480" s="41">
        <v>150</v>
      </c>
    </row>
    <row r="481" ht="14.25" hidden="1" spans="1:10">
      <c r="A481" s="5" t="s">
        <v>300</v>
      </c>
      <c r="E481" s="28" t="s">
        <v>1190</v>
      </c>
      <c r="F481" s="28" t="s">
        <v>199</v>
      </c>
      <c r="G481" s="28" t="s">
        <v>1191</v>
      </c>
      <c r="H481" s="11">
        <v>1</v>
      </c>
      <c r="J481" s="41">
        <v>2</v>
      </c>
    </row>
    <row r="482" ht="14.25" hidden="1" spans="1:10">
      <c r="A482" s="5" t="s">
        <v>300</v>
      </c>
      <c r="E482" s="28" t="s">
        <v>1192</v>
      </c>
      <c r="F482" s="28" t="s">
        <v>1193</v>
      </c>
      <c r="G482" s="28" t="s">
        <v>1191</v>
      </c>
      <c r="H482" s="11">
        <v>1</v>
      </c>
      <c r="J482" s="41">
        <v>1</v>
      </c>
    </row>
    <row r="483" ht="14.25" hidden="1" spans="1:10">
      <c r="A483" s="5" t="s">
        <v>300</v>
      </c>
      <c r="E483" s="28" t="s">
        <v>1194</v>
      </c>
      <c r="F483" s="28" t="s">
        <v>875</v>
      </c>
      <c r="G483" s="28" t="s">
        <v>1195</v>
      </c>
      <c r="H483" s="11">
        <v>1</v>
      </c>
      <c r="J483" s="41">
        <v>1</v>
      </c>
    </row>
    <row r="484" ht="14.25" hidden="1" spans="1:10">
      <c r="A484" s="5" t="s">
        <v>300</v>
      </c>
      <c r="E484" s="28" t="s">
        <v>1196</v>
      </c>
      <c r="F484" s="28" t="s">
        <v>1197</v>
      </c>
      <c r="G484" s="28" t="s">
        <v>1198</v>
      </c>
      <c r="H484" s="11">
        <v>1</v>
      </c>
      <c r="J484" s="41">
        <v>1397</v>
      </c>
    </row>
    <row r="485" ht="14.25" hidden="1" spans="1:10">
      <c r="A485" s="5" t="s">
        <v>300</v>
      </c>
      <c r="E485" s="28" t="s">
        <v>1199</v>
      </c>
      <c r="F485" s="28" t="s">
        <v>547</v>
      </c>
      <c r="G485" s="28" t="s">
        <v>1200</v>
      </c>
      <c r="H485" s="11">
        <v>1</v>
      </c>
      <c r="J485" s="41">
        <v>1</v>
      </c>
    </row>
    <row r="486" ht="14.25" hidden="1" spans="1:10">
      <c r="A486" s="5" t="s">
        <v>300</v>
      </c>
      <c r="E486" s="28" t="s">
        <v>1201</v>
      </c>
      <c r="F486" s="28" t="s">
        <v>139</v>
      </c>
      <c r="G486" s="28" t="s">
        <v>749</v>
      </c>
      <c r="H486" s="11">
        <v>1</v>
      </c>
      <c r="J486" s="41">
        <v>48</v>
      </c>
    </row>
    <row r="487" ht="14.25" hidden="1" spans="1:10">
      <c r="A487" s="5" t="s">
        <v>300</v>
      </c>
      <c r="E487" s="28" t="s">
        <v>1202</v>
      </c>
      <c r="F487" s="28" t="s">
        <v>1125</v>
      </c>
      <c r="G487" s="28" t="s">
        <v>581</v>
      </c>
      <c r="H487" s="11">
        <v>1</v>
      </c>
      <c r="J487" s="41">
        <v>24</v>
      </c>
    </row>
    <row r="488" ht="14.25" hidden="1" spans="1:10">
      <c r="A488" s="5" t="s">
        <v>300</v>
      </c>
      <c r="E488" s="28" t="s">
        <v>1203</v>
      </c>
      <c r="F488" s="28" t="s">
        <v>1204</v>
      </c>
      <c r="G488" s="28" t="s">
        <v>421</v>
      </c>
      <c r="H488" s="11">
        <v>1</v>
      </c>
      <c r="J488" s="41">
        <v>1</v>
      </c>
    </row>
    <row r="489" ht="14.25" hidden="1" spans="1:10">
      <c r="A489" s="5" t="s">
        <v>300</v>
      </c>
      <c r="E489" s="28" t="s">
        <v>1205</v>
      </c>
      <c r="F489" s="28" t="s">
        <v>636</v>
      </c>
      <c r="G489" s="28"/>
      <c r="H489" s="11">
        <v>1</v>
      </c>
      <c r="J489" s="41">
        <v>1</v>
      </c>
    </row>
    <row r="490" ht="14.25" hidden="1" spans="1:10">
      <c r="A490" s="5" t="s">
        <v>300</v>
      </c>
      <c r="E490" s="28" t="s">
        <v>1206</v>
      </c>
      <c r="F490" s="28" t="s">
        <v>139</v>
      </c>
      <c r="G490" s="28" t="s">
        <v>405</v>
      </c>
      <c r="H490" s="11">
        <v>1</v>
      </c>
      <c r="J490" s="41">
        <v>1</v>
      </c>
    </row>
    <row r="491" ht="14.25" hidden="1" spans="1:10">
      <c r="A491" s="5" t="s">
        <v>300</v>
      </c>
      <c r="E491" s="28" t="s">
        <v>1207</v>
      </c>
      <c r="F491" s="28" t="s">
        <v>751</v>
      </c>
      <c r="G491" s="28" t="s">
        <v>405</v>
      </c>
      <c r="H491" s="11">
        <v>1</v>
      </c>
      <c r="J491" s="41">
        <v>2</v>
      </c>
    </row>
    <row r="492" ht="14.25" hidden="1" spans="1:10">
      <c r="A492" s="5" t="s">
        <v>300</v>
      </c>
      <c r="E492" s="28" t="s">
        <v>1208</v>
      </c>
      <c r="F492" s="28" t="s">
        <v>1209</v>
      </c>
      <c r="G492" s="28"/>
      <c r="H492" s="11">
        <v>1</v>
      </c>
      <c r="J492" s="41">
        <v>1</v>
      </c>
    </row>
    <row r="493" ht="14.25" hidden="1" spans="1:10">
      <c r="A493" s="5" t="s">
        <v>300</v>
      </c>
      <c r="E493" s="28" t="s">
        <v>1210</v>
      </c>
      <c r="F493" s="28" t="s">
        <v>82</v>
      </c>
      <c r="G493" s="28" t="s">
        <v>353</v>
      </c>
      <c r="H493" s="11">
        <v>1</v>
      </c>
      <c r="J493" s="41">
        <v>2</v>
      </c>
    </row>
    <row r="494" ht="14.25" hidden="1" spans="1:10">
      <c r="A494" s="5" t="s">
        <v>300</v>
      </c>
      <c r="E494" s="28" t="s">
        <v>1211</v>
      </c>
      <c r="F494" s="28" t="s">
        <v>981</v>
      </c>
      <c r="G494" s="28" t="s">
        <v>919</v>
      </c>
      <c r="H494" s="11">
        <v>1</v>
      </c>
      <c r="J494" s="41">
        <v>1</v>
      </c>
    </row>
    <row r="495" ht="14.25" hidden="1" spans="1:10">
      <c r="A495" s="5" t="s">
        <v>300</v>
      </c>
      <c r="E495" s="28" t="s">
        <v>1212</v>
      </c>
      <c r="F495" s="28" t="s">
        <v>82</v>
      </c>
      <c r="G495" s="28" t="s">
        <v>421</v>
      </c>
      <c r="H495" s="11">
        <v>1</v>
      </c>
      <c r="J495" s="41">
        <v>47</v>
      </c>
    </row>
    <row r="496" ht="14.25" hidden="1" spans="1:10">
      <c r="A496" s="5" t="s">
        <v>300</v>
      </c>
      <c r="E496" s="28" t="s">
        <v>1213</v>
      </c>
      <c r="F496" s="28" t="s">
        <v>875</v>
      </c>
      <c r="G496" s="28" t="s">
        <v>241</v>
      </c>
      <c r="H496" s="11">
        <v>1</v>
      </c>
      <c r="J496" s="41">
        <v>100</v>
      </c>
    </row>
    <row r="497" ht="14.25" hidden="1" spans="1:10">
      <c r="A497" s="5" t="s">
        <v>300</v>
      </c>
      <c r="E497" s="28" t="s">
        <v>1214</v>
      </c>
      <c r="F497" s="28" t="s">
        <v>139</v>
      </c>
      <c r="G497" s="28" t="s">
        <v>1215</v>
      </c>
      <c r="H497" s="11">
        <v>1</v>
      </c>
      <c r="J497" s="41">
        <v>1</v>
      </c>
    </row>
    <row r="498" ht="14.25" hidden="1" spans="1:10">
      <c r="A498" s="5" t="s">
        <v>300</v>
      </c>
      <c r="E498" s="28" t="s">
        <v>1216</v>
      </c>
      <c r="F498" s="28" t="s">
        <v>1217</v>
      </c>
      <c r="G498" s="28" t="s">
        <v>852</v>
      </c>
      <c r="H498" s="11">
        <v>1</v>
      </c>
      <c r="J498" s="41">
        <v>13</v>
      </c>
    </row>
    <row r="499" ht="14.25" hidden="1" spans="1:10">
      <c r="A499" s="5" t="s">
        <v>300</v>
      </c>
      <c r="E499" s="28" t="s">
        <v>1218</v>
      </c>
      <c r="F499" s="28"/>
      <c r="G499" s="28"/>
      <c r="H499" s="11">
        <v>1</v>
      </c>
      <c r="J499" s="41">
        <v>1</v>
      </c>
    </row>
    <row r="500" ht="14.25" hidden="1" spans="1:10">
      <c r="A500" s="5" t="s">
        <v>300</v>
      </c>
      <c r="E500" s="28" t="s">
        <v>1219</v>
      </c>
      <c r="F500" s="28" t="s">
        <v>1220</v>
      </c>
      <c r="G500" s="28" t="s">
        <v>623</v>
      </c>
      <c r="H500" s="11">
        <v>1</v>
      </c>
      <c r="J500" s="41">
        <v>1</v>
      </c>
    </row>
    <row r="501" ht="14.25" hidden="1" spans="1:10">
      <c r="A501" s="5" t="s">
        <v>300</v>
      </c>
      <c r="E501" s="28" t="s">
        <v>1221</v>
      </c>
      <c r="F501" s="28" t="s">
        <v>1222</v>
      </c>
      <c r="G501" s="28" t="s">
        <v>392</v>
      </c>
      <c r="H501" s="11">
        <v>1</v>
      </c>
      <c r="J501" s="41">
        <v>24982</v>
      </c>
    </row>
    <row r="502" ht="14.25" hidden="1" spans="1:10">
      <c r="A502" s="5" t="s">
        <v>457</v>
      </c>
      <c r="E502" s="28" t="s">
        <v>1223</v>
      </c>
      <c r="F502" s="28" t="s">
        <v>1224</v>
      </c>
      <c r="G502" s="28"/>
      <c r="H502" s="11">
        <v>1</v>
      </c>
      <c r="J502" s="41">
        <v>20920</v>
      </c>
    </row>
    <row r="503" ht="14.25" hidden="1" spans="1:10">
      <c r="A503" s="5" t="s">
        <v>457</v>
      </c>
      <c r="E503" s="28" t="s">
        <v>1225</v>
      </c>
      <c r="F503" s="28" t="s">
        <v>1226</v>
      </c>
      <c r="G503" s="28" t="s">
        <v>421</v>
      </c>
      <c r="H503" s="11">
        <v>1</v>
      </c>
      <c r="J503" s="41">
        <v>2303</v>
      </c>
    </row>
    <row r="504" ht="14.25" hidden="1" spans="1:10">
      <c r="A504" s="5" t="s">
        <v>457</v>
      </c>
      <c r="E504" s="28" t="s">
        <v>1227</v>
      </c>
      <c r="F504" s="28" t="s">
        <v>1228</v>
      </c>
      <c r="G504" s="28"/>
      <c r="H504" s="11">
        <v>1</v>
      </c>
      <c r="J504" s="41">
        <v>64</v>
      </c>
    </row>
    <row r="505" ht="14.25" hidden="1" spans="1:10">
      <c r="A505" s="5" t="s">
        <v>457</v>
      </c>
      <c r="E505" s="28" t="s">
        <v>1229</v>
      </c>
      <c r="F505" s="28" t="s">
        <v>1230</v>
      </c>
      <c r="G505" s="28" t="s">
        <v>1231</v>
      </c>
      <c r="H505" s="11">
        <v>1</v>
      </c>
      <c r="J505" s="41">
        <v>608</v>
      </c>
    </row>
    <row r="506" ht="14.25" hidden="1" spans="1:10">
      <c r="A506" s="5" t="s">
        <v>457</v>
      </c>
      <c r="E506" s="28" t="s">
        <v>1232</v>
      </c>
      <c r="F506" s="28" t="s">
        <v>1230</v>
      </c>
      <c r="G506" s="28" t="s">
        <v>1233</v>
      </c>
      <c r="H506" s="11">
        <v>1</v>
      </c>
      <c r="J506" s="41">
        <v>512</v>
      </c>
    </row>
    <row r="507" ht="14.25" hidden="1" spans="1:10">
      <c r="A507" s="5" t="s">
        <v>457</v>
      </c>
      <c r="E507" s="28" t="s">
        <v>1234</v>
      </c>
      <c r="F507" s="28" t="s">
        <v>1230</v>
      </c>
      <c r="G507" s="28" t="s">
        <v>1235</v>
      </c>
      <c r="H507" s="11">
        <v>1</v>
      </c>
      <c r="J507" s="41">
        <v>448</v>
      </c>
    </row>
    <row r="508" ht="14.25" hidden="1" spans="1:10">
      <c r="A508" s="5" t="s">
        <v>457</v>
      </c>
      <c r="E508" s="28" t="s">
        <v>1236</v>
      </c>
      <c r="F508" s="28" t="s">
        <v>643</v>
      </c>
      <c r="G508" s="28" t="s">
        <v>1237</v>
      </c>
      <c r="H508" s="11">
        <v>1</v>
      </c>
      <c r="J508" s="41">
        <v>250</v>
      </c>
    </row>
    <row r="509" ht="14.25" hidden="1" spans="1:10">
      <c r="A509" s="5" t="s">
        <v>457</v>
      </c>
      <c r="E509" s="28" t="s">
        <v>1238</v>
      </c>
      <c r="F509" s="28" t="s">
        <v>210</v>
      </c>
      <c r="G509" s="28" t="s">
        <v>392</v>
      </c>
      <c r="H509" s="11">
        <v>1</v>
      </c>
      <c r="J509" s="41">
        <v>790</v>
      </c>
    </row>
    <row r="510" ht="14.25" hidden="1" spans="1:10">
      <c r="A510" s="5" t="s">
        <v>457</v>
      </c>
      <c r="E510" s="28" t="s">
        <v>1239</v>
      </c>
      <c r="F510" s="28" t="s">
        <v>1240</v>
      </c>
      <c r="G510" s="28" t="s">
        <v>105</v>
      </c>
      <c r="H510" s="11">
        <v>1</v>
      </c>
      <c r="J510" s="41">
        <v>336</v>
      </c>
    </row>
    <row r="511" ht="14.25" hidden="1" spans="1:10">
      <c r="A511" s="5" t="s">
        <v>457</v>
      </c>
      <c r="E511" s="28" t="s">
        <v>1241</v>
      </c>
      <c r="F511" s="28" t="s">
        <v>1242</v>
      </c>
      <c r="G511" s="28" t="s">
        <v>135</v>
      </c>
      <c r="H511" s="11">
        <v>1</v>
      </c>
      <c r="J511" s="41">
        <v>10</v>
      </c>
    </row>
    <row r="512" ht="14.25" hidden="1" spans="1:10">
      <c r="A512" s="5" t="s">
        <v>457</v>
      </c>
      <c r="E512" s="28" t="s">
        <v>1243</v>
      </c>
      <c r="F512" s="28" t="s">
        <v>1242</v>
      </c>
      <c r="G512" s="28" t="s">
        <v>135</v>
      </c>
      <c r="H512" s="11">
        <v>1</v>
      </c>
      <c r="J512" s="41">
        <v>4</v>
      </c>
    </row>
    <row r="513" ht="14.25" hidden="1" spans="1:10">
      <c r="A513" s="5" t="s">
        <v>457</v>
      </c>
      <c r="E513" s="28" t="s">
        <v>1244</v>
      </c>
      <c r="F513" s="28" t="s">
        <v>1242</v>
      </c>
      <c r="G513" s="28" t="s">
        <v>135</v>
      </c>
      <c r="H513" s="11">
        <v>1</v>
      </c>
      <c r="J513" s="41">
        <v>10</v>
      </c>
    </row>
    <row r="514" ht="14.25" hidden="1" spans="1:10">
      <c r="A514" s="5" t="s">
        <v>457</v>
      </c>
      <c r="E514" s="28" t="s">
        <v>1245</v>
      </c>
      <c r="F514" s="28" t="s">
        <v>953</v>
      </c>
      <c r="G514" s="28" t="s">
        <v>1246</v>
      </c>
      <c r="H514" s="11">
        <v>1</v>
      </c>
      <c r="J514" s="41">
        <v>1</v>
      </c>
    </row>
    <row r="515" ht="14.25" hidden="1" spans="1:10">
      <c r="A515" s="5" t="s">
        <v>457</v>
      </c>
      <c r="E515" s="28" t="s">
        <v>1247</v>
      </c>
      <c r="F515" s="28" t="s">
        <v>442</v>
      </c>
      <c r="G515" s="28" t="s">
        <v>1248</v>
      </c>
      <c r="H515" s="11">
        <v>1</v>
      </c>
      <c r="J515" s="41">
        <v>5</v>
      </c>
    </row>
    <row r="516" ht="14.25" hidden="1" spans="1:10">
      <c r="A516" s="5" t="s">
        <v>457</v>
      </c>
      <c r="E516" s="28" t="s">
        <v>1249</v>
      </c>
      <c r="F516" s="28" t="s">
        <v>570</v>
      </c>
      <c r="G516" s="28"/>
      <c r="H516" s="11">
        <v>1</v>
      </c>
      <c r="J516" s="41">
        <v>10</v>
      </c>
    </row>
    <row r="517" ht="14.25" hidden="1" spans="1:10">
      <c r="A517" s="5" t="s">
        <v>457</v>
      </c>
      <c r="E517" s="28" t="s">
        <v>1250</v>
      </c>
      <c r="F517" s="28" t="s">
        <v>1251</v>
      </c>
      <c r="G517" s="28" t="s">
        <v>567</v>
      </c>
      <c r="H517" s="11">
        <v>1</v>
      </c>
      <c r="J517" s="41">
        <v>29</v>
      </c>
    </row>
    <row r="518" ht="14.25" hidden="1" spans="1:10">
      <c r="A518" s="5" t="s">
        <v>457</v>
      </c>
      <c r="E518" s="28" t="s">
        <v>1252</v>
      </c>
      <c r="F518" s="28" t="s">
        <v>142</v>
      </c>
      <c r="G518" s="28" t="s">
        <v>717</v>
      </c>
      <c r="H518" s="11">
        <v>1</v>
      </c>
      <c r="J518" s="41">
        <v>17</v>
      </c>
    </row>
    <row r="519" ht="14.25" hidden="1" spans="1:10">
      <c r="A519" s="5" t="s">
        <v>457</v>
      </c>
      <c r="E519" s="28" t="s">
        <v>1253</v>
      </c>
      <c r="F519" s="28" t="s">
        <v>169</v>
      </c>
      <c r="G519" s="28" t="s">
        <v>1254</v>
      </c>
      <c r="H519" s="11">
        <v>1</v>
      </c>
      <c r="J519" s="41">
        <v>16</v>
      </c>
    </row>
    <row r="520" ht="14.25" hidden="1" spans="1:10">
      <c r="A520" s="5" t="s">
        <v>457</v>
      </c>
      <c r="E520" s="28" t="s">
        <v>1255</v>
      </c>
      <c r="F520" s="28" t="s">
        <v>142</v>
      </c>
      <c r="G520" s="28" t="s">
        <v>1256</v>
      </c>
      <c r="H520" s="11">
        <v>1</v>
      </c>
      <c r="J520" s="41">
        <v>20</v>
      </c>
    </row>
    <row r="521" ht="14.25" hidden="1" spans="1:10">
      <c r="A521" s="5" t="s">
        <v>457</v>
      </c>
      <c r="E521" s="28" t="s">
        <v>1257</v>
      </c>
      <c r="F521" s="28" t="s">
        <v>1258</v>
      </c>
      <c r="G521" s="28" t="s">
        <v>1259</v>
      </c>
      <c r="H521" s="11">
        <v>1</v>
      </c>
      <c r="J521" s="41">
        <v>50</v>
      </c>
    </row>
    <row r="522" ht="14.25" hidden="1" spans="1:10">
      <c r="A522" s="5" t="s">
        <v>457</v>
      </c>
      <c r="E522" s="28" t="s">
        <v>1260</v>
      </c>
      <c r="F522" s="28" t="s">
        <v>213</v>
      </c>
      <c r="G522" s="28" t="s">
        <v>515</v>
      </c>
      <c r="H522" s="11">
        <v>1</v>
      </c>
      <c r="J522" s="41">
        <v>25</v>
      </c>
    </row>
    <row r="523" ht="14.25" hidden="1" spans="1:10">
      <c r="A523" s="5" t="s">
        <v>457</v>
      </c>
      <c r="E523" s="28" t="s">
        <v>1261</v>
      </c>
      <c r="F523" s="28" t="s">
        <v>1262</v>
      </c>
      <c r="G523" s="28"/>
      <c r="H523" s="11">
        <v>1</v>
      </c>
      <c r="J523" s="41">
        <v>1</v>
      </c>
    </row>
    <row r="524" ht="14.25" hidden="1" spans="1:10">
      <c r="A524" s="5" t="s">
        <v>457</v>
      </c>
      <c r="E524" s="28" t="s">
        <v>1263</v>
      </c>
      <c r="F524" s="28" t="s">
        <v>683</v>
      </c>
      <c r="G524" s="28" t="s">
        <v>1264</v>
      </c>
      <c r="H524" s="11">
        <v>1</v>
      </c>
      <c r="J524" s="41">
        <v>140</v>
      </c>
    </row>
    <row r="525" ht="14.25" hidden="1" spans="1:10">
      <c r="A525" s="5" t="s">
        <v>457</v>
      </c>
      <c r="E525" s="28" t="s">
        <v>1265</v>
      </c>
      <c r="F525" s="28" t="s">
        <v>1266</v>
      </c>
      <c r="G525" s="28" t="s">
        <v>1267</v>
      </c>
      <c r="H525" s="11">
        <v>1</v>
      </c>
      <c r="J525" s="41">
        <v>5</v>
      </c>
    </row>
    <row r="526" ht="14.25" hidden="1" spans="1:10">
      <c r="A526" s="5" t="s">
        <v>457</v>
      </c>
      <c r="E526" s="28" t="s">
        <v>1268</v>
      </c>
      <c r="F526" s="28" t="s">
        <v>683</v>
      </c>
      <c r="G526" s="28" t="s">
        <v>1269</v>
      </c>
      <c r="H526" s="11">
        <v>1</v>
      </c>
      <c r="J526" s="41">
        <v>72</v>
      </c>
    </row>
    <row r="527" ht="14.25" hidden="1" spans="1:10">
      <c r="A527" s="5" t="s">
        <v>457</v>
      </c>
      <c r="E527" s="28" t="s">
        <v>1270</v>
      </c>
      <c r="F527" s="28" t="s">
        <v>294</v>
      </c>
      <c r="G527" s="28" t="s">
        <v>600</v>
      </c>
      <c r="H527" s="11">
        <v>1</v>
      </c>
      <c r="J527" s="41">
        <v>360</v>
      </c>
    </row>
    <row r="528" ht="14.25" hidden="1" spans="1:10">
      <c r="A528" s="5" t="s">
        <v>457</v>
      </c>
      <c r="E528" s="28" t="s">
        <v>1271</v>
      </c>
      <c r="F528" s="28" t="s">
        <v>1272</v>
      </c>
      <c r="G528" s="28" t="s">
        <v>1273</v>
      </c>
      <c r="H528" s="11">
        <v>1</v>
      </c>
      <c r="J528" s="41">
        <v>28</v>
      </c>
    </row>
    <row r="529" ht="14.25" hidden="1" spans="1:10">
      <c r="A529" s="5" t="s">
        <v>457</v>
      </c>
      <c r="E529" s="28" t="s">
        <v>1274</v>
      </c>
      <c r="F529" s="28" t="s">
        <v>1275</v>
      </c>
      <c r="G529" s="28" t="s">
        <v>1276</v>
      </c>
      <c r="H529" s="11">
        <v>1</v>
      </c>
      <c r="J529" s="41">
        <v>34</v>
      </c>
    </row>
    <row r="530" ht="14.25" hidden="1" spans="1:10">
      <c r="A530" s="5" t="s">
        <v>457</v>
      </c>
      <c r="E530" s="28" t="s">
        <v>1277</v>
      </c>
      <c r="F530" s="28" t="s">
        <v>123</v>
      </c>
      <c r="G530" s="28" t="s">
        <v>1278</v>
      </c>
      <c r="H530" s="11">
        <v>1</v>
      </c>
      <c r="J530" s="41">
        <v>122</v>
      </c>
    </row>
    <row r="531" ht="14.25" hidden="1" spans="1:10">
      <c r="A531" s="5" t="s">
        <v>457</v>
      </c>
      <c r="E531" s="28" t="s">
        <v>1279</v>
      </c>
      <c r="F531" s="28" t="s">
        <v>1280</v>
      </c>
      <c r="G531" s="28"/>
      <c r="H531" s="11">
        <v>1</v>
      </c>
      <c r="J531" s="41">
        <v>95</v>
      </c>
    </row>
    <row r="532" ht="14.25" hidden="1" spans="1:10">
      <c r="A532" s="5" t="s">
        <v>457</v>
      </c>
      <c r="E532" s="28" t="s">
        <v>1281</v>
      </c>
      <c r="F532" s="28" t="s">
        <v>841</v>
      </c>
      <c r="G532" s="28" t="s">
        <v>1282</v>
      </c>
      <c r="H532" s="11">
        <v>1</v>
      </c>
      <c r="J532" s="41">
        <v>1283</v>
      </c>
    </row>
    <row r="533" ht="14.25" hidden="1" spans="1:10">
      <c r="A533" s="5" t="s">
        <v>457</v>
      </c>
      <c r="E533" s="28" t="s">
        <v>1283</v>
      </c>
      <c r="F533" s="28" t="s">
        <v>1284</v>
      </c>
      <c r="G533" s="28" t="s">
        <v>1285</v>
      </c>
      <c r="H533" s="11">
        <v>1</v>
      </c>
      <c r="J533" s="41">
        <v>6</v>
      </c>
    </row>
    <row r="534" ht="14.25" hidden="1" spans="1:10">
      <c r="A534" s="5" t="s">
        <v>457</v>
      </c>
      <c r="E534" s="28" t="s">
        <v>1286</v>
      </c>
      <c r="F534" s="28" t="s">
        <v>1287</v>
      </c>
      <c r="G534" s="28" t="s">
        <v>1198</v>
      </c>
      <c r="H534" s="11">
        <v>1</v>
      </c>
      <c r="J534" s="41">
        <v>5900</v>
      </c>
    </row>
    <row r="535" ht="14.25" hidden="1" spans="1:10">
      <c r="A535" s="5" t="s">
        <v>457</v>
      </c>
      <c r="E535" s="28" t="s">
        <v>1288</v>
      </c>
      <c r="F535" s="28" t="s">
        <v>1289</v>
      </c>
      <c r="G535" s="28" t="s">
        <v>225</v>
      </c>
      <c r="H535" s="11">
        <v>1</v>
      </c>
      <c r="J535" s="41">
        <v>5</v>
      </c>
    </row>
    <row r="536" ht="14.25" hidden="1" spans="1:10">
      <c r="A536" s="5" t="s">
        <v>457</v>
      </c>
      <c r="E536" s="28" t="s">
        <v>1290</v>
      </c>
      <c r="F536" s="28" t="s">
        <v>1291</v>
      </c>
      <c r="G536" s="28" t="s">
        <v>206</v>
      </c>
      <c r="H536" s="11">
        <v>1</v>
      </c>
      <c r="J536" s="41">
        <v>2</v>
      </c>
    </row>
    <row r="537" ht="14.25" hidden="1" spans="1:10">
      <c r="A537" s="5" t="s">
        <v>457</v>
      </c>
      <c r="E537" s="28" t="s">
        <v>1292</v>
      </c>
      <c r="F537" s="28" t="s">
        <v>281</v>
      </c>
      <c r="G537" s="28" t="s">
        <v>267</v>
      </c>
      <c r="H537" s="11">
        <v>1</v>
      </c>
      <c r="J537" s="41">
        <v>118</v>
      </c>
    </row>
    <row r="538" ht="14.25" hidden="1" spans="1:10">
      <c r="A538" s="5" t="s">
        <v>457</v>
      </c>
      <c r="E538" s="28" t="s">
        <v>1293</v>
      </c>
      <c r="F538" s="28" t="s">
        <v>1294</v>
      </c>
      <c r="G538" s="28" t="s">
        <v>1295</v>
      </c>
      <c r="H538" s="11">
        <v>1</v>
      </c>
      <c r="J538" s="41">
        <v>190</v>
      </c>
    </row>
    <row r="539" ht="14.25" hidden="1" spans="1:10">
      <c r="A539" s="5" t="s">
        <v>457</v>
      </c>
      <c r="E539" s="28" t="s">
        <v>1296</v>
      </c>
      <c r="F539" s="28" t="s">
        <v>142</v>
      </c>
      <c r="G539" s="28" t="s">
        <v>241</v>
      </c>
      <c r="H539" s="11">
        <v>1</v>
      </c>
      <c r="J539" s="41">
        <v>20</v>
      </c>
    </row>
    <row r="540" ht="14.25" hidden="1" spans="1:10">
      <c r="A540" s="5" t="s">
        <v>457</v>
      </c>
      <c r="E540" s="28" t="s">
        <v>1297</v>
      </c>
      <c r="F540" s="28" t="s">
        <v>222</v>
      </c>
      <c r="G540" s="28" t="s">
        <v>1298</v>
      </c>
      <c r="H540" s="11">
        <v>1</v>
      </c>
      <c r="J540" s="41">
        <v>15</v>
      </c>
    </row>
    <row r="541" ht="14.25" hidden="1" spans="1:10">
      <c r="A541" s="5" t="s">
        <v>457</v>
      </c>
      <c r="E541" s="28" t="s">
        <v>1299</v>
      </c>
      <c r="F541" s="28" t="s">
        <v>672</v>
      </c>
      <c r="G541" s="28"/>
      <c r="H541" s="11">
        <v>1</v>
      </c>
      <c r="J541" s="41">
        <v>6</v>
      </c>
    </row>
    <row r="542" ht="14.25" hidden="1" spans="1:10">
      <c r="A542" s="5" t="s">
        <v>457</v>
      </c>
      <c r="E542" s="28" t="s">
        <v>1300</v>
      </c>
      <c r="F542" s="28" t="s">
        <v>294</v>
      </c>
      <c r="G542" s="28"/>
      <c r="H542" s="11">
        <v>1</v>
      </c>
      <c r="J542" s="41">
        <v>10</v>
      </c>
    </row>
    <row r="543" ht="14.25" hidden="1" spans="1:10">
      <c r="A543" s="5" t="s">
        <v>457</v>
      </c>
      <c r="E543" s="28" t="s">
        <v>1301</v>
      </c>
      <c r="F543" s="28" t="s">
        <v>1302</v>
      </c>
      <c r="G543" s="28" t="s">
        <v>1303</v>
      </c>
      <c r="H543" s="11">
        <v>1</v>
      </c>
      <c r="J543" s="41">
        <v>200</v>
      </c>
    </row>
    <row r="544" ht="14.25" hidden="1" spans="1:10">
      <c r="A544" s="5" t="s">
        <v>457</v>
      </c>
      <c r="E544" s="28" t="s">
        <v>1304</v>
      </c>
      <c r="F544" s="28" t="s">
        <v>1305</v>
      </c>
      <c r="G544" s="28" t="s">
        <v>1306</v>
      </c>
      <c r="H544" s="11">
        <v>1</v>
      </c>
      <c r="J544" s="41">
        <v>8</v>
      </c>
    </row>
    <row r="545" ht="14.25" hidden="1" spans="1:10">
      <c r="A545" s="5" t="s">
        <v>457</v>
      </c>
      <c r="E545" s="28" t="s">
        <v>1307</v>
      </c>
      <c r="F545" s="28" t="s">
        <v>433</v>
      </c>
      <c r="G545" s="28" t="s">
        <v>684</v>
      </c>
      <c r="H545" s="11">
        <v>1</v>
      </c>
      <c r="J545" s="41">
        <v>79</v>
      </c>
    </row>
    <row r="546" ht="14.25" hidden="1" spans="1:10">
      <c r="A546" s="5" t="s">
        <v>457</v>
      </c>
      <c r="E546" s="28" t="s">
        <v>1308</v>
      </c>
      <c r="F546" s="28" t="s">
        <v>994</v>
      </c>
      <c r="G546" s="28" t="s">
        <v>1309</v>
      </c>
      <c r="H546" s="11">
        <v>1</v>
      </c>
      <c r="J546" s="41">
        <v>20</v>
      </c>
    </row>
    <row r="547" ht="14.25" hidden="1" spans="1:10">
      <c r="A547" s="5" t="s">
        <v>457</v>
      </c>
      <c r="E547" s="28" t="s">
        <v>1310</v>
      </c>
      <c r="F547" s="28" t="s">
        <v>1289</v>
      </c>
      <c r="G547" s="28" t="s">
        <v>135</v>
      </c>
      <c r="H547" s="11">
        <v>1</v>
      </c>
      <c r="J547" s="41">
        <v>4</v>
      </c>
    </row>
    <row r="548" ht="14.25" hidden="1" spans="1:10">
      <c r="A548" s="5" t="s">
        <v>457</v>
      </c>
      <c r="E548" s="28" t="s">
        <v>1311</v>
      </c>
      <c r="F548" s="28" t="s">
        <v>1312</v>
      </c>
      <c r="G548" s="28" t="s">
        <v>513</v>
      </c>
      <c r="H548" s="11">
        <v>1</v>
      </c>
      <c r="J548" s="41">
        <v>810</v>
      </c>
    </row>
    <row r="549" ht="14.25" hidden="1" spans="1:10">
      <c r="A549" s="5" t="s">
        <v>457</v>
      </c>
      <c r="E549" s="28" t="s">
        <v>1313</v>
      </c>
      <c r="F549" s="28"/>
      <c r="G549" s="28" t="s">
        <v>1314</v>
      </c>
      <c r="H549" s="11">
        <v>1</v>
      </c>
      <c r="J549" s="41">
        <v>95</v>
      </c>
    </row>
    <row r="550" ht="14.25" hidden="1" spans="1:10">
      <c r="A550" s="5" t="s">
        <v>457</v>
      </c>
      <c r="E550" s="28" t="s">
        <v>1315</v>
      </c>
      <c r="F550" s="28" t="s">
        <v>652</v>
      </c>
      <c r="G550" s="28" t="s">
        <v>1316</v>
      </c>
      <c r="H550" s="11">
        <v>1</v>
      </c>
      <c r="J550" s="41">
        <v>710</v>
      </c>
    </row>
    <row r="551" ht="14.25" hidden="1" spans="1:10">
      <c r="A551" s="5" t="s">
        <v>457</v>
      </c>
      <c r="E551" s="28" t="s">
        <v>1317</v>
      </c>
      <c r="F551" s="28" t="s">
        <v>687</v>
      </c>
      <c r="G551" s="28" t="s">
        <v>1318</v>
      </c>
      <c r="H551" s="11">
        <v>1</v>
      </c>
      <c r="J551" s="41">
        <v>5</v>
      </c>
    </row>
    <row r="552" ht="14.25" hidden="1" spans="1:10">
      <c r="A552" s="5" t="s">
        <v>457</v>
      </c>
      <c r="E552" s="28" t="s">
        <v>1319</v>
      </c>
      <c r="F552" s="28" t="s">
        <v>1258</v>
      </c>
      <c r="G552" s="28" t="s">
        <v>1320</v>
      </c>
      <c r="H552" s="11">
        <v>1</v>
      </c>
      <c r="J552" s="41">
        <v>1995</v>
      </c>
    </row>
    <row r="553" ht="14.25" hidden="1" spans="1:10">
      <c r="A553" s="5" t="s">
        <v>457</v>
      </c>
      <c r="E553" s="28" t="s">
        <v>1321</v>
      </c>
      <c r="F553" s="28" t="s">
        <v>1322</v>
      </c>
      <c r="G553" s="28"/>
      <c r="H553" s="11">
        <v>1</v>
      </c>
      <c r="J553" s="41">
        <v>26</v>
      </c>
    </row>
    <row r="554" ht="14.25" hidden="1" spans="1:10">
      <c r="A554" s="5" t="s">
        <v>457</v>
      </c>
      <c r="E554" s="28" t="s">
        <v>1323</v>
      </c>
      <c r="F554" s="28" t="s">
        <v>1324</v>
      </c>
      <c r="G554" s="28"/>
      <c r="H554" s="11">
        <v>1</v>
      </c>
      <c r="J554" s="41">
        <v>3</v>
      </c>
    </row>
    <row r="555" ht="14.25" hidden="1" spans="1:10">
      <c r="A555" s="5" t="s">
        <v>457</v>
      </c>
      <c r="E555" s="28" t="s">
        <v>1325</v>
      </c>
      <c r="F555" s="28" t="s">
        <v>142</v>
      </c>
      <c r="G555" s="28" t="s">
        <v>1326</v>
      </c>
      <c r="H555" s="11">
        <v>1</v>
      </c>
      <c r="J555" s="41">
        <v>50</v>
      </c>
    </row>
    <row r="556" ht="14.25" hidden="1" spans="1:10">
      <c r="A556" s="5" t="s">
        <v>457</v>
      </c>
      <c r="E556" s="28" t="s">
        <v>1327</v>
      </c>
      <c r="F556" s="28" t="s">
        <v>643</v>
      </c>
      <c r="G556" s="28" t="s">
        <v>1328</v>
      </c>
      <c r="H556" s="11">
        <v>1</v>
      </c>
      <c r="J556" s="41">
        <v>480</v>
      </c>
    </row>
    <row r="557" ht="14.25" hidden="1" spans="1:10">
      <c r="A557" s="5" t="s">
        <v>457</v>
      </c>
      <c r="E557" s="28" t="s">
        <v>1329</v>
      </c>
      <c r="F557" s="28" t="s">
        <v>1330</v>
      </c>
      <c r="G557" s="28" t="s">
        <v>1331</v>
      </c>
      <c r="H557" s="11">
        <v>1</v>
      </c>
      <c r="J557" s="41">
        <v>3820</v>
      </c>
    </row>
    <row r="558" ht="14.25" hidden="1" spans="1:10">
      <c r="A558" s="5" t="s">
        <v>457</v>
      </c>
      <c r="E558" s="28" t="s">
        <v>1332</v>
      </c>
      <c r="F558" s="28" t="s">
        <v>142</v>
      </c>
      <c r="G558" s="28" t="s">
        <v>135</v>
      </c>
      <c r="H558" s="11">
        <v>1</v>
      </c>
      <c r="J558" s="41">
        <v>3</v>
      </c>
    </row>
    <row r="559" ht="14.25" hidden="1" spans="1:10">
      <c r="A559" s="5" t="s">
        <v>457</v>
      </c>
      <c r="E559" s="28" t="s">
        <v>1333</v>
      </c>
      <c r="F559" s="28" t="s">
        <v>1334</v>
      </c>
      <c r="G559" s="28"/>
      <c r="H559" s="11">
        <v>1</v>
      </c>
      <c r="J559" s="41">
        <v>30</v>
      </c>
    </row>
    <row r="560" ht="14.25" hidden="1" spans="1:10">
      <c r="A560" s="5" t="s">
        <v>457</v>
      </c>
      <c r="E560" s="28" t="s">
        <v>1335</v>
      </c>
      <c r="F560" s="28" t="s">
        <v>1230</v>
      </c>
      <c r="G560" s="28" t="s">
        <v>1336</v>
      </c>
      <c r="H560" s="11">
        <v>1</v>
      </c>
      <c r="J560" s="41">
        <v>62</v>
      </c>
    </row>
    <row r="561" ht="14.25" hidden="1" spans="1:10">
      <c r="A561" s="5" t="s">
        <v>457</v>
      </c>
      <c r="E561" s="28" t="s">
        <v>1337</v>
      </c>
      <c r="F561" s="28" t="s">
        <v>908</v>
      </c>
      <c r="G561" s="28" t="s">
        <v>105</v>
      </c>
      <c r="H561" s="11">
        <v>1</v>
      </c>
      <c r="J561" s="41">
        <v>4984</v>
      </c>
    </row>
    <row r="562" ht="14.25" hidden="1" spans="1:10">
      <c r="A562" s="5" t="s">
        <v>457</v>
      </c>
      <c r="E562" s="28" t="s">
        <v>1338</v>
      </c>
      <c r="F562" s="28"/>
      <c r="G562" s="28"/>
      <c r="H562" s="11">
        <v>1</v>
      </c>
      <c r="J562" s="41">
        <v>50</v>
      </c>
    </row>
    <row r="563" ht="14.25" hidden="1" spans="1:10">
      <c r="A563" s="5" t="s">
        <v>457</v>
      </c>
      <c r="E563" s="28" t="s">
        <v>1339</v>
      </c>
      <c r="F563" s="28" t="s">
        <v>841</v>
      </c>
      <c r="G563" s="28" t="s">
        <v>1340</v>
      </c>
      <c r="H563" s="11">
        <v>1</v>
      </c>
      <c r="J563" s="41">
        <v>200</v>
      </c>
    </row>
    <row r="564" ht="14.25" hidden="1" spans="1:10">
      <c r="A564" s="5" t="s">
        <v>457</v>
      </c>
      <c r="E564" s="28" t="s">
        <v>1341</v>
      </c>
      <c r="F564" s="28" t="s">
        <v>1342</v>
      </c>
      <c r="G564" s="28"/>
      <c r="H564" s="11">
        <v>1</v>
      </c>
      <c r="J564" s="41">
        <v>250</v>
      </c>
    </row>
    <row r="565" ht="14.25" hidden="1" spans="1:10">
      <c r="A565" s="5" t="s">
        <v>457</v>
      </c>
      <c r="E565" s="28" t="s">
        <v>1343</v>
      </c>
      <c r="F565" s="28" t="s">
        <v>1344</v>
      </c>
      <c r="G565" s="28" t="s">
        <v>1345</v>
      </c>
      <c r="H565" s="11">
        <v>1</v>
      </c>
      <c r="J565" s="41">
        <v>340</v>
      </c>
    </row>
    <row r="566" ht="14.25" hidden="1" spans="1:10">
      <c r="A566" s="5" t="s">
        <v>457</v>
      </c>
      <c r="E566" s="28" t="s">
        <v>1346</v>
      </c>
      <c r="F566" s="28" t="s">
        <v>142</v>
      </c>
      <c r="G566" s="28" t="s">
        <v>1347</v>
      </c>
      <c r="H566" s="11">
        <v>1</v>
      </c>
      <c r="J566" s="41">
        <v>500</v>
      </c>
    </row>
    <row r="567" ht="14.25" hidden="1" spans="1:10">
      <c r="A567" s="5" t="s">
        <v>457</v>
      </c>
      <c r="E567" s="109" t="s">
        <v>1348</v>
      </c>
      <c r="F567" s="109" t="s">
        <v>687</v>
      </c>
      <c r="G567" s="109" t="s">
        <v>1349</v>
      </c>
      <c r="H567" s="11">
        <v>1</v>
      </c>
      <c r="J567" s="110">
        <v>27</v>
      </c>
    </row>
    <row r="568" ht="14.25" hidden="1" spans="1:10">
      <c r="A568" s="5" t="s">
        <v>457</v>
      </c>
      <c r="E568" s="28" t="s">
        <v>1350</v>
      </c>
      <c r="F568" s="28" t="s">
        <v>82</v>
      </c>
      <c r="G568" s="28" t="s">
        <v>585</v>
      </c>
      <c r="H568" s="11">
        <v>1</v>
      </c>
      <c r="J568" s="41">
        <v>30</v>
      </c>
    </row>
    <row r="569" ht="14.25" hidden="1" spans="1:10">
      <c r="A569" s="5" t="s">
        <v>457</v>
      </c>
      <c r="E569" s="28" t="s">
        <v>1351</v>
      </c>
      <c r="F569" s="28" t="s">
        <v>1342</v>
      </c>
      <c r="G569" s="28" t="s">
        <v>1352</v>
      </c>
      <c r="H569" s="11">
        <v>1</v>
      </c>
      <c r="J569" s="41">
        <v>21</v>
      </c>
    </row>
    <row r="570" ht="14.25" hidden="1" spans="1:10">
      <c r="A570" s="5" t="s">
        <v>457</v>
      </c>
      <c r="E570" s="28" t="s">
        <v>1353</v>
      </c>
      <c r="F570" s="28" t="s">
        <v>232</v>
      </c>
      <c r="G570" s="28" t="s">
        <v>632</v>
      </c>
      <c r="H570" s="11">
        <v>1</v>
      </c>
      <c r="J570" s="41">
        <v>4</v>
      </c>
    </row>
    <row r="571" ht="14.25" hidden="1" spans="1:10">
      <c r="A571" s="5" t="s">
        <v>457</v>
      </c>
      <c r="E571" s="28" t="s">
        <v>1354</v>
      </c>
      <c r="F571" s="28" t="s">
        <v>1355</v>
      </c>
      <c r="G571" s="28" t="s">
        <v>225</v>
      </c>
      <c r="H571" s="11">
        <v>1</v>
      </c>
      <c r="J571" s="41">
        <v>100</v>
      </c>
    </row>
    <row r="572" ht="14.25" hidden="1" spans="1:10">
      <c r="A572" s="5" t="s">
        <v>457</v>
      </c>
      <c r="E572" s="28" t="s">
        <v>1356</v>
      </c>
      <c r="F572" s="28" t="s">
        <v>1355</v>
      </c>
      <c r="G572" s="28" t="s">
        <v>225</v>
      </c>
      <c r="H572" s="11">
        <v>1</v>
      </c>
      <c r="J572" s="41">
        <v>100</v>
      </c>
    </row>
    <row r="573" ht="14.25" hidden="1" spans="1:10">
      <c r="A573" s="5" t="s">
        <v>457</v>
      </c>
      <c r="E573" s="28" t="s">
        <v>1357</v>
      </c>
      <c r="F573" s="28" t="s">
        <v>652</v>
      </c>
      <c r="G573" s="28" t="s">
        <v>1358</v>
      </c>
      <c r="H573" s="11">
        <v>1</v>
      </c>
      <c r="J573" s="41">
        <v>6</v>
      </c>
    </row>
    <row r="574" ht="14.25" hidden="1" spans="1:10">
      <c r="A574" s="5" t="s">
        <v>457</v>
      </c>
      <c r="E574" s="28" t="s">
        <v>1359</v>
      </c>
      <c r="F574" s="28" t="s">
        <v>82</v>
      </c>
      <c r="G574" s="28" t="s">
        <v>83</v>
      </c>
      <c r="H574" s="11">
        <v>1</v>
      </c>
      <c r="J574" s="41">
        <v>20</v>
      </c>
    </row>
    <row r="575" ht="14.25" hidden="1" spans="1:10">
      <c r="A575" s="5" t="s">
        <v>457</v>
      </c>
      <c r="E575" s="28" t="s">
        <v>1360</v>
      </c>
      <c r="F575" s="28" t="s">
        <v>1361</v>
      </c>
      <c r="G575" s="28" t="s">
        <v>1309</v>
      </c>
      <c r="H575" s="11">
        <v>1</v>
      </c>
      <c r="J575" s="41">
        <v>5000</v>
      </c>
    </row>
    <row r="576" ht="14.25" hidden="1" spans="1:10">
      <c r="A576" s="5" t="s">
        <v>457</v>
      </c>
      <c r="E576" s="28" t="s">
        <v>1362</v>
      </c>
      <c r="F576" s="28" t="s">
        <v>1363</v>
      </c>
      <c r="G576" s="28" t="s">
        <v>225</v>
      </c>
      <c r="H576" s="11">
        <v>1</v>
      </c>
      <c r="J576" s="41">
        <v>220</v>
      </c>
    </row>
    <row r="577" ht="14.25" hidden="1" spans="1:10">
      <c r="A577" s="5" t="s">
        <v>457</v>
      </c>
      <c r="E577" s="28" t="s">
        <v>1364</v>
      </c>
      <c r="F577" s="28" t="s">
        <v>1230</v>
      </c>
      <c r="G577" s="28" t="s">
        <v>392</v>
      </c>
      <c r="H577" s="11">
        <v>1</v>
      </c>
      <c r="J577" s="41">
        <v>2</v>
      </c>
    </row>
    <row r="578" ht="14.25" hidden="1" spans="1:10">
      <c r="A578" s="5" t="s">
        <v>457</v>
      </c>
      <c r="E578" s="28" t="s">
        <v>1365</v>
      </c>
      <c r="F578" s="28" t="s">
        <v>213</v>
      </c>
      <c r="G578" s="28" t="s">
        <v>515</v>
      </c>
      <c r="H578" s="11">
        <v>1</v>
      </c>
      <c r="J578" s="41">
        <v>6</v>
      </c>
    </row>
    <row r="579" ht="14.25" hidden="1" spans="1:10">
      <c r="A579" s="5" t="s">
        <v>457</v>
      </c>
      <c r="E579" s="109" t="s">
        <v>1366</v>
      </c>
      <c r="F579" s="109" t="s">
        <v>142</v>
      </c>
      <c r="G579" s="109" t="s">
        <v>421</v>
      </c>
      <c r="H579" s="11">
        <v>1</v>
      </c>
      <c r="J579" s="110">
        <v>165</v>
      </c>
    </row>
    <row r="580" ht="14.25" hidden="1" spans="1:10">
      <c r="A580" s="5" t="s">
        <v>457</v>
      </c>
      <c r="E580" s="28" t="s">
        <v>1367</v>
      </c>
      <c r="F580" s="28" t="s">
        <v>1230</v>
      </c>
      <c r="G580" s="28" t="s">
        <v>1368</v>
      </c>
      <c r="H580" s="11">
        <v>1</v>
      </c>
      <c r="J580" s="41">
        <v>116</v>
      </c>
    </row>
    <row r="581" ht="14.25" hidden="1" spans="1:10">
      <c r="A581" s="5" t="s">
        <v>457</v>
      </c>
      <c r="E581" s="28" t="s">
        <v>1369</v>
      </c>
      <c r="F581" s="28" t="s">
        <v>687</v>
      </c>
      <c r="G581" s="28" t="s">
        <v>688</v>
      </c>
      <c r="H581" s="11">
        <v>1</v>
      </c>
      <c r="J581" s="41">
        <v>2</v>
      </c>
    </row>
    <row r="582" ht="14.25" hidden="1" spans="1:10">
      <c r="A582" s="5" t="s">
        <v>457</v>
      </c>
      <c r="E582" s="28" t="s">
        <v>1370</v>
      </c>
      <c r="F582" s="28" t="s">
        <v>652</v>
      </c>
      <c r="G582" s="28" t="s">
        <v>1306</v>
      </c>
      <c r="H582" s="11">
        <v>1</v>
      </c>
      <c r="J582" s="41">
        <v>14</v>
      </c>
    </row>
    <row r="583" ht="14.25" hidden="1" spans="1:10">
      <c r="A583" s="5" t="s">
        <v>457</v>
      </c>
      <c r="E583" s="28" t="s">
        <v>1371</v>
      </c>
      <c r="F583" s="28" t="s">
        <v>142</v>
      </c>
      <c r="G583" s="28"/>
      <c r="H583" s="11">
        <v>1</v>
      </c>
      <c r="J583" s="41">
        <v>6</v>
      </c>
    </row>
    <row r="584" ht="14.25" hidden="1" spans="1:10">
      <c r="A584" s="5" t="s">
        <v>457</v>
      </c>
      <c r="E584" s="28" t="s">
        <v>1372</v>
      </c>
      <c r="F584" s="28" t="s">
        <v>1258</v>
      </c>
      <c r="G584" s="28" t="s">
        <v>1373</v>
      </c>
      <c r="H584" s="11">
        <v>1</v>
      </c>
      <c r="J584" s="41">
        <v>2895</v>
      </c>
    </row>
    <row r="585" ht="14.25" hidden="1" spans="1:10">
      <c r="A585" s="5" t="s">
        <v>457</v>
      </c>
      <c r="E585" s="28" t="s">
        <v>1374</v>
      </c>
      <c r="F585" s="28" t="s">
        <v>1258</v>
      </c>
      <c r="G585" s="28" t="s">
        <v>1375</v>
      </c>
      <c r="H585" s="11">
        <v>1</v>
      </c>
      <c r="J585" s="41">
        <v>2760</v>
      </c>
    </row>
    <row r="586" ht="14.25" hidden="1" spans="1:10">
      <c r="A586" s="5" t="s">
        <v>457</v>
      </c>
      <c r="E586" s="28" t="s">
        <v>1376</v>
      </c>
      <c r="F586" s="28" t="s">
        <v>1258</v>
      </c>
      <c r="G586" s="28" t="s">
        <v>1377</v>
      </c>
      <c r="H586" s="11">
        <v>1</v>
      </c>
      <c r="J586" s="41">
        <v>10</v>
      </c>
    </row>
    <row r="587" ht="14.25" hidden="1" spans="1:10">
      <c r="A587" s="5" t="s">
        <v>457</v>
      </c>
      <c r="E587" s="28" t="s">
        <v>1378</v>
      </c>
      <c r="F587" s="28" t="s">
        <v>1258</v>
      </c>
      <c r="G587" s="28" t="s">
        <v>1379</v>
      </c>
      <c r="H587" s="11">
        <v>1</v>
      </c>
      <c r="J587" s="41">
        <v>318</v>
      </c>
    </row>
    <row r="588" ht="14.25" hidden="1" spans="1:10">
      <c r="A588" s="5" t="s">
        <v>457</v>
      </c>
      <c r="E588" s="28" t="s">
        <v>1380</v>
      </c>
      <c r="F588" s="28" t="s">
        <v>82</v>
      </c>
      <c r="G588" s="28" t="s">
        <v>225</v>
      </c>
      <c r="H588" s="11">
        <v>1</v>
      </c>
      <c r="J588" s="41">
        <v>34</v>
      </c>
    </row>
    <row r="589" ht="14.25" hidden="1" spans="1:10">
      <c r="A589" s="5" t="s">
        <v>457</v>
      </c>
      <c r="E589" s="28" t="s">
        <v>1381</v>
      </c>
      <c r="F589" s="28" t="s">
        <v>1361</v>
      </c>
      <c r="G589" s="28" t="s">
        <v>1382</v>
      </c>
      <c r="H589" s="11">
        <v>1</v>
      </c>
      <c r="J589" s="41">
        <v>4965</v>
      </c>
    </row>
    <row r="590" ht="14.25" hidden="1" spans="1:10">
      <c r="A590" s="5" t="s">
        <v>457</v>
      </c>
      <c r="E590" s="28" t="s">
        <v>1383</v>
      </c>
      <c r="F590" s="28" t="s">
        <v>556</v>
      </c>
      <c r="G590" s="28" t="s">
        <v>105</v>
      </c>
      <c r="H590" s="11">
        <v>1</v>
      </c>
      <c r="J590" s="41">
        <v>1300</v>
      </c>
    </row>
    <row r="591" ht="14.25" hidden="1" spans="1:10">
      <c r="A591" s="5" t="s">
        <v>457</v>
      </c>
      <c r="E591" s="28" t="s">
        <v>1384</v>
      </c>
      <c r="F591" s="28" t="s">
        <v>1385</v>
      </c>
      <c r="G591" s="28" t="s">
        <v>1386</v>
      </c>
      <c r="H591" s="11">
        <v>1</v>
      </c>
      <c r="J591" s="41">
        <v>79</v>
      </c>
    </row>
    <row r="592" ht="14.25" hidden="1" spans="1:10">
      <c r="A592" s="5" t="s">
        <v>457</v>
      </c>
      <c r="E592" s="28" t="s">
        <v>1387</v>
      </c>
      <c r="F592" s="28" t="s">
        <v>1361</v>
      </c>
      <c r="G592" s="28" t="s">
        <v>1388</v>
      </c>
      <c r="H592" s="11">
        <v>1</v>
      </c>
      <c r="J592" s="41">
        <v>8625</v>
      </c>
    </row>
    <row r="593" ht="14.25" hidden="1" spans="1:10">
      <c r="A593" s="5" t="s">
        <v>457</v>
      </c>
      <c r="E593" s="28" t="s">
        <v>1389</v>
      </c>
      <c r="F593" s="28" t="s">
        <v>668</v>
      </c>
      <c r="G593" s="28" t="s">
        <v>1390</v>
      </c>
      <c r="H593" s="11">
        <v>1</v>
      </c>
      <c r="J593" s="41">
        <v>5000</v>
      </c>
    </row>
    <row r="594" ht="14.25" hidden="1" spans="1:10">
      <c r="A594" s="5" t="s">
        <v>457</v>
      </c>
      <c r="E594" s="28" t="s">
        <v>1391</v>
      </c>
      <c r="F594" s="28" t="s">
        <v>668</v>
      </c>
      <c r="G594" s="28" t="s">
        <v>520</v>
      </c>
      <c r="H594" s="11">
        <v>1</v>
      </c>
      <c r="J594" s="41">
        <v>4000</v>
      </c>
    </row>
    <row r="595" ht="14.25" hidden="1" spans="1:10">
      <c r="A595" s="5" t="s">
        <v>457</v>
      </c>
      <c r="E595" s="28" t="s">
        <v>1392</v>
      </c>
      <c r="F595" s="28" t="s">
        <v>1393</v>
      </c>
      <c r="G595" s="28" t="s">
        <v>1309</v>
      </c>
      <c r="H595" s="11">
        <v>1</v>
      </c>
      <c r="J595" s="41">
        <v>5740</v>
      </c>
    </row>
    <row r="596" ht="14.25" hidden="1" spans="1:10">
      <c r="A596" s="5" t="s">
        <v>457</v>
      </c>
      <c r="E596" s="28" t="s">
        <v>1394</v>
      </c>
      <c r="F596" s="28" t="s">
        <v>687</v>
      </c>
      <c r="G596" s="28" t="s">
        <v>1326</v>
      </c>
      <c r="H596" s="11">
        <v>1</v>
      </c>
      <c r="J596" s="41">
        <v>100</v>
      </c>
    </row>
    <row r="597" ht="14.25" hidden="1" spans="1:10">
      <c r="A597" s="5" t="s">
        <v>457</v>
      </c>
      <c r="E597" s="28" t="s">
        <v>1395</v>
      </c>
      <c r="F597" s="28" t="s">
        <v>687</v>
      </c>
      <c r="G597" s="28" t="s">
        <v>1396</v>
      </c>
      <c r="H597" s="11">
        <v>1</v>
      </c>
      <c r="J597" s="41">
        <v>100</v>
      </c>
    </row>
    <row r="598" ht="14.25" hidden="1" spans="1:10">
      <c r="A598" s="5" t="s">
        <v>457</v>
      </c>
      <c r="E598" s="28" t="s">
        <v>1397</v>
      </c>
      <c r="F598" s="28" t="s">
        <v>687</v>
      </c>
      <c r="G598" s="28" t="s">
        <v>1398</v>
      </c>
      <c r="H598" s="11">
        <v>1</v>
      </c>
      <c r="J598" s="41">
        <v>30</v>
      </c>
    </row>
    <row r="599" ht="14.25" hidden="1" spans="1:10">
      <c r="A599" s="5" t="s">
        <v>457</v>
      </c>
      <c r="E599" s="28" t="s">
        <v>1399</v>
      </c>
      <c r="F599" s="28" t="s">
        <v>687</v>
      </c>
      <c r="G599" s="28" t="s">
        <v>1400</v>
      </c>
      <c r="H599" s="11">
        <v>1</v>
      </c>
      <c r="J599" s="41">
        <v>40</v>
      </c>
    </row>
    <row r="600" ht="14.25" hidden="1" spans="1:10">
      <c r="A600" s="5" t="s">
        <v>457</v>
      </c>
      <c r="E600" s="28" t="s">
        <v>1401</v>
      </c>
      <c r="F600" s="28" t="s">
        <v>687</v>
      </c>
      <c r="G600" s="28" t="s">
        <v>1400</v>
      </c>
      <c r="H600" s="11">
        <v>1</v>
      </c>
      <c r="J600" s="41">
        <v>30</v>
      </c>
    </row>
    <row r="601" ht="14.25" hidden="1" spans="1:10">
      <c r="A601" s="5" t="s">
        <v>457</v>
      </c>
      <c r="E601" s="28" t="s">
        <v>1402</v>
      </c>
      <c r="F601" s="28" t="s">
        <v>1403</v>
      </c>
      <c r="G601" s="28" t="s">
        <v>135</v>
      </c>
      <c r="H601" s="11">
        <v>1</v>
      </c>
      <c r="J601" s="41">
        <v>5</v>
      </c>
    </row>
    <row r="602" ht="14.25" hidden="1" spans="1:10">
      <c r="A602" s="5" t="s">
        <v>457</v>
      </c>
      <c r="E602" s="28" t="s">
        <v>1404</v>
      </c>
      <c r="F602" s="28" t="s">
        <v>1405</v>
      </c>
      <c r="G602" s="28"/>
      <c r="H602" s="11">
        <v>1</v>
      </c>
      <c r="J602" s="41">
        <v>242</v>
      </c>
    </row>
    <row r="603" ht="14.25" hidden="1" spans="1:10">
      <c r="A603" s="5" t="s">
        <v>457</v>
      </c>
      <c r="E603" s="28" t="s">
        <v>1406</v>
      </c>
      <c r="F603" s="28" t="s">
        <v>222</v>
      </c>
      <c r="G603" s="28" t="s">
        <v>105</v>
      </c>
      <c r="H603" s="11">
        <v>1</v>
      </c>
      <c r="J603" s="41">
        <v>3000</v>
      </c>
    </row>
    <row r="604" ht="14.25" hidden="1" spans="1:10">
      <c r="A604" s="5" t="s">
        <v>457</v>
      </c>
      <c r="E604" s="28" t="s">
        <v>1407</v>
      </c>
      <c r="F604" s="28" t="s">
        <v>1408</v>
      </c>
      <c r="G604" s="28" t="s">
        <v>1409</v>
      </c>
      <c r="H604" s="11">
        <v>1</v>
      </c>
      <c r="J604" s="41">
        <v>693</v>
      </c>
    </row>
    <row r="605" ht="14.25" hidden="1" spans="1:10">
      <c r="A605" s="5" t="s">
        <v>457</v>
      </c>
      <c r="E605" s="28" t="s">
        <v>1410</v>
      </c>
      <c r="F605" s="28" t="s">
        <v>1411</v>
      </c>
      <c r="G605" s="28"/>
      <c r="H605" s="11">
        <v>1</v>
      </c>
      <c r="J605" s="41">
        <v>31</v>
      </c>
    </row>
    <row r="606" ht="14.25" hidden="1" spans="1:10">
      <c r="A606" s="5" t="s">
        <v>457</v>
      </c>
      <c r="E606" s="28" t="s">
        <v>1412</v>
      </c>
      <c r="F606" s="28" t="s">
        <v>82</v>
      </c>
      <c r="G606" s="28" t="s">
        <v>405</v>
      </c>
      <c r="H606" s="11">
        <v>1</v>
      </c>
      <c r="J606" s="41">
        <v>1</v>
      </c>
    </row>
    <row r="607" ht="14.25" hidden="1" spans="1:10">
      <c r="A607" s="5" t="s">
        <v>457</v>
      </c>
      <c r="E607" s="28" t="s">
        <v>1413</v>
      </c>
      <c r="F607" s="28" t="s">
        <v>552</v>
      </c>
      <c r="G607" s="28" t="s">
        <v>1388</v>
      </c>
      <c r="H607" s="11">
        <v>1</v>
      </c>
      <c r="J607" s="41">
        <v>8970</v>
      </c>
    </row>
    <row r="608" ht="14.25" hidden="1" spans="1:10">
      <c r="A608" s="5" t="s">
        <v>457</v>
      </c>
      <c r="E608" s="28" t="s">
        <v>1414</v>
      </c>
      <c r="F608" s="28" t="s">
        <v>1415</v>
      </c>
      <c r="G608" s="28" t="s">
        <v>1416</v>
      </c>
      <c r="H608" s="11">
        <v>1</v>
      </c>
      <c r="J608" s="41">
        <v>3398</v>
      </c>
    </row>
    <row r="609" ht="14.25" hidden="1" spans="1:10">
      <c r="A609" s="5" t="s">
        <v>457</v>
      </c>
      <c r="E609" s="28" t="s">
        <v>1417</v>
      </c>
      <c r="F609" s="28" t="s">
        <v>668</v>
      </c>
      <c r="G609" s="28" t="s">
        <v>1418</v>
      </c>
      <c r="H609" s="11">
        <v>1</v>
      </c>
      <c r="J609" s="41">
        <v>5000</v>
      </c>
    </row>
    <row r="610" ht="14.25" hidden="1" spans="1:10">
      <c r="A610" s="5" t="s">
        <v>457</v>
      </c>
      <c r="E610" s="28" t="s">
        <v>1419</v>
      </c>
      <c r="F610" s="28" t="s">
        <v>1420</v>
      </c>
      <c r="G610" s="28"/>
      <c r="H610" s="11">
        <v>1</v>
      </c>
      <c r="J610" s="41">
        <v>20</v>
      </c>
    </row>
    <row r="611" ht="14.25" hidden="1" spans="1:10">
      <c r="A611" s="5" t="s">
        <v>457</v>
      </c>
      <c r="E611" s="28" t="s">
        <v>1421</v>
      </c>
      <c r="F611" s="28" t="s">
        <v>1422</v>
      </c>
      <c r="G611" s="28" t="s">
        <v>1400</v>
      </c>
      <c r="H611" s="11">
        <v>1</v>
      </c>
      <c r="J611" s="41">
        <v>30000</v>
      </c>
    </row>
    <row r="612" ht="14.25" hidden="1" spans="1:10">
      <c r="A612" s="5" t="s">
        <v>457</v>
      </c>
      <c r="E612" s="28" t="s">
        <v>1423</v>
      </c>
      <c r="F612" s="28" t="s">
        <v>1424</v>
      </c>
      <c r="G612" s="28" t="s">
        <v>1256</v>
      </c>
      <c r="H612" s="11">
        <v>1</v>
      </c>
      <c r="J612" s="41">
        <v>15000</v>
      </c>
    </row>
    <row r="613" ht="14.25" hidden="1" spans="1:10">
      <c r="A613" s="5" t="s">
        <v>457</v>
      </c>
      <c r="E613" s="28" t="s">
        <v>1425</v>
      </c>
      <c r="F613" s="28" t="s">
        <v>687</v>
      </c>
      <c r="G613" s="28" t="s">
        <v>1426</v>
      </c>
      <c r="H613" s="11">
        <v>1</v>
      </c>
      <c r="J613" s="41">
        <v>1</v>
      </c>
    </row>
    <row r="614" ht="14.25" hidden="1" spans="1:10">
      <c r="A614" s="5" t="s">
        <v>457</v>
      </c>
      <c r="E614" s="28" t="s">
        <v>1427</v>
      </c>
      <c r="F614" s="28" t="s">
        <v>687</v>
      </c>
      <c r="G614" s="28" t="s">
        <v>1426</v>
      </c>
      <c r="H614" s="11">
        <v>1</v>
      </c>
      <c r="J614" s="41">
        <v>1</v>
      </c>
    </row>
    <row r="615" ht="14.25" hidden="1" spans="1:10">
      <c r="A615" s="5" t="s">
        <v>457</v>
      </c>
      <c r="E615" s="28" t="s">
        <v>1428</v>
      </c>
      <c r="F615" s="28" t="s">
        <v>1429</v>
      </c>
      <c r="G615" s="28" t="s">
        <v>1430</v>
      </c>
      <c r="H615" s="11">
        <v>1</v>
      </c>
      <c r="J615" s="41">
        <v>1500</v>
      </c>
    </row>
    <row r="616" ht="14.25" hidden="1" spans="1:10">
      <c r="A616" s="5" t="s">
        <v>457</v>
      </c>
      <c r="E616" s="28" t="s">
        <v>1431</v>
      </c>
      <c r="F616" s="28" t="s">
        <v>1342</v>
      </c>
      <c r="G616" s="28" t="s">
        <v>1432</v>
      </c>
      <c r="H616" s="11">
        <v>1</v>
      </c>
      <c r="J616" s="41">
        <v>6710</v>
      </c>
    </row>
    <row r="617" ht="14.25" hidden="1" spans="1:10">
      <c r="A617" s="5" t="s">
        <v>457</v>
      </c>
      <c r="E617" s="28" t="s">
        <v>1433</v>
      </c>
      <c r="F617" s="28"/>
      <c r="G617" s="28" t="s">
        <v>1434</v>
      </c>
      <c r="H617" s="11">
        <v>1</v>
      </c>
      <c r="J617" s="41">
        <v>40</v>
      </c>
    </row>
    <row r="618" ht="14.25" hidden="1" spans="1:10">
      <c r="A618" s="5" t="s">
        <v>457</v>
      </c>
      <c r="E618" s="28" t="s">
        <v>1435</v>
      </c>
      <c r="F618" s="28" t="s">
        <v>87</v>
      </c>
      <c r="G618" s="28" t="s">
        <v>105</v>
      </c>
      <c r="H618" s="11">
        <v>1</v>
      </c>
      <c r="J618" s="41">
        <v>520</v>
      </c>
    </row>
    <row r="619" ht="14.25" hidden="1" spans="1:10">
      <c r="A619" s="5" t="s">
        <v>457</v>
      </c>
      <c r="E619" s="28" t="s">
        <v>1436</v>
      </c>
      <c r="F619" s="28" t="s">
        <v>213</v>
      </c>
      <c r="G619" s="28" t="s">
        <v>744</v>
      </c>
      <c r="H619" s="11">
        <v>1</v>
      </c>
      <c r="J619" s="41">
        <v>3</v>
      </c>
    </row>
    <row r="620" ht="14.25" hidden="1" spans="1:10">
      <c r="A620" s="5" t="s">
        <v>457</v>
      </c>
      <c r="E620" s="28" t="s">
        <v>1437</v>
      </c>
      <c r="F620" s="28" t="s">
        <v>1438</v>
      </c>
      <c r="G620" s="28" t="s">
        <v>1439</v>
      </c>
      <c r="H620" s="11">
        <v>1</v>
      </c>
      <c r="J620" s="41">
        <v>2500</v>
      </c>
    </row>
    <row r="621" ht="14.25" hidden="1" spans="1:10">
      <c r="A621" s="5" t="s">
        <v>457</v>
      </c>
      <c r="E621" s="28" t="s">
        <v>1440</v>
      </c>
      <c r="F621" s="28" t="s">
        <v>210</v>
      </c>
      <c r="G621" s="28" t="s">
        <v>1382</v>
      </c>
      <c r="H621" s="11">
        <v>1</v>
      </c>
      <c r="J621" s="41">
        <v>4</v>
      </c>
    </row>
    <row r="622" ht="14.25" hidden="1" spans="1:10">
      <c r="A622" s="5" t="s">
        <v>457</v>
      </c>
      <c r="E622" s="28" t="s">
        <v>1441</v>
      </c>
      <c r="F622" s="28" t="s">
        <v>1442</v>
      </c>
      <c r="G622" s="28" t="s">
        <v>1443</v>
      </c>
      <c r="H622" s="11">
        <v>1</v>
      </c>
      <c r="J622" s="41">
        <v>19</v>
      </c>
    </row>
    <row r="623" ht="14.25" hidden="1" spans="1:10">
      <c r="A623" s="5" t="s">
        <v>457</v>
      </c>
      <c r="E623" s="28" t="s">
        <v>1444</v>
      </c>
      <c r="F623" s="28" t="s">
        <v>157</v>
      </c>
      <c r="G623" s="28" t="s">
        <v>1445</v>
      </c>
      <c r="H623" s="11">
        <v>1</v>
      </c>
      <c r="J623" s="41">
        <v>6</v>
      </c>
    </row>
    <row r="624" ht="14.25" hidden="1" spans="1:10">
      <c r="A624" s="5" t="s">
        <v>457</v>
      </c>
      <c r="E624" s="28" t="s">
        <v>1446</v>
      </c>
      <c r="F624" s="28" t="s">
        <v>668</v>
      </c>
      <c r="G624" s="28" t="s">
        <v>1390</v>
      </c>
      <c r="H624" s="11">
        <v>1</v>
      </c>
      <c r="J624" s="41">
        <v>5000</v>
      </c>
    </row>
    <row r="625" ht="14.25" hidden="1" spans="1:10">
      <c r="A625" s="5" t="s">
        <v>457</v>
      </c>
      <c r="E625" s="28" t="s">
        <v>1447</v>
      </c>
      <c r="F625" s="28" t="s">
        <v>216</v>
      </c>
      <c r="G625" s="28" t="s">
        <v>1448</v>
      </c>
      <c r="H625" s="11">
        <v>1</v>
      </c>
      <c r="J625" s="41">
        <v>7</v>
      </c>
    </row>
    <row r="626" ht="14.25" hidden="1" spans="1:10">
      <c r="A626" s="5" t="s">
        <v>457</v>
      </c>
      <c r="E626" s="28" t="s">
        <v>1449</v>
      </c>
      <c r="F626" s="28" t="s">
        <v>1025</v>
      </c>
      <c r="G626" s="28" t="s">
        <v>1450</v>
      </c>
      <c r="H626" s="11">
        <v>1</v>
      </c>
      <c r="J626" s="41">
        <v>4</v>
      </c>
    </row>
    <row r="627" ht="14.25" hidden="1" spans="1:10">
      <c r="A627" s="5" t="s">
        <v>457</v>
      </c>
      <c r="E627" s="28" t="s">
        <v>1451</v>
      </c>
      <c r="F627" s="28" t="s">
        <v>222</v>
      </c>
      <c r="G627" s="28" t="s">
        <v>1452</v>
      </c>
      <c r="H627" s="11">
        <v>1</v>
      </c>
      <c r="J627" s="41">
        <v>387</v>
      </c>
    </row>
    <row r="628" ht="14.25" hidden="1" spans="1:10">
      <c r="A628" s="5" t="s">
        <v>457</v>
      </c>
      <c r="E628" s="28" t="s">
        <v>1453</v>
      </c>
      <c r="F628" s="28" t="s">
        <v>1438</v>
      </c>
      <c r="G628" s="28" t="s">
        <v>1345</v>
      </c>
      <c r="H628" s="11">
        <v>1</v>
      </c>
      <c r="J628" s="41">
        <v>40</v>
      </c>
    </row>
    <row r="629" ht="14.25" hidden="1" spans="1:10">
      <c r="A629" s="5" t="s">
        <v>457</v>
      </c>
      <c r="E629" s="28" t="s">
        <v>1454</v>
      </c>
      <c r="F629" s="28" t="s">
        <v>1438</v>
      </c>
      <c r="G629" s="28" t="s">
        <v>225</v>
      </c>
      <c r="H629" s="11">
        <v>1</v>
      </c>
      <c r="J629" s="41">
        <v>10</v>
      </c>
    </row>
    <row r="630" ht="14.25" hidden="1" spans="1:10">
      <c r="A630" s="5" t="s">
        <v>457</v>
      </c>
      <c r="E630" s="28" t="s">
        <v>1455</v>
      </c>
      <c r="F630" s="28" t="s">
        <v>1456</v>
      </c>
      <c r="G630" s="28" t="s">
        <v>1457</v>
      </c>
      <c r="H630" s="11">
        <v>1</v>
      </c>
      <c r="J630" s="41">
        <v>48</v>
      </c>
    </row>
    <row r="631" ht="14.25" hidden="1" spans="1:10">
      <c r="A631" s="5" t="s">
        <v>457</v>
      </c>
      <c r="E631" s="28" t="s">
        <v>1458</v>
      </c>
      <c r="F631" s="28" t="s">
        <v>1459</v>
      </c>
      <c r="G631" s="28" t="s">
        <v>644</v>
      </c>
      <c r="H631" s="11">
        <v>1</v>
      </c>
      <c r="J631" s="41">
        <v>1</v>
      </c>
    </row>
    <row r="632" ht="14.25" hidden="1" spans="1:10">
      <c r="A632" s="5" t="s">
        <v>457</v>
      </c>
      <c r="E632" s="28" t="s">
        <v>1460</v>
      </c>
      <c r="F632" s="28" t="s">
        <v>281</v>
      </c>
      <c r="G632" s="28" t="s">
        <v>105</v>
      </c>
      <c r="H632" s="11">
        <v>1</v>
      </c>
      <c r="J632" s="41">
        <v>2</v>
      </c>
    </row>
    <row r="633" ht="14.25" hidden="1" spans="1:10">
      <c r="A633" s="5" t="s">
        <v>457</v>
      </c>
      <c r="E633" s="28" t="s">
        <v>1461</v>
      </c>
      <c r="F633" s="28" t="s">
        <v>1462</v>
      </c>
      <c r="G633" s="28" t="s">
        <v>1463</v>
      </c>
      <c r="H633" s="11">
        <v>1</v>
      </c>
      <c r="J633" s="41">
        <v>42</v>
      </c>
    </row>
    <row r="634" ht="14.25" hidden="1" spans="1:10">
      <c r="A634" s="5" t="s">
        <v>457</v>
      </c>
      <c r="E634" s="28" t="s">
        <v>1464</v>
      </c>
      <c r="F634" s="28" t="s">
        <v>1465</v>
      </c>
      <c r="G634" s="28" t="s">
        <v>83</v>
      </c>
      <c r="H634" s="11">
        <v>1</v>
      </c>
      <c r="J634" s="41">
        <v>8</v>
      </c>
    </row>
    <row r="635" ht="14.25" hidden="1" spans="1:10">
      <c r="A635" s="5" t="s">
        <v>457</v>
      </c>
      <c r="E635" s="28" t="s">
        <v>1466</v>
      </c>
      <c r="F635" s="28" t="s">
        <v>1467</v>
      </c>
      <c r="G635" s="28" t="s">
        <v>1468</v>
      </c>
      <c r="H635" s="11">
        <v>1</v>
      </c>
      <c r="J635" s="41">
        <v>3</v>
      </c>
    </row>
    <row r="636" ht="14.25" hidden="1" spans="1:10">
      <c r="A636" s="5" t="s">
        <v>457</v>
      </c>
      <c r="E636" s="28" t="s">
        <v>1469</v>
      </c>
      <c r="F636" s="28" t="s">
        <v>490</v>
      </c>
      <c r="G636" s="28" t="s">
        <v>1282</v>
      </c>
      <c r="H636" s="11">
        <v>1</v>
      </c>
      <c r="J636" s="41">
        <v>7</v>
      </c>
    </row>
    <row r="637" ht="14.25" hidden="1" spans="1:10">
      <c r="A637" s="5" t="s">
        <v>457</v>
      </c>
      <c r="E637" s="28" t="s">
        <v>1470</v>
      </c>
      <c r="F637" s="28"/>
      <c r="G637" s="28" t="s">
        <v>1471</v>
      </c>
      <c r="H637" s="11">
        <v>1</v>
      </c>
      <c r="J637" s="41">
        <v>1</v>
      </c>
    </row>
    <row r="638" ht="14.25" hidden="1" spans="1:10">
      <c r="A638" s="5" t="s">
        <v>457</v>
      </c>
      <c r="E638" s="28" t="s">
        <v>1472</v>
      </c>
      <c r="F638" s="28" t="s">
        <v>1473</v>
      </c>
      <c r="G638" s="28" t="s">
        <v>842</v>
      </c>
      <c r="H638" s="11">
        <v>1</v>
      </c>
      <c r="J638" s="41">
        <v>6</v>
      </c>
    </row>
    <row r="639" ht="14.25" hidden="1" spans="1:10">
      <c r="A639" s="5" t="s">
        <v>457</v>
      </c>
      <c r="E639" s="28" t="s">
        <v>1474</v>
      </c>
      <c r="F639" s="28" t="s">
        <v>172</v>
      </c>
      <c r="G639" s="28" t="s">
        <v>1475</v>
      </c>
      <c r="H639" s="11">
        <v>1</v>
      </c>
      <c r="J639" s="41">
        <v>6</v>
      </c>
    </row>
    <row r="640" ht="14.25" hidden="1" spans="1:10">
      <c r="A640" s="5" t="s">
        <v>457</v>
      </c>
      <c r="E640" s="28" t="s">
        <v>1476</v>
      </c>
      <c r="F640" s="28" t="s">
        <v>1477</v>
      </c>
      <c r="G640" s="28" t="s">
        <v>241</v>
      </c>
      <c r="H640" s="11">
        <v>1</v>
      </c>
      <c r="J640" s="41">
        <v>2</v>
      </c>
    </row>
    <row r="641" ht="14.25" hidden="1" spans="1:10">
      <c r="A641" s="5" t="s">
        <v>457</v>
      </c>
      <c r="E641" s="28" t="s">
        <v>1478</v>
      </c>
      <c r="F641" s="28" t="s">
        <v>1479</v>
      </c>
      <c r="G641" s="28" t="s">
        <v>735</v>
      </c>
      <c r="H641" s="11">
        <v>1</v>
      </c>
      <c r="J641" s="41">
        <v>32</v>
      </c>
    </row>
    <row r="642" ht="14.25" hidden="1" spans="1:10">
      <c r="A642" s="5" t="s">
        <v>457</v>
      </c>
      <c r="E642" s="28" t="s">
        <v>1480</v>
      </c>
      <c r="F642" s="28" t="s">
        <v>1481</v>
      </c>
      <c r="G642" s="28"/>
      <c r="H642" s="11">
        <v>1</v>
      </c>
      <c r="J642" s="41">
        <v>50</v>
      </c>
    </row>
    <row r="643" ht="14.25" hidden="1" spans="1:10">
      <c r="A643" s="5" t="s">
        <v>457</v>
      </c>
      <c r="E643" s="28" t="s">
        <v>1482</v>
      </c>
      <c r="F643" s="28" t="s">
        <v>668</v>
      </c>
      <c r="G643" s="28" t="s">
        <v>1483</v>
      </c>
      <c r="H643" s="11">
        <v>1</v>
      </c>
      <c r="J643" s="41">
        <v>5000</v>
      </c>
    </row>
    <row r="644" ht="14.25" hidden="1" spans="1:10">
      <c r="A644" s="5" t="s">
        <v>457</v>
      </c>
      <c r="E644" s="28" t="s">
        <v>1484</v>
      </c>
      <c r="F644" s="28" t="s">
        <v>1485</v>
      </c>
      <c r="G644" s="28" t="s">
        <v>602</v>
      </c>
      <c r="H644" s="11">
        <v>1</v>
      </c>
      <c r="J644" s="41">
        <v>44</v>
      </c>
    </row>
    <row r="645" ht="14.25" hidden="1" spans="1:10">
      <c r="A645" s="5" t="s">
        <v>457</v>
      </c>
      <c r="E645" s="28" t="s">
        <v>1486</v>
      </c>
      <c r="F645" s="28" t="s">
        <v>169</v>
      </c>
      <c r="G645" s="28"/>
      <c r="H645" s="11">
        <v>1</v>
      </c>
      <c r="J645" s="41">
        <v>7</v>
      </c>
    </row>
    <row r="646" ht="14.25" hidden="1" spans="1:10">
      <c r="A646" s="5" t="s">
        <v>457</v>
      </c>
      <c r="E646" s="28" t="s">
        <v>1487</v>
      </c>
      <c r="F646" s="28" t="s">
        <v>547</v>
      </c>
      <c r="G646" s="28" t="s">
        <v>1488</v>
      </c>
      <c r="H646" s="11">
        <v>1</v>
      </c>
      <c r="J646" s="41">
        <v>30</v>
      </c>
    </row>
    <row r="647" ht="14.25" hidden="1" spans="1:10">
      <c r="A647" s="5" t="s">
        <v>457</v>
      </c>
      <c r="E647" s="28" t="s">
        <v>1489</v>
      </c>
      <c r="F647" s="28" t="s">
        <v>1355</v>
      </c>
      <c r="G647" s="28" t="s">
        <v>225</v>
      </c>
      <c r="H647" s="11">
        <v>1</v>
      </c>
      <c r="J647" s="41">
        <v>100</v>
      </c>
    </row>
    <row r="648" ht="14.25" hidden="1" spans="1:10">
      <c r="A648" s="5" t="s">
        <v>457</v>
      </c>
      <c r="E648" s="28" t="s">
        <v>1490</v>
      </c>
      <c r="F648" s="28" t="s">
        <v>1355</v>
      </c>
      <c r="G648" s="28" t="s">
        <v>225</v>
      </c>
      <c r="H648" s="11">
        <v>1</v>
      </c>
      <c r="J648" s="41">
        <v>100</v>
      </c>
    </row>
    <row r="649" ht="14.25" hidden="1" spans="1:10">
      <c r="A649" s="5" t="s">
        <v>457</v>
      </c>
      <c r="E649" s="28" t="s">
        <v>1491</v>
      </c>
      <c r="F649" s="28" t="s">
        <v>1355</v>
      </c>
      <c r="G649" s="28" t="s">
        <v>225</v>
      </c>
      <c r="H649" s="11">
        <v>1</v>
      </c>
      <c r="J649" s="41">
        <v>100</v>
      </c>
    </row>
    <row r="650" ht="14.25" hidden="1" spans="1:10">
      <c r="A650" s="5" t="s">
        <v>457</v>
      </c>
      <c r="E650" s="28" t="s">
        <v>1492</v>
      </c>
      <c r="F650" s="28" t="s">
        <v>172</v>
      </c>
      <c r="G650" s="28" t="s">
        <v>550</v>
      </c>
      <c r="H650" s="11">
        <v>1</v>
      </c>
      <c r="J650" s="41">
        <v>4</v>
      </c>
    </row>
    <row r="651" ht="14.25" hidden="1" spans="1:10">
      <c r="A651" s="5" t="s">
        <v>457</v>
      </c>
      <c r="E651" s="28" t="s">
        <v>1493</v>
      </c>
      <c r="F651" s="28" t="s">
        <v>142</v>
      </c>
      <c r="G651" s="28" t="s">
        <v>1494</v>
      </c>
      <c r="H651" s="11">
        <v>1</v>
      </c>
      <c r="J651" s="41">
        <v>88</v>
      </c>
    </row>
    <row r="652" ht="14.25" hidden="1" spans="1:10">
      <c r="A652" s="5" t="s">
        <v>457</v>
      </c>
      <c r="E652" s="28" t="s">
        <v>1495</v>
      </c>
      <c r="F652" s="28" t="s">
        <v>199</v>
      </c>
      <c r="G652" s="28" t="s">
        <v>1496</v>
      </c>
      <c r="H652" s="11">
        <v>1</v>
      </c>
      <c r="J652" s="41">
        <v>39</v>
      </c>
    </row>
    <row r="653" ht="14.25" hidden="1" spans="1:10">
      <c r="A653" s="5" t="s">
        <v>457</v>
      </c>
      <c r="E653" s="28" t="s">
        <v>1497</v>
      </c>
      <c r="F653" s="28" t="s">
        <v>199</v>
      </c>
      <c r="G653" s="28" t="s">
        <v>225</v>
      </c>
      <c r="H653" s="11">
        <v>1</v>
      </c>
      <c r="J653" s="41">
        <v>1</v>
      </c>
    </row>
    <row r="654" ht="14.25" hidden="1" spans="1:10">
      <c r="A654" s="5" t="s">
        <v>457</v>
      </c>
      <c r="E654" s="28" t="s">
        <v>1498</v>
      </c>
      <c r="F654" s="28" t="s">
        <v>118</v>
      </c>
      <c r="G654" s="28" t="s">
        <v>241</v>
      </c>
      <c r="H654" s="11">
        <v>1</v>
      </c>
      <c r="J654" s="41">
        <v>1813</v>
      </c>
    </row>
    <row r="655" ht="14.25" hidden="1" spans="1:10">
      <c r="A655" s="5" t="s">
        <v>457</v>
      </c>
      <c r="E655" s="28" t="s">
        <v>1499</v>
      </c>
      <c r="F655" s="28" t="s">
        <v>82</v>
      </c>
      <c r="G655" s="28" t="s">
        <v>1500</v>
      </c>
      <c r="H655" s="11">
        <v>1</v>
      </c>
      <c r="J655" s="41">
        <v>1000</v>
      </c>
    </row>
    <row r="656" ht="14.25" hidden="1" spans="1:10">
      <c r="A656" s="5" t="s">
        <v>457</v>
      </c>
      <c r="E656" s="28" t="s">
        <v>1501</v>
      </c>
      <c r="F656" s="28" t="s">
        <v>82</v>
      </c>
      <c r="G656" s="28" t="s">
        <v>1502</v>
      </c>
      <c r="H656" s="11">
        <v>1</v>
      </c>
      <c r="J656" s="41">
        <v>8</v>
      </c>
    </row>
    <row r="657" ht="14.25" hidden="1" spans="1:10">
      <c r="A657" s="5" t="s">
        <v>457</v>
      </c>
      <c r="E657" s="28" t="s">
        <v>1503</v>
      </c>
      <c r="F657" s="28"/>
      <c r="G657" s="28" t="s">
        <v>1504</v>
      </c>
      <c r="H657" s="11">
        <v>1</v>
      </c>
      <c r="J657" s="41">
        <v>5</v>
      </c>
    </row>
    <row r="658" ht="14.25" hidden="1" spans="1:10">
      <c r="A658" s="5" t="s">
        <v>457</v>
      </c>
      <c r="E658" s="28" t="s">
        <v>1505</v>
      </c>
      <c r="F658" s="28" t="s">
        <v>1230</v>
      </c>
      <c r="G658" s="28"/>
      <c r="H658" s="11">
        <v>1</v>
      </c>
      <c r="J658" s="41">
        <v>2</v>
      </c>
    </row>
    <row r="659" ht="14.25" hidden="1" spans="1:10">
      <c r="A659" s="5" t="s">
        <v>457</v>
      </c>
      <c r="E659" s="28" t="s">
        <v>1506</v>
      </c>
      <c r="F659" s="28" t="s">
        <v>668</v>
      </c>
      <c r="G659" s="28" t="s">
        <v>1507</v>
      </c>
      <c r="H659" s="11">
        <v>1</v>
      </c>
      <c r="J659" s="41">
        <v>2820</v>
      </c>
    </row>
    <row r="660" ht="14.25" hidden="1" spans="1:10">
      <c r="A660" s="5" t="s">
        <v>457</v>
      </c>
      <c r="E660" s="28" t="s">
        <v>1508</v>
      </c>
      <c r="F660" s="28" t="s">
        <v>1361</v>
      </c>
      <c r="G660" s="28" t="s">
        <v>1309</v>
      </c>
      <c r="H660" s="11">
        <v>1</v>
      </c>
      <c r="J660" s="41">
        <v>3400</v>
      </c>
    </row>
    <row r="661" ht="14.25" hidden="1" spans="1:10">
      <c r="A661" s="5" t="s">
        <v>457</v>
      </c>
      <c r="E661" s="28" t="s">
        <v>1509</v>
      </c>
      <c r="F661" s="28" t="s">
        <v>1510</v>
      </c>
      <c r="G661" s="28" t="s">
        <v>571</v>
      </c>
      <c r="H661" s="11">
        <v>1</v>
      </c>
      <c r="J661" s="41">
        <v>30</v>
      </c>
    </row>
    <row r="662" ht="14.25" hidden="1" spans="1:10">
      <c r="A662" s="5" t="s">
        <v>457</v>
      </c>
      <c r="E662" s="28" t="s">
        <v>1511</v>
      </c>
      <c r="F662" s="28" t="s">
        <v>886</v>
      </c>
      <c r="G662" s="28" t="s">
        <v>1512</v>
      </c>
      <c r="H662" s="11">
        <v>1</v>
      </c>
      <c r="J662" s="41">
        <v>5</v>
      </c>
    </row>
    <row r="663" ht="14.25" hidden="1" spans="1:10">
      <c r="A663" s="5" t="s">
        <v>457</v>
      </c>
      <c r="E663" s="28" t="s">
        <v>1513</v>
      </c>
      <c r="F663" s="28" t="s">
        <v>222</v>
      </c>
      <c r="G663" s="28" t="s">
        <v>405</v>
      </c>
      <c r="H663" s="11">
        <v>1</v>
      </c>
      <c r="J663" s="41">
        <v>68</v>
      </c>
    </row>
    <row r="664" ht="14.25" hidden="1" spans="1:10">
      <c r="A664" s="5" t="s">
        <v>457</v>
      </c>
      <c r="E664" s="28" t="s">
        <v>1514</v>
      </c>
      <c r="F664" s="28" t="s">
        <v>1164</v>
      </c>
      <c r="G664" s="28" t="s">
        <v>1452</v>
      </c>
      <c r="H664" s="11">
        <v>1</v>
      </c>
      <c r="J664" s="41">
        <v>1</v>
      </c>
    </row>
    <row r="665" ht="14.25" hidden="1" spans="1:10">
      <c r="A665" s="5" t="s">
        <v>457</v>
      </c>
      <c r="E665" s="28" t="s">
        <v>1515</v>
      </c>
      <c r="F665" s="28" t="s">
        <v>1361</v>
      </c>
      <c r="G665" s="28" t="s">
        <v>1309</v>
      </c>
      <c r="H665" s="11">
        <v>1</v>
      </c>
      <c r="J665" s="41">
        <v>4900</v>
      </c>
    </row>
    <row r="666" ht="14.25" hidden="1" spans="1:10">
      <c r="A666" s="5" t="s">
        <v>457</v>
      </c>
      <c r="E666" s="28" t="s">
        <v>1516</v>
      </c>
      <c r="F666" s="28" t="s">
        <v>1517</v>
      </c>
      <c r="G666" s="28" t="s">
        <v>1518</v>
      </c>
      <c r="H666" s="11">
        <v>1</v>
      </c>
      <c r="J666" s="41">
        <v>8</v>
      </c>
    </row>
    <row r="667" ht="14.25" hidden="1" spans="1:10">
      <c r="A667" s="5" t="s">
        <v>457</v>
      </c>
      <c r="E667" s="28" t="s">
        <v>1519</v>
      </c>
      <c r="F667" s="28" t="s">
        <v>1361</v>
      </c>
      <c r="G667" s="28"/>
      <c r="H667" s="11">
        <v>1</v>
      </c>
      <c r="J667" s="41">
        <v>30</v>
      </c>
    </row>
    <row r="668" ht="14.25" hidden="1" spans="1:10">
      <c r="A668" s="5" t="s">
        <v>457</v>
      </c>
      <c r="E668" s="28" t="s">
        <v>1520</v>
      </c>
      <c r="F668" s="28" t="s">
        <v>271</v>
      </c>
      <c r="G668" s="28" t="s">
        <v>1521</v>
      </c>
      <c r="H668" s="11">
        <v>1</v>
      </c>
      <c r="J668" s="41">
        <v>2</v>
      </c>
    </row>
    <row r="669" ht="14.25" hidden="1" spans="1:10">
      <c r="A669" s="5" t="s">
        <v>457</v>
      </c>
      <c r="E669" s="28" t="s">
        <v>1522</v>
      </c>
      <c r="F669" s="28" t="s">
        <v>981</v>
      </c>
      <c r="G669" s="28" t="s">
        <v>1523</v>
      </c>
      <c r="H669" s="11">
        <v>1</v>
      </c>
      <c r="J669" s="41">
        <v>137</v>
      </c>
    </row>
    <row r="670" ht="14.25" hidden="1" spans="1:10">
      <c r="A670" s="5" t="s">
        <v>457</v>
      </c>
      <c r="E670" s="28" t="s">
        <v>1524</v>
      </c>
      <c r="F670" s="28" t="s">
        <v>1525</v>
      </c>
      <c r="G670" s="28" t="s">
        <v>1526</v>
      </c>
      <c r="H670" s="11">
        <v>1</v>
      </c>
      <c r="J670" s="41">
        <v>47</v>
      </c>
    </row>
    <row r="671" ht="14.25" hidden="1" spans="1:10">
      <c r="A671" s="5" t="s">
        <v>457</v>
      </c>
      <c r="E671" s="28" t="s">
        <v>1527</v>
      </c>
      <c r="F671" s="28" t="s">
        <v>1528</v>
      </c>
      <c r="G671" s="28" t="s">
        <v>1529</v>
      </c>
      <c r="H671" s="11">
        <v>1</v>
      </c>
      <c r="J671" s="41">
        <v>6</v>
      </c>
    </row>
    <row r="672" ht="14.25" hidden="1" spans="1:10">
      <c r="A672" s="5" t="s">
        <v>457</v>
      </c>
      <c r="E672" s="28" t="s">
        <v>1530</v>
      </c>
      <c r="F672" s="28" t="s">
        <v>232</v>
      </c>
      <c r="G672" s="28"/>
      <c r="H672" s="11">
        <v>1</v>
      </c>
      <c r="J672" s="41">
        <v>5</v>
      </c>
    </row>
    <row r="673" ht="14.25" hidden="1" spans="1:10">
      <c r="A673" s="5" t="s">
        <v>457</v>
      </c>
      <c r="E673" s="28" t="s">
        <v>1531</v>
      </c>
      <c r="F673" s="28" t="s">
        <v>1330</v>
      </c>
      <c r="G673" s="28" t="s">
        <v>1532</v>
      </c>
      <c r="H673" s="11">
        <v>1</v>
      </c>
      <c r="J673" s="41">
        <v>30</v>
      </c>
    </row>
    <row r="674" ht="14.25" hidden="1" spans="1:10">
      <c r="A674" s="5" t="s">
        <v>457</v>
      </c>
      <c r="E674" s="28" t="s">
        <v>1533</v>
      </c>
      <c r="F674" s="28" t="s">
        <v>1534</v>
      </c>
      <c r="G674" s="28"/>
      <c r="H674" s="11">
        <v>1</v>
      </c>
      <c r="J674" s="41">
        <v>5</v>
      </c>
    </row>
    <row r="675" ht="14.25" hidden="1" spans="1:10">
      <c r="A675" s="5" t="s">
        <v>457</v>
      </c>
      <c r="E675" s="28" t="s">
        <v>1535</v>
      </c>
      <c r="F675" s="28" t="s">
        <v>1536</v>
      </c>
      <c r="G675" s="28" t="s">
        <v>135</v>
      </c>
      <c r="H675" s="11">
        <v>1</v>
      </c>
      <c r="J675" s="41">
        <v>1000</v>
      </c>
    </row>
    <row r="676" ht="14.25" hidden="1" spans="1:10">
      <c r="A676" s="5" t="s">
        <v>457</v>
      </c>
      <c r="E676" s="28" t="s">
        <v>1537</v>
      </c>
      <c r="F676" s="28" t="s">
        <v>210</v>
      </c>
      <c r="G676" s="28" t="s">
        <v>1538</v>
      </c>
      <c r="H676" s="11">
        <v>1</v>
      </c>
      <c r="J676" s="41">
        <v>38</v>
      </c>
    </row>
    <row r="677" ht="14.25" hidden="1" spans="1:10">
      <c r="A677" s="5" t="s">
        <v>457</v>
      </c>
      <c r="E677" s="28" t="s">
        <v>1539</v>
      </c>
      <c r="F677" s="28" t="s">
        <v>1540</v>
      </c>
      <c r="G677" s="28" t="s">
        <v>1541</v>
      </c>
      <c r="H677" s="11">
        <v>1</v>
      </c>
      <c r="J677" s="41">
        <v>1</v>
      </c>
    </row>
    <row r="678" ht="14.25" hidden="1" spans="1:10">
      <c r="A678" s="5" t="s">
        <v>457</v>
      </c>
      <c r="E678" s="28" t="s">
        <v>1542</v>
      </c>
      <c r="F678" s="28" t="s">
        <v>1456</v>
      </c>
      <c r="G678" s="28"/>
      <c r="H678" s="11">
        <v>1</v>
      </c>
      <c r="J678" s="41">
        <v>3</v>
      </c>
    </row>
    <row r="679" ht="14.25" hidden="1" spans="1:10">
      <c r="A679" s="5" t="s">
        <v>457</v>
      </c>
      <c r="E679" s="28" t="s">
        <v>1543</v>
      </c>
      <c r="F679" s="28" t="s">
        <v>1544</v>
      </c>
      <c r="G679" s="28"/>
      <c r="H679" s="11">
        <v>1</v>
      </c>
      <c r="J679" s="41">
        <v>1</v>
      </c>
    </row>
    <row r="680" ht="14.25" hidden="1" spans="1:10">
      <c r="A680" s="5" t="s">
        <v>457</v>
      </c>
      <c r="E680" s="28" t="s">
        <v>1545</v>
      </c>
      <c r="F680" s="28" t="s">
        <v>1544</v>
      </c>
      <c r="G680" s="28"/>
      <c r="H680" s="11">
        <v>1</v>
      </c>
      <c r="J680" s="41">
        <v>1000</v>
      </c>
    </row>
    <row r="681" ht="14.25" hidden="1" spans="1:10">
      <c r="A681" s="5" t="s">
        <v>457</v>
      </c>
      <c r="E681" s="28" t="s">
        <v>1546</v>
      </c>
      <c r="F681" s="28" t="s">
        <v>1544</v>
      </c>
      <c r="G681" s="28"/>
      <c r="H681" s="11">
        <v>1</v>
      </c>
      <c r="J681" s="41">
        <v>400</v>
      </c>
    </row>
    <row r="682" ht="14.25" hidden="1" spans="1:10">
      <c r="A682" s="5" t="s">
        <v>457</v>
      </c>
      <c r="E682" s="28" t="s">
        <v>1547</v>
      </c>
      <c r="F682" s="28" t="s">
        <v>1548</v>
      </c>
      <c r="G682" s="28" t="s">
        <v>1471</v>
      </c>
      <c r="H682" s="11">
        <v>1</v>
      </c>
      <c r="J682" s="41">
        <v>1</v>
      </c>
    </row>
    <row r="683" ht="14.25" hidden="1" spans="1:10">
      <c r="A683" s="5" t="s">
        <v>457</v>
      </c>
      <c r="E683" s="28" t="s">
        <v>1549</v>
      </c>
      <c r="F683" s="28" t="s">
        <v>1361</v>
      </c>
      <c r="G683" s="28" t="s">
        <v>1550</v>
      </c>
      <c r="H683" s="11">
        <v>1</v>
      </c>
      <c r="J683" s="41">
        <v>5000</v>
      </c>
    </row>
    <row r="684" ht="14.25" hidden="1" spans="1:10">
      <c r="A684" s="5" t="s">
        <v>457</v>
      </c>
      <c r="E684" s="28" t="s">
        <v>1551</v>
      </c>
      <c r="F684" s="28" t="s">
        <v>210</v>
      </c>
      <c r="G684" s="28" t="s">
        <v>1552</v>
      </c>
      <c r="H684" s="11">
        <v>1</v>
      </c>
      <c r="J684" s="41">
        <v>5</v>
      </c>
    </row>
    <row r="685" ht="14.25" hidden="1" spans="1:10">
      <c r="A685" s="5" t="s">
        <v>457</v>
      </c>
      <c r="E685" s="28" t="s">
        <v>1553</v>
      </c>
      <c r="F685" s="28" t="s">
        <v>271</v>
      </c>
      <c r="G685" s="28" t="s">
        <v>1554</v>
      </c>
      <c r="H685" s="11">
        <v>1</v>
      </c>
      <c r="J685" s="41">
        <v>10</v>
      </c>
    </row>
    <row r="686" ht="14.25" hidden="1" spans="1:10">
      <c r="A686" s="5" t="s">
        <v>457</v>
      </c>
      <c r="E686" s="28" t="s">
        <v>1555</v>
      </c>
      <c r="F686" s="28" t="s">
        <v>142</v>
      </c>
      <c r="G686" s="28" t="s">
        <v>1556</v>
      </c>
      <c r="H686" s="11">
        <v>1</v>
      </c>
      <c r="J686" s="41">
        <v>2</v>
      </c>
    </row>
    <row r="687" ht="14.25" hidden="1" spans="1:10">
      <c r="A687" s="5" t="s">
        <v>457</v>
      </c>
      <c r="E687" s="28" t="s">
        <v>1557</v>
      </c>
      <c r="F687" s="28" t="s">
        <v>1467</v>
      </c>
      <c r="G687" s="28" t="s">
        <v>1558</v>
      </c>
      <c r="H687" s="11">
        <v>1</v>
      </c>
      <c r="J687" s="41">
        <v>88</v>
      </c>
    </row>
    <row r="688" ht="14.25" hidden="1" spans="1:10">
      <c r="A688" s="5" t="s">
        <v>457</v>
      </c>
      <c r="E688" s="28" t="s">
        <v>1559</v>
      </c>
      <c r="F688" s="28" t="s">
        <v>1560</v>
      </c>
      <c r="G688" s="28" t="s">
        <v>1561</v>
      </c>
      <c r="H688" s="11">
        <v>1</v>
      </c>
      <c r="J688" s="41">
        <v>1</v>
      </c>
    </row>
    <row r="689" ht="14.25" hidden="1" spans="1:10">
      <c r="A689" s="5" t="s">
        <v>457</v>
      </c>
      <c r="E689" s="28" t="s">
        <v>1562</v>
      </c>
      <c r="F689" s="28" t="s">
        <v>1563</v>
      </c>
      <c r="G689" s="28"/>
      <c r="H689" s="11">
        <v>1</v>
      </c>
      <c r="J689" s="41">
        <v>1</v>
      </c>
    </row>
    <row r="690" ht="14.25" hidden="1" spans="1:10">
      <c r="A690" s="5" t="s">
        <v>457</v>
      </c>
      <c r="E690" s="28" t="s">
        <v>1564</v>
      </c>
      <c r="F690" s="28" t="s">
        <v>1565</v>
      </c>
      <c r="G690" s="28" t="s">
        <v>1566</v>
      </c>
      <c r="H690" s="11">
        <v>1</v>
      </c>
      <c r="J690" s="41">
        <v>1000</v>
      </c>
    </row>
    <row r="691" ht="14.25" hidden="1" spans="1:10">
      <c r="A691" s="5" t="s">
        <v>457</v>
      </c>
      <c r="E691" s="28" t="s">
        <v>1567</v>
      </c>
      <c r="F691" s="28" t="s">
        <v>395</v>
      </c>
      <c r="G691" s="28" t="s">
        <v>1568</v>
      </c>
      <c r="H691" s="11">
        <v>1</v>
      </c>
      <c r="J691" s="41">
        <v>2</v>
      </c>
    </row>
    <row r="692" ht="14.25" hidden="1" spans="1:10">
      <c r="A692" s="5" t="s">
        <v>457</v>
      </c>
      <c r="E692" s="28" t="s">
        <v>1569</v>
      </c>
      <c r="F692" s="28" t="s">
        <v>82</v>
      </c>
      <c r="G692" s="28" t="s">
        <v>1570</v>
      </c>
      <c r="H692" s="11">
        <v>1</v>
      </c>
      <c r="J692" s="41">
        <v>18</v>
      </c>
    </row>
    <row r="693" ht="14.25" hidden="1" spans="1:10">
      <c r="A693" s="5" t="s">
        <v>457</v>
      </c>
      <c r="E693" s="28" t="s">
        <v>1571</v>
      </c>
      <c r="F693" s="28" t="s">
        <v>1572</v>
      </c>
      <c r="G693" s="28" t="s">
        <v>1320</v>
      </c>
      <c r="H693" s="11">
        <v>1</v>
      </c>
      <c r="J693" s="41">
        <v>8</v>
      </c>
    </row>
    <row r="694" ht="14.25" hidden="1" spans="1:10">
      <c r="A694" s="5" t="s">
        <v>457</v>
      </c>
      <c r="E694" s="28" t="s">
        <v>1573</v>
      </c>
      <c r="F694" s="28" t="s">
        <v>1574</v>
      </c>
      <c r="G694" s="28" t="s">
        <v>1575</v>
      </c>
      <c r="H694" s="11">
        <v>1</v>
      </c>
      <c r="J694" s="41">
        <v>80</v>
      </c>
    </row>
    <row r="695" ht="14.25" hidden="1" spans="1:10">
      <c r="A695" s="5" t="s">
        <v>457</v>
      </c>
      <c r="E695" s="28" t="s">
        <v>1576</v>
      </c>
      <c r="F695" s="28" t="s">
        <v>1577</v>
      </c>
      <c r="G695" s="28"/>
      <c r="H695" s="11">
        <v>1</v>
      </c>
      <c r="J695" s="41">
        <v>3</v>
      </c>
    </row>
    <row r="696" ht="14.25" hidden="1" spans="1:10">
      <c r="A696" s="5" t="s">
        <v>457</v>
      </c>
      <c r="E696" s="28" t="s">
        <v>1578</v>
      </c>
      <c r="F696" s="28" t="s">
        <v>52</v>
      </c>
      <c r="G696" s="28" t="s">
        <v>1579</v>
      </c>
      <c r="H696" s="11">
        <v>1</v>
      </c>
      <c r="J696" s="41">
        <v>4</v>
      </c>
    </row>
    <row r="697" ht="14.25" hidden="1" spans="1:10">
      <c r="A697" s="5" t="s">
        <v>457</v>
      </c>
      <c r="E697" s="28" t="s">
        <v>1580</v>
      </c>
      <c r="F697" s="28" t="s">
        <v>433</v>
      </c>
      <c r="G697" s="28" t="s">
        <v>1581</v>
      </c>
      <c r="H697" s="11">
        <v>1</v>
      </c>
      <c r="J697" s="41">
        <v>80</v>
      </c>
    </row>
    <row r="698" ht="14.25" hidden="1" spans="1:10">
      <c r="A698" s="5" t="s">
        <v>457</v>
      </c>
      <c r="E698" s="28" t="s">
        <v>1582</v>
      </c>
      <c r="F698" s="28" t="s">
        <v>232</v>
      </c>
      <c r="G698" s="28" t="s">
        <v>1432</v>
      </c>
      <c r="H698" s="11">
        <v>1</v>
      </c>
      <c r="J698" s="41">
        <v>64</v>
      </c>
    </row>
    <row r="699" ht="14.25" hidden="1" spans="1:10">
      <c r="A699" s="5" t="s">
        <v>457</v>
      </c>
      <c r="E699" s="28" t="s">
        <v>1583</v>
      </c>
      <c r="F699" s="28" t="s">
        <v>1584</v>
      </c>
      <c r="G699" s="28" t="s">
        <v>1585</v>
      </c>
      <c r="H699" s="11">
        <v>1</v>
      </c>
      <c r="J699" s="41">
        <v>2000</v>
      </c>
    </row>
    <row r="700" ht="14.25" hidden="1" spans="1:10">
      <c r="A700" s="5" t="s">
        <v>457</v>
      </c>
      <c r="E700" s="28" t="s">
        <v>1586</v>
      </c>
      <c r="F700" s="28" t="s">
        <v>1587</v>
      </c>
      <c r="G700" s="28" t="s">
        <v>1588</v>
      </c>
      <c r="H700" s="11">
        <v>1</v>
      </c>
      <c r="J700" s="41">
        <v>1000</v>
      </c>
    </row>
    <row r="701" ht="14.25" hidden="1" spans="1:10">
      <c r="A701" s="5" t="s">
        <v>457</v>
      </c>
      <c r="E701" s="28" t="s">
        <v>1589</v>
      </c>
      <c r="F701" s="28" t="s">
        <v>1590</v>
      </c>
      <c r="G701" s="28"/>
      <c r="H701" s="11">
        <v>1</v>
      </c>
      <c r="J701" s="41">
        <v>50</v>
      </c>
    </row>
    <row r="702" ht="14.25" hidden="1" spans="1:10">
      <c r="A702" s="5" t="s">
        <v>457</v>
      </c>
      <c r="E702" s="28" t="s">
        <v>1591</v>
      </c>
      <c r="F702" s="28" t="s">
        <v>1592</v>
      </c>
      <c r="G702" s="28" t="s">
        <v>135</v>
      </c>
      <c r="H702" s="11">
        <v>1</v>
      </c>
      <c r="J702" s="41">
        <v>85</v>
      </c>
    </row>
    <row r="703" ht="14.25" hidden="1" spans="1:10">
      <c r="A703" s="5" t="s">
        <v>457</v>
      </c>
      <c r="E703" s="28" t="s">
        <v>1593</v>
      </c>
      <c r="F703" s="28" t="s">
        <v>649</v>
      </c>
      <c r="G703" s="28" t="s">
        <v>1594</v>
      </c>
      <c r="H703" s="11">
        <v>1</v>
      </c>
      <c r="J703" s="41">
        <v>225</v>
      </c>
    </row>
    <row r="704" ht="14.25" hidden="1" spans="1:10">
      <c r="A704" s="5" t="s">
        <v>457</v>
      </c>
      <c r="E704" s="28" t="s">
        <v>1595</v>
      </c>
      <c r="F704" s="28" t="s">
        <v>1596</v>
      </c>
      <c r="G704" s="28" t="s">
        <v>1597</v>
      </c>
      <c r="H704" s="11">
        <v>1</v>
      </c>
      <c r="J704" s="41">
        <v>500</v>
      </c>
    </row>
    <row r="705" ht="14.25" hidden="1" spans="1:10">
      <c r="A705" s="5" t="s">
        <v>457</v>
      </c>
      <c r="E705" s="28" t="s">
        <v>1598</v>
      </c>
      <c r="F705" s="28" t="s">
        <v>1528</v>
      </c>
      <c r="G705" s="28" t="s">
        <v>735</v>
      </c>
      <c r="H705" s="11">
        <v>1</v>
      </c>
      <c r="J705" s="41">
        <v>29</v>
      </c>
    </row>
    <row r="706" ht="14.25" hidden="1" spans="1:10">
      <c r="A706" s="5" t="s">
        <v>457</v>
      </c>
      <c r="E706" s="28" t="s">
        <v>1599</v>
      </c>
      <c r="F706" s="28" t="s">
        <v>953</v>
      </c>
      <c r="G706" s="28" t="s">
        <v>656</v>
      </c>
      <c r="H706" s="11">
        <v>1</v>
      </c>
      <c r="J706" s="41">
        <v>2</v>
      </c>
    </row>
    <row r="707" ht="14.25" hidden="1" spans="1:10">
      <c r="A707" s="5" t="s">
        <v>457</v>
      </c>
      <c r="E707" s="28" t="s">
        <v>1600</v>
      </c>
      <c r="F707" s="28" t="s">
        <v>1601</v>
      </c>
      <c r="G707" s="28" t="s">
        <v>1345</v>
      </c>
      <c r="H707" s="11">
        <v>1</v>
      </c>
      <c r="J707" s="41">
        <v>30</v>
      </c>
    </row>
    <row r="708" ht="14.25" hidden="1" spans="1:10">
      <c r="A708" s="5" t="s">
        <v>457</v>
      </c>
      <c r="E708" s="28" t="s">
        <v>1602</v>
      </c>
      <c r="F708" s="28" t="s">
        <v>1603</v>
      </c>
      <c r="G708" s="28" t="s">
        <v>827</v>
      </c>
      <c r="H708" s="11">
        <v>1</v>
      </c>
      <c r="J708" s="41">
        <v>580</v>
      </c>
    </row>
    <row r="709" ht="14.25" hidden="1" spans="1:10">
      <c r="A709" s="5" t="s">
        <v>457</v>
      </c>
      <c r="E709" s="28" t="s">
        <v>1604</v>
      </c>
      <c r="F709" s="28" t="s">
        <v>316</v>
      </c>
      <c r="G709" s="28" t="s">
        <v>1483</v>
      </c>
      <c r="H709" s="11">
        <v>1</v>
      </c>
      <c r="J709" s="41">
        <v>10</v>
      </c>
    </row>
    <row r="710" ht="14.25" hidden="1" spans="1:10">
      <c r="A710" s="5" t="s">
        <v>457</v>
      </c>
      <c r="E710" s="28" t="s">
        <v>1605</v>
      </c>
      <c r="F710" s="28" t="s">
        <v>1606</v>
      </c>
      <c r="G710" s="28" t="s">
        <v>1607</v>
      </c>
      <c r="H710" s="11">
        <v>1</v>
      </c>
      <c r="J710" s="41">
        <v>8</v>
      </c>
    </row>
    <row r="711" ht="14.25" hidden="1" spans="1:10">
      <c r="A711" s="5" t="s">
        <v>457</v>
      </c>
      <c r="E711" s="28" t="s">
        <v>1608</v>
      </c>
      <c r="F711" s="28" t="s">
        <v>1544</v>
      </c>
      <c r="G711" s="28"/>
      <c r="H711" s="11">
        <v>1</v>
      </c>
      <c r="J711" s="41">
        <v>12</v>
      </c>
    </row>
    <row r="712" ht="14.25" hidden="1" spans="1:10">
      <c r="A712" s="5" t="s">
        <v>457</v>
      </c>
      <c r="E712" s="28" t="s">
        <v>1609</v>
      </c>
      <c r="F712" s="28" t="s">
        <v>271</v>
      </c>
      <c r="G712" s="28"/>
      <c r="H712" s="11">
        <v>1</v>
      </c>
      <c r="J712" s="41">
        <v>6</v>
      </c>
    </row>
    <row r="713" ht="14.25" hidden="1" spans="1:10">
      <c r="A713" s="5" t="s">
        <v>457</v>
      </c>
      <c r="E713" s="28" t="s">
        <v>1610</v>
      </c>
      <c r="F713" s="28" t="s">
        <v>1611</v>
      </c>
      <c r="G713" s="28" t="s">
        <v>225</v>
      </c>
      <c r="H713" s="11">
        <v>1</v>
      </c>
      <c r="J713" s="41">
        <v>37</v>
      </c>
    </row>
    <row r="714" ht="14.25" hidden="1" spans="1:10">
      <c r="A714" s="5" t="s">
        <v>457</v>
      </c>
      <c r="E714" s="28" t="s">
        <v>1612</v>
      </c>
      <c r="F714" s="28" t="s">
        <v>1613</v>
      </c>
      <c r="G714" s="28" t="s">
        <v>571</v>
      </c>
      <c r="H714" s="11">
        <v>1</v>
      </c>
      <c r="J714" s="41">
        <v>3</v>
      </c>
    </row>
    <row r="715" ht="14.25" hidden="1" spans="1:10">
      <c r="A715" s="5" t="s">
        <v>457</v>
      </c>
      <c r="E715" s="28" t="s">
        <v>1614</v>
      </c>
      <c r="F715" s="28" t="s">
        <v>1188</v>
      </c>
      <c r="G715" s="28" t="s">
        <v>1615</v>
      </c>
      <c r="H715" s="11">
        <v>1</v>
      </c>
      <c r="J715" s="41">
        <v>17</v>
      </c>
    </row>
    <row r="716" ht="14.25" hidden="1" spans="1:10">
      <c r="A716" s="5" t="s">
        <v>457</v>
      </c>
      <c r="E716" s="28" t="s">
        <v>1616</v>
      </c>
      <c r="F716" s="28" t="s">
        <v>1617</v>
      </c>
      <c r="G716" s="28" t="s">
        <v>225</v>
      </c>
      <c r="H716" s="11">
        <v>1</v>
      </c>
      <c r="J716" s="41">
        <v>50</v>
      </c>
    </row>
    <row r="717" ht="14.25" hidden="1" spans="1:10">
      <c r="A717" s="5" t="s">
        <v>457</v>
      </c>
      <c r="E717" s="28" t="s">
        <v>1618</v>
      </c>
      <c r="F717" s="28" t="s">
        <v>1617</v>
      </c>
      <c r="G717" s="28" t="s">
        <v>1619</v>
      </c>
      <c r="H717" s="11">
        <v>1</v>
      </c>
      <c r="J717" s="41">
        <v>10000</v>
      </c>
    </row>
    <row r="718" ht="14.25" hidden="1" spans="1:10">
      <c r="A718" s="5" t="s">
        <v>457</v>
      </c>
      <c r="E718" s="28" t="s">
        <v>1620</v>
      </c>
      <c r="F718" s="28" t="s">
        <v>1621</v>
      </c>
      <c r="G718" s="28"/>
      <c r="H718" s="11">
        <v>1</v>
      </c>
      <c r="J718" s="41">
        <v>910</v>
      </c>
    </row>
    <row r="719" ht="14.25" hidden="1" spans="1:10">
      <c r="A719" s="5" t="s">
        <v>457</v>
      </c>
      <c r="E719" s="28" t="s">
        <v>1622</v>
      </c>
      <c r="F719" s="28" t="s">
        <v>556</v>
      </c>
      <c r="G719" s="28" t="s">
        <v>1623</v>
      </c>
      <c r="H719" s="11">
        <v>1</v>
      </c>
      <c r="J719" s="41">
        <v>9</v>
      </c>
    </row>
    <row r="720" ht="14.25" hidden="1" spans="1:10">
      <c r="A720" s="5" t="s">
        <v>457</v>
      </c>
      <c r="E720" s="28" t="s">
        <v>1624</v>
      </c>
      <c r="F720" s="28"/>
      <c r="G720" s="28" t="s">
        <v>1625</v>
      </c>
      <c r="H720" s="11">
        <v>1</v>
      </c>
      <c r="J720" s="41">
        <v>395</v>
      </c>
    </row>
    <row r="721" ht="14.25" hidden="1" spans="1:10">
      <c r="A721" s="5" t="s">
        <v>457</v>
      </c>
      <c r="E721" s="28" t="s">
        <v>1626</v>
      </c>
      <c r="F721" s="28" t="s">
        <v>87</v>
      </c>
      <c r="G721" s="28" t="s">
        <v>1627</v>
      </c>
      <c r="H721" s="11">
        <v>1</v>
      </c>
      <c r="J721" s="41">
        <v>31</v>
      </c>
    </row>
    <row r="722" ht="14.25" hidden="1" spans="1:10">
      <c r="A722" s="5" t="s">
        <v>457</v>
      </c>
      <c r="E722" s="28" t="s">
        <v>1628</v>
      </c>
      <c r="F722" s="28" t="s">
        <v>1629</v>
      </c>
      <c r="G722" s="28" t="s">
        <v>1630</v>
      </c>
      <c r="H722" s="11">
        <v>1</v>
      </c>
      <c r="J722" s="41">
        <v>30</v>
      </c>
    </row>
    <row r="723" ht="14.25" hidden="1" spans="1:10">
      <c r="A723" s="5" t="s">
        <v>457</v>
      </c>
      <c r="E723" s="28" t="s">
        <v>1631</v>
      </c>
      <c r="F723" s="28" t="s">
        <v>631</v>
      </c>
      <c r="G723" s="28"/>
      <c r="H723" s="11">
        <v>1</v>
      </c>
      <c r="J723" s="41">
        <v>18</v>
      </c>
    </row>
    <row r="724" ht="14.25" hidden="1" spans="1:10">
      <c r="A724" s="5" t="s">
        <v>457</v>
      </c>
      <c r="E724" s="28" t="s">
        <v>1632</v>
      </c>
      <c r="F724" s="28" t="s">
        <v>82</v>
      </c>
      <c r="G724" s="28" t="s">
        <v>1633</v>
      </c>
      <c r="H724" s="11">
        <v>1</v>
      </c>
      <c r="J724" s="41">
        <v>990</v>
      </c>
    </row>
    <row r="725" ht="14.25" hidden="1" spans="1:10">
      <c r="A725" s="5" t="s">
        <v>457</v>
      </c>
      <c r="E725" s="28" t="s">
        <v>1634</v>
      </c>
      <c r="F725" s="28" t="s">
        <v>879</v>
      </c>
      <c r="G725" s="28" t="s">
        <v>225</v>
      </c>
      <c r="H725" s="11">
        <v>1</v>
      </c>
      <c r="J725" s="41">
        <v>19</v>
      </c>
    </row>
    <row r="726" ht="14.25" hidden="1" spans="1:10">
      <c r="A726" s="5" t="s">
        <v>457</v>
      </c>
      <c r="E726" s="28" t="s">
        <v>1635</v>
      </c>
      <c r="F726" s="28" t="s">
        <v>139</v>
      </c>
      <c r="G726" s="28" t="s">
        <v>1636</v>
      </c>
      <c r="H726" s="11">
        <v>1</v>
      </c>
      <c r="J726" s="41">
        <v>1</v>
      </c>
    </row>
    <row r="727" ht="14.25" hidden="1" spans="1:10">
      <c r="A727" s="5" t="s">
        <v>457</v>
      </c>
      <c r="E727" s="28" t="s">
        <v>1637</v>
      </c>
      <c r="F727" s="28" t="s">
        <v>281</v>
      </c>
      <c r="G727" s="28"/>
      <c r="H727" s="11">
        <v>1</v>
      </c>
      <c r="J727" s="41">
        <v>102</v>
      </c>
    </row>
    <row r="728" ht="14.25" hidden="1" spans="1:10">
      <c r="A728" s="5" t="s">
        <v>457</v>
      </c>
      <c r="E728" s="28" t="s">
        <v>1638</v>
      </c>
      <c r="F728" s="28" t="s">
        <v>1355</v>
      </c>
      <c r="G728" s="28" t="s">
        <v>225</v>
      </c>
      <c r="H728" s="11">
        <v>1</v>
      </c>
      <c r="J728" s="41">
        <v>10</v>
      </c>
    </row>
    <row r="729" ht="14.25" hidden="1" spans="1:10">
      <c r="A729" s="5" t="s">
        <v>457</v>
      </c>
      <c r="E729" s="28" t="s">
        <v>1639</v>
      </c>
      <c r="F729" s="28" t="s">
        <v>433</v>
      </c>
      <c r="G729" s="28" t="s">
        <v>1303</v>
      </c>
      <c r="H729" s="11">
        <v>1</v>
      </c>
      <c r="J729" s="41">
        <v>1</v>
      </c>
    </row>
    <row r="730" ht="14.25" hidden="1" spans="1:10">
      <c r="A730" s="5" t="s">
        <v>457</v>
      </c>
      <c r="E730" s="28" t="s">
        <v>1640</v>
      </c>
      <c r="F730" s="28" t="s">
        <v>1641</v>
      </c>
      <c r="G730" s="28" t="s">
        <v>1642</v>
      </c>
      <c r="H730" s="11">
        <v>1</v>
      </c>
      <c r="J730" s="41">
        <v>50</v>
      </c>
    </row>
    <row r="731" ht="14.25" hidden="1" spans="1:10">
      <c r="A731" s="5" t="s">
        <v>457</v>
      </c>
      <c r="E731" s="28" t="s">
        <v>1643</v>
      </c>
      <c r="F731" s="28" t="s">
        <v>1613</v>
      </c>
      <c r="G731" s="28" t="s">
        <v>135</v>
      </c>
      <c r="H731" s="11">
        <v>1</v>
      </c>
      <c r="J731" s="41">
        <v>12</v>
      </c>
    </row>
    <row r="732" ht="14.25" hidden="1" spans="1:10">
      <c r="A732" s="5" t="s">
        <v>457</v>
      </c>
      <c r="E732" s="28" t="s">
        <v>1644</v>
      </c>
      <c r="F732" s="28" t="s">
        <v>687</v>
      </c>
      <c r="G732" s="28" t="s">
        <v>1645</v>
      </c>
      <c r="H732" s="11">
        <v>1</v>
      </c>
      <c r="J732" s="41">
        <v>50</v>
      </c>
    </row>
    <row r="733" ht="14.25" hidden="1" spans="1:10">
      <c r="A733" s="5" t="s">
        <v>457</v>
      </c>
      <c r="E733" s="28" t="s">
        <v>1646</v>
      </c>
      <c r="F733" s="28" t="s">
        <v>1647</v>
      </c>
      <c r="G733" s="28" t="s">
        <v>1648</v>
      </c>
      <c r="H733" s="11">
        <v>1</v>
      </c>
      <c r="J733" s="41">
        <v>5</v>
      </c>
    </row>
    <row r="734" ht="14.25" hidden="1" spans="1:10">
      <c r="A734" s="5" t="s">
        <v>457</v>
      </c>
      <c r="E734" s="28" t="s">
        <v>1649</v>
      </c>
      <c r="F734" s="28" t="s">
        <v>1650</v>
      </c>
      <c r="G734" s="28"/>
      <c r="H734" s="11">
        <v>1</v>
      </c>
      <c r="J734" s="41">
        <v>25</v>
      </c>
    </row>
    <row r="735" ht="14.25" hidden="1" spans="1:10">
      <c r="A735" s="5" t="s">
        <v>457</v>
      </c>
      <c r="E735" s="28" t="s">
        <v>1651</v>
      </c>
      <c r="F735" s="28" t="s">
        <v>369</v>
      </c>
      <c r="G735" s="28" t="s">
        <v>1652</v>
      </c>
      <c r="H735" s="11">
        <v>1</v>
      </c>
      <c r="J735" s="41">
        <v>10</v>
      </c>
    </row>
    <row r="736" ht="14.25" hidden="1" spans="1:10">
      <c r="A736" s="5" t="s">
        <v>457</v>
      </c>
      <c r="E736" s="28" t="s">
        <v>1653</v>
      </c>
      <c r="F736" s="28" t="s">
        <v>879</v>
      </c>
      <c r="G736" s="28" t="s">
        <v>1654</v>
      </c>
      <c r="H736" s="11">
        <v>1</v>
      </c>
      <c r="J736" s="41">
        <v>1935</v>
      </c>
    </row>
    <row r="737" ht="14.25" hidden="1" spans="1:10">
      <c r="A737" s="5" t="s">
        <v>457</v>
      </c>
      <c r="E737" s="28" t="s">
        <v>1655</v>
      </c>
      <c r="F737" s="28"/>
      <c r="G737" s="28" t="s">
        <v>225</v>
      </c>
      <c r="H737" s="11">
        <v>1</v>
      </c>
      <c r="J737" s="41">
        <v>10</v>
      </c>
    </row>
    <row r="738" ht="14.25" hidden="1" spans="1:10">
      <c r="A738" s="5" t="s">
        <v>457</v>
      </c>
      <c r="E738" s="28" t="s">
        <v>1656</v>
      </c>
      <c r="F738" s="28" t="s">
        <v>1657</v>
      </c>
      <c r="G738" s="28" t="s">
        <v>105</v>
      </c>
      <c r="H738" s="11">
        <v>1</v>
      </c>
      <c r="J738" s="41">
        <v>199</v>
      </c>
    </row>
    <row r="739" ht="14.25" hidden="1" spans="1:10">
      <c r="A739" s="5" t="s">
        <v>457</v>
      </c>
      <c r="E739" s="28" t="s">
        <v>1658</v>
      </c>
      <c r="F739" s="28" t="s">
        <v>1659</v>
      </c>
      <c r="G739" s="28" t="s">
        <v>200</v>
      </c>
      <c r="H739" s="11">
        <v>1</v>
      </c>
      <c r="J739" s="41">
        <v>357</v>
      </c>
    </row>
    <row r="740" ht="14.25" hidden="1" spans="1:10">
      <c r="A740" s="5" t="s">
        <v>457</v>
      </c>
      <c r="E740" s="28" t="s">
        <v>1660</v>
      </c>
      <c r="F740" s="28" t="s">
        <v>1661</v>
      </c>
      <c r="G740" s="28" t="s">
        <v>392</v>
      </c>
      <c r="H740" s="11">
        <v>1</v>
      </c>
      <c r="J740" s="41">
        <v>25</v>
      </c>
    </row>
    <row r="741" ht="14.25" hidden="1" spans="1:10">
      <c r="A741" s="5" t="s">
        <v>457</v>
      </c>
      <c r="E741" s="28" t="s">
        <v>1662</v>
      </c>
      <c r="F741" s="28" t="s">
        <v>1617</v>
      </c>
      <c r="G741" s="28" t="s">
        <v>1663</v>
      </c>
      <c r="H741" s="11">
        <v>1</v>
      </c>
      <c r="J741" s="41">
        <v>1247</v>
      </c>
    </row>
    <row r="742" ht="14.25" hidden="1" spans="1:10">
      <c r="A742" s="5" t="s">
        <v>457</v>
      </c>
      <c r="E742" s="28" t="s">
        <v>1664</v>
      </c>
      <c r="F742" s="28" t="s">
        <v>1617</v>
      </c>
      <c r="G742" s="28" t="s">
        <v>1663</v>
      </c>
      <c r="H742" s="11">
        <v>1</v>
      </c>
      <c r="J742" s="41">
        <v>1284</v>
      </c>
    </row>
    <row r="743" ht="14.25" hidden="1" spans="1:10">
      <c r="A743" s="5" t="s">
        <v>457</v>
      </c>
      <c r="E743" s="28" t="s">
        <v>1665</v>
      </c>
      <c r="F743" s="28" t="s">
        <v>1617</v>
      </c>
      <c r="G743" s="28" t="s">
        <v>1666</v>
      </c>
      <c r="H743" s="11">
        <v>1</v>
      </c>
      <c r="J743" s="41">
        <v>3000</v>
      </c>
    </row>
    <row r="744" ht="14.25" hidden="1" spans="1:10">
      <c r="A744" s="5" t="s">
        <v>457</v>
      </c>
      <c r="E744" s="28" t="s">
        <v>1667</v>
      </c>
      <c r="F744" s="28" t="s">
        <v>1617</v>
      </c>
      <c r="G744" s="28" t="s">
        <v>1666</v>
      </c>
      <c r="H744" s="11">
        <v>1</v>
      </c>
      <c r="J744" s="41">
        <v>2709</v>
      </c>
    </row>
    <row r="745" ht="14.25" hidden="1" spans="1:10">
      <c r="A745" s="5" t="s">
        <v>457</v>
      </c>
      <c r="E745" s="28" t="s">
        <v>1668</v>
      </c>
      <c r="F745" s="28" t="s">
        <v>1617</v>
      </c>
      <c r="G745" s="28" t="s">
        <v>1373</v>
      </c>
      <c r="H745" s="11">
        <v>1</v>
      </c>
      <c r="J745" s="41">
        <v>3000</v>
      </c>
    </row>
    <row r="746" ht="14.25" hidden="1" spans="1:10">
      <c r="A746" s="5" t="s">
        <v>457</v>
      </c>
      <c r="E746" s="28" t="s">
        <v>1669</v>
      </c>
      <c r="F746" s="28" t="s">
        <v>1617</v>
      </c>
      <c r="G746" s="28" t="s">
        <v>553</v>
      </c>
      <c r="H746" s="11">
        <v>1</v>
      </c>
      <c r="J746" s="41">
        <v>2980</v>
      </c>
    </row>
    <row r="747" ht="14.25" hidden="1" spans="1:10">
      <c r="A747" s="5" t="s">
        <v>457</v>
      </c>
      <c r="E747" s="28" t="s">
        <v>1670</v>
      </c>
      <c r="F747" s="28" t="s">
        <v>1617</v>
      </c>
      <c r="G747" s="28" t="s">
        <v>1273</v>
      </c>
      <c r="H747" s="11">
        <v>1</v>
      </c>
      <c r="J747" s="41">
        <v>29</v>
      </c>
    </row>
    <row r="748" ht="14.25" hidden="1" spans="1:10">
      <c r="A748" s="5" t="s">
        <v>457</v>
      </c>
      <c r="E748" s="28" t="s">
        <v>1671</v>
      </c>
      <c r="F748" s="28" t="s">
        <v>1167</v>
      </c>
      <c r="G748" s="28"/>
      <c r="H748" s="11">
        <v>1</v>
      </c>
      <c r="J748" s="41">
        <v>2</v>
      </c>
    </row>
    <row r="749" ht="14.25" hidden="1" spans="1:10">
      <c r="A749" s="5" t="s">
        <v>457</v>
      </c>
      <c r="E749" s="28" t="s">
        <v>1672</v>
      </c>
      <c r="F749" s="28" t="s">
        <v>1673</v>
      </c>
      <c r="G749" s="28" t="s">
        <v>1674</v>
      </c>
      <c r="H749" s="11">
        <v>1</v>
      </c>
      <c r="J749" s="41">
        <v>2</v>
      </c>
    </row>
    <row r="750" ht="14.25" hidden="1" spans="1:10">
      <c r="A750" s="5" t="s">
        <v>457</v>
      </c>
      <c r="E750" s="28" t="s">
        <v>1675</v>
      </c>
      <c r="F750" s="28" t="s">
        <v>1676</v>
      </c>
      <c r="G750" s="28" t="s">
        <v>1677</v>
      </c>
      <c r="H750" s="11">
        <v>1</v>
      </c>
      <c r="J750" s="41">
        <v>4</v>
      </c>
    </row>
    <row r="751" ht="14.25" hidden="1" spans="1:10">
      <c r="A751" s="5" t="s">
        <v>457</v>
      </c>
      <c r="E751" s="28" t="s">
        <v>1678</v>
      </c>
      <c r="F751" s="28" t="s">
        <v>875</v>
      </c>
      <c r="G751" s="28" t="s">
        <v>225</v>
      </c>
      <c r="H751" s="11">
        <v>1</v>
      </c>
      <c r="J751" s="41">
        <v>4</v>
      </c>
    </row>
    <row r="752" ht="14.25" hidden="1" spans="1:10">
      <c r="A752" s="5" t="s">
        <v>457</v>
      </c>
      <c r="E752" s="28" t="s">
        <v>1679</v>
      </c>
      <c r="F752" s="28" t="s">
        <v>82</v>
      </c>
      <c r="G752" s="28"/>
      <c r="H752" s="11">
        <v>1</v>
      </c>
      <c r="J752" s="41">
        <v>2</v>
      </c>
    </row>
    <row r="753" ht="14.25" hidden="1" spans="1:10">
      <c r="A753" s="5" t="s">
        <v>457</v>
      </c>
      <c r="E753" s="28" t="s">
        <v>1680</v>
      </c>
      <c r="F753" s="28" t="s">
        <v>860</v>
      </c>
      <c r="G753" s="28" t="s">
        <v>1681</v>
      </c>
      <c r="H753" s="11">
        <v>1</v>
      </c>
      <c r="J753" s="41">
        <v>1</v>
      </c>
    </row>
    <row r="754" ht="14.25" hidden="1" spans="1:10">
      <c r="A754" s="5" t="s">
        <v>457</v>
      </c>
      <c r="E754" s="28" t="s">
        <v>1682</v>
      </c>
      <c r="F754" s="28" t="s">
        <v>1606</v>
      </c>
      <c r="G754" s="28"/>
      <c r="H754" s="11">
        <v>1</v>
      </c>
      <c r="J754" s="41">
        <v>5</v>
      </c>
    </row>
    <row r="755" ht="14.25" hidden="1" spans="1:10">
      <c r="A755" s="5" t="s">
        <v>457</v>
      </c>
      <c r="E755" s="28" t="s">
        <v>1683</v>
      </c>
      <c r="F755" s="28" t="s">
        <v>1684</v>
      </c>
      <c r="G755" s="28" t="s">
        <v>1685</v>
      </c>
      <c r="H755" s="11">
        <v>1</v>
      </c>
      <c r="J755" s="41">
        <v>1733</v>
      </c>
    </row>
    <row r="756" ht="14.25" hidden="1" spans="1:10">
      <c r="A756" s="5" t="s">
        <v>457</v>
      </c>
      <c r="E756" s="28" t="s">
        <v>1686</v>
      </c>
      <c r="F756" s="28" t="s">
        <v>668</v>
      </c>
      <c r="G756" s="28" t="s">
        <v>1687</v>
      </c>
      <c r="H756" s="11">
        <v>1</v>
      </c>
      <c r="J756" s="41">
        <v>5000</v>
      </c>
    </row>
    <row r="757" ht="14.25" hidden="1" spans="1:10">
      <c r="A757" s="5" t="s">
        <v>457</v>
      </c>
      <c r="E757" s="28" t="s">
        <v>1688</v>
      </c>
      <c r="F757" s="28" t="s">
        <v>1689</v>
      </c>
      <c r="G757" s="28" t="s">
        <v>1690</v>
      </c>
      <c r="H757" s="11">
        <v>1</v>
      </c>
      <c r="J757" s="41">
        <v>60</v>
      </c>
    </row>
    <row r="758" ht="14.25" hidden="1" spans="1:10">
      <c r="A758" s="5" t="s">
        <v>457</v>
      </c>
      <c r="E758" s="28" t="s">
        <v>1691</v>
      </c>
      <c r="F758" s="28" t="s">
        <v>142</v>
      </c>
      <c r="G758" s="28" t="s">
        <v>1692</v>
      </c>
      <c r="H758" s="11">
        <v>1</v>
      </c>
      <c r="J758" s="41">
        <v>2</v>
      </c>
    </row>
    <row r="759" ht="14.25" hidden="1" spans="1:10">
      <c r="A759" s="5" t="s">
        <v>457</v>
      </c>
      <c r="E759" s="28" t="s">
        <v>1693</v>
      </c>
      <c r="F759" s="28" t="s">
        <v>1694</v>
      </c>
      <c r="G759" s="28" t="s">
        <v>1695</v>
      </c>
      <c r="H759" s="11">
        <v>1</v>
      </c>
      <c r="J759" s="41">
        <v>250</v>
      </c>
    </row>
    <row r="760" ht="14.25" hidden="1" spans="1:10">
      <c r="A760" s="5" t="s">
        <v>457</v>
      </c>
      <c r="E760" s="28" t="s">
        <v>1696</v>
      </c>
      <c r="F760" s="28" t="s">
        <v>668</v>
      </c>
      <c r="G760" s="28" t="s">
        <v>1388</v>
      </c>
      <c r="H760" s="11">
        <v>1</v>
      </c>
      <c r="J760" s="41">
        <v>20</v>
      </c>
    </row>
    <row r="761" ht="14.25" hidden="1" spans="1:10">
      <c r="A761" s="5" t="s">
        <v>457</v>
      </c>
      <c r="E761" s="28" t="s">
        <v>1697</v>
      </c>
      <c r="F761" s="28" t="s">
        <v>1415</v>
      </c>
      <c r="G761" s="28" t="s">
        <v>105</v>
      </c>
      <c r="H761" s="11">
        <v>1</v>
      </c>
      <c r="J761" s="41">
        <v>8000</v>
      </c>
    </row>
    <row r="762" ht="14.25" hidden="1" spans="1:10">
      <c r="A762" s="5" t="s">
        <v>457</v>
      </c>
      <c r="E762" s="28" t="s">
        <v>1698</v>
      </c>
      <c r="F762" s="28" t="s">
        <v>474</v>
      </c>
      <c r="G762" s="28"/>
      <c r="H762" s="11">
        <v>1</v>
      </c>
      <c r="J762" s="41">
        <v>4</v>
      </c>
    </row>
    <row r="763" ht="14.25" hidden="1" spans="1:10">
      <c r="A763" s="5" t="s">
        <v>457</v>
      </c>
      <c r="E763" s="28" t="s">
        <v>1699</v>
      </c>
      <c r="F763" s="28" t="s">
        <v>668</v>
      </c>
      <c r="G763" s="28" t="s">
        <v>1416</v>
      </c>
      <c r="H763" s="11">
        <v>1</v>
      </c>
      <c r="J763" s="41">
        <v>3000</v>
      </c>
    </row>
    <row r="764" ht="14.25" hidden="1" spans="1:10">
      <c r="A764" s="5" t="s">
        <v>457</v>
      </c>
      <c r="E764" s="28" t="s">
        <v>1700</v>
      </c>
      <c r="F764" s="28" t="s">
        <v>649</v>
      </c>
      <c r="G764" s="28" t="s">
        <v>105</v>
      </c>
      <c r="H764" s="11">
        <v>1</v>
      </c>
      <c r="J764" s="41">
        <v>1</v>
      </c>
    </row>
    <row r="765" ht="14.25" hidden="1" spans="1:10">
      <c r="A765" s="5" t="s">
        <v>457</v>
      </c>
      <c r="E765" s="28" t="s">
        <v>1701</v>
      </c>
      <c r="F765" s="28" t="s">
        <v>994</v>
      </c>
      <c r="G765" s="28" t="s">
        <v>1702</v>
      </c>
      <c r="H765" s="11">
        <v>1</v>
      </c>
      <c r="J765" s="41">
        <v>10</v>
      </c>
    </row>
    <row r="766" ht="14.25" hidden="1" spans="1:10">
      <c r="A766" s="5" t="s">
        <v>457</v>
      </c>
      <c r="E766" s="28" t="s">
        <v>1703</v>
      </c>
      <c r="F766" s="28" t="s">
        <v>552</v>
      </c>
      <c r="G766" s="28" t="s">
        <v>1416</v>
      </c>
      <c r="H766" s="11">
        <v>1</v>
      </c>
      <c r="J766" s="41">
        <v>5000</v>
      </c>
    </row>
    <row r="767" ht="14.25" hidden="1" spans="1:10">
      <c r="A767" s="5" t="s">
        <v>457</v>
      </c>
      <c r="E767" s="28" t="s">
        <v>1704</v>
      </c>
      <c r="F767" s="28" t="s">
        <v>729</v>
      </c>
      <c r="G767" s="28" t="s">
        <v>1705</v>
      </c>
      <c r="H767" s="11">
        <v>1</v>
      </c>
      <c r="J767" s="41">
        <v>25</v>
      </c>
    </row>
    <row r="768" ht="14.25" hidden="1" spans="1:10">
      <c r="A768" s="5" t="s">
        <v>457</v>
      </c>
      <c r="E768" s="28" t="s">
        <v>1706</v>
      </c>
      <c r="F768" s="28" t="s">
        <v>1707</v>
      </c>
      <c r="G768" s="28" t="s">
        <v>1352</v>
      </c>
      <c r="H768" s="11">
        <v>1</v>
      </c>
      <c r="J768" s="41">
        <v>9</v>
      </c>
    </row>
    <row r="769" ht="14.25" hidden="1" spans="1:10">
      <c r="A769" s="5" t="s">
        <v>457</v>
      </c>
      <c r="E769" s="28" t="s">
        <v>1708</v>
      </c>
      <c r="F769" s="28" t="s">
        <v>1709</v>
      </c>
      <c r="G769" s="28" t="s">
        <v>571</v>
      </c>
      <c r="H769" s="11">
        <v>1</v>
      </c>
      <c r="J769" s="41">
        <v>5</v>
      </c>
    </row>
    <row r="770" ht="14.25" hidden="1" spans="1:10">
      <c r="A770" s="5" t="s">
        <v>457</v>
      </c>
      <c r="E770" s="28" t="s">
        <v>1710</v>
      </c>
      <c r="F770" s="28" t="s">
        <v>1289</v>
      </c>
      <c r="G770" s="28" t="s">
        <v>225</v>
      </c>
      <c r="H770" s="11">
        <v>1</v>
      </c>
      <c r="J770" s="41">
        <v>2</v>
      </c>
    </row>
    <row r="771" ht="14.25" hidden="1" spans="1:10">
      <c r="A771" s="5" t="s">
        <v>457</v>
      </c>
      <c r="E771" s="28" t="s">
        <v>1711</v>
      </c>
      <c r="F771" s="28" t="s">
        <v>1712</v>
      </c>
      <c r="G771" s="28" t="s">
        <v>225</v>
      </c>
      <c r="H771" s="11">
        <v>1</v>
      </c>
      <c r="J771" s="41">
        <v>10</v>
      </c>
    </row>
    <row r="772" ht="14.25" hidden="1" spans="1:10">
      <c r="A772" s="5" t="s">
        <v>457</v>
      </c>
      <c r="E772" s="28" t="s">
        <v>1713</v>
      </c>
      <c r="F772" s="28" t="s">
        <v>118</v>
      </c>
      <c r="G772" s="28" t="s">
        <v>1714</v>
      </c>
      <c r="H772" s="11">
        <v>1</v>
      </c>
      <c r="J772" s="41">
        <v>2</v>
      </c>
    </row>
    <row r="773" ht="14.25" hidden="1" spans="1:10">
      <c r="A773" s="5" t="s">
        <v>457</v>
      </c>
      <c r="E773" s="28" t="s">
        <v>1715</v>
      </c>
      <c r="F773" s="28" t="s">
        <v>663</v>
      </c>
      <c r="G773" s="28"/>
      <c r="H773" s="11">
        <v>1</v>
      </c>
      <c r="J773" s="41">
        <v>10</v>
      </c>
    </row>
    <row r="774" ht="14.25" hidden="1" spans="1:10">
      <c r="A774" s="5" t="s">
        <v>457</v>
      </c>
      <c r="E774" s="28" t="s">
        <v>1716</v>
      </c>
      <c r="F774" s="28" t="s">
        <v>1717</v>
      </c>
      <c r="G774" s="28" t="s">
        <v>225</v>
      </c>
      <c r="H774" s="11">
        <v>1</v>
      </c>
      <c r="J774" s="41">
        <v>10</v>
      </c>
    </row>
    <row r="775" ht="14.25" hidden="1" spans="1:10">
      <c r="A775" s="5" t="s">
        <v>457</v>
      </c>
      <c r="E775" s="28" t="s">
        <v>1718</v>
      </c>
      <c r="F775" s="28" t="s">
        <v>1719</v>
      </c>
      <c r="G775" s="28" t="s">
        <v>1720</v>
      </c>
      <c r="H775" s="11">
        <v>1</v>
      </c>
      <c r="J775" s="41">
        <v>20</v>
      </c>
    </row>
    <row r="776" ht="14.25" hidden="1" spans="1:10">
      <c r="A776" s="5" t="s">
        <v>457</v>
      </c>
      <c r="E776" s="28" t="s">
        <v>1721</v>
      </c>
      <c r="F776" s="28" t="s">
        <v>1617</v>
      </c>
      <c r="G776" s="28" t="s">
        <v>1666</v>
      </c>
      <c r="H776" s="11">
        <v>1</v>
      </c>
      <c r="J776" s="41">
        <v>3000</v>
      </c>
    </row>
    <row r="777" ht="14.25" hidden="1" spans="1:10">
      <c r="A777" s="5" t="s">
        <v>457</v>
      </c>
      <c r="E777" s="28" t="s">
        <v>1722</v>
      </c>
      <c r="F777" s="28" t="s">
        <v>1617</v>
      </c>
      <c r="G777" s="28" t="s">
        <v>1723</v>
      </c>
      <c r="H777" s="11">
        <v>1</v>
      </c>
      <c r="J777" s="41">
        <v>1220</v>
      </c>
    </row>
    <row r="778" ht="14.25" hidden="1" spans="1:10">
      <c r="A778" s="5" t="s">
        <v>457</v>
      </c>
      <c r="E778" s="28" t="s">
        <v>1724</v>
      </c>
      <c r="F778" s="28" t="s">
        <v>1617</v>
      </c>
      <c r="G778" s="28" t="s">
        <v>1725</v>
      </c>
      <c r="H778" s="11">
        <v>1</v>
      </c>
      <c r="J778" s="41">
        <v>30</v>
      </c>
    </row>
    <row r="779" ht="14.25" hidden="1" spans="1:10">
      <c r="A779" s="5" t="s">
        <v>457</v>
      </c>
      <c r="E779" s="28" t="s">
        <v>1726</v>
      </c>
      <c r="F779" s="28" t="s">
        <v>1617</v>
      </c>
      <c r="G779" s="28" t="s">
        <v>1727</v>
      </c>
      <c r="H779" s="11">
        <v>1</v>
      </c>
      <c r="J779" s="41">
        <v>3000</v>
      </c>
    </row>
    <row r="780" ht="14.25" hidden="1" spans="1:10">
      <c r="A780" s="5" t="s">
        <v>457</v>
      </c>
      <c r="E780" s="28" t="s">
        <v>1728</v>
      </c>
      <c r="F780" s="28" t="s">
        <v>1617</v>
      </c>
      <c r="G780" s="28" t="s">
        <v>1723</v>
      </c>
      <c r="H780" s="11">
        <v>1</v>
      </c>
      <c r="J780" s="41">
        <v>980</v>
      </c>
    </row>
    <row r="781" ht="14.25" hidden="1" spans="1:10">
      <c r="A781" s="5" t="s">
        <v>457</v>
      </c>
      <c r="E781" s="28" t="s">
        <v>1729</v>
      </c>
      <c r="F781" s="28" t="s">
        <v>609</v>
      </c>
      <c r="G781" s="28" t="s">
        <v>1730</v>
      </c>
      <c r="H781" s="11">
        <v>1</v>
      </c>
      <c r="J781" s="41">
        <v>64600</v>
      </c>
    </row>
    <row r="782" ht="14.25" hidden="1" spans="1:10">
      <c r="A782" s="5" t="s">
        <v>457</v>
      </c>
      <c r="E782" s="28" t="s">
        <v>1731</v>
      </c>
      <c r="F782" s="28" t="s">
        <v>643</v>
      </c>
      <c r="G782" s="28" t="s">
        <v>1625</v>
      </c>
      <c r="H782" s="11">
        <v>1</v>
      </c>
      <c r="J782" s="41">
        <v>788</v>
      </c>
    </row>
    <row r="783" ht="14.25" hidden="1" spans="1:10">
      <c r="A783" s="5" t="s">
        <v>457</v>
      </c>
      <c r="E783" s="28" t="s">
        <v>1732</v>
      </c>
      <c r="F783" s="28" t="s">
        <v>1733</v>
      </c>
      <c r="G783" s="28" t="s">
        <v>1282</v>
      </c>
      <c r="H783" s="11">
        <v>1</v>
      </c>
      <c r="J783" s="41">
        <v>865</v>
      </c>
    </row>
    <row r="784" ht="14.25" hidden="1" spans="1:10">
      <c r="A784" s="5" t="s">
        <v>457</v>
      </c>
      <c r="E784" s="28" t="s">
        <v>1734</v>
      </c>
      <c r="F784" s="28" t="s">
        <v>1735</v>
      </c>
      <c r="G784" s="28" t="s">
        <v>1736</v>
      </c>
      <c r="H784" s="11">
        <v>1</v>
      </c>
      <c r="J784" s="41">
        <v>238</v>
      </c>
    </row>
    <row r="785" ht="14.25" hidden="1" spans="1:10">
      <c r="A785" s="5" t="s">
        <v>457</v>
      </c>
      <c r="E785" s="28" t="s">
        <v>1737</v>
      </c>
      <c r="F785" s="28" t="s">
        <v>1738</v>
      </c>
      <c r="G785" s="28"/>
      <c r="H785" s="11">
        <v>1</v>
      </c>
      <c r="J785" s="41">
        <v>10</v>
      </c>
    </row>
    <row r="786" ht="14.25" hidden="1" spans="1:10">
      <c r="A786" s="5" t="s">
        <v>457</v>
      </c>
      <c r="E786" s="28" t="s">
        <v>1739</v>
      </c>
      <c r="F786" s="28" t="s">
        <v>474</v>
      </c>
      <c r="G786" s="28" t="s">
        <v>1740</v>
      </c>
      <c r="H786" s="11">
        <v>1</v>
      </c>
      <c r="J786" s="41">
        <v>2028</v>
      </c>
    </row>
    <row r="787" ht="14.25" hidden="1" spans="1:10">
      <c r="A787" s="5" t="s">
        <v>457</v>
      </c>
      <c r="E787" s="28" t="s">
        <v>1741</v>
      </c>
      <c r="F787" s="28" t="s">
        <v>316</v>
      </c>
      <c r="G787" s="28" t="s">
        <v>1742</v>
      </c>
      <c r="H787" s="11">
        <v>1</v>
      </c>
      <c r="J787" s="41">
        <v>20</v>
      </c>
    </row>
    <row r="788" ht="14.25" hidden="1" spans="1:10">
      <c r="A788" s="5" t="s">
        <v>457</v>
      </c>
      <c r="E788" s="28" t="s">
        <v>1743</v>
      </c>
      <c r="F788" s="28" t="s">
        <v>52</v>
      </c>
      <c r="G788" s="28" t="s">
        <v>1744</v>
      </c>
      <c r="H788" s="11">
        <v>1</v>
      </c>
      <c r="J788" s="41">
        <v>782</v>
      </c>
    </row>
    <row r="789" ht="14.25" hidden="1" spans="1:10">
      <c r="A789" s="5" t="s">
        <v>457</v>
      </c>
      <c r="E789" s="28" t="s">
        <v>1745</v>
      </c>
      <c r="F789" s="28" t="s">
        <v>1746</v>
      </c>
      <c r="G789" s="28" t="s">
        <v>1556</v>
      </c>
      <c r="H789" s="11">
        <v>1</v>
      </c>
      <c r="J789" s="41">
        <v>9</v>
      </c>
    </row>
    <row r="790" ht="14.25" hidden="1" spans="1:10">
      <c r="A790" s="5" t="s">
        <v>457</v>
      </c>
      <c r="E790" s="28" t="s">
        <v>1747</v>
      </c>
      <c r="F790" s="28" t="s">
        <v>1748</v>
      </c>
      <c r="G790" s="28" t="s">
        <v>429</v>
      </c>
      <c r="H790" s="11">
        <v>1</v>
      </c>
      <c r="J790" s="41">
        <v>2</v>
      </c>
    </row>
    <row r="791" ht="14.25" hidden="1" spans="1:10">
      <c r="A791" s="5" t="s">
        <v>457</v>
      </c>
      <c r="E791" s="28" t="s">
        <v>1749</v>
      </c>
      <c r="F791" s="28" t="s">
        <v>210</v>
      </c>
      <c r="G791" s="28" t="s">
        <v>1750</v>
      </c>
      <c r="H791" s="11">
        <v>1</v>
      </c>
      <c r="J791" s="41">
        <v>2</v>
      </c>
    </row>
    <row r="792" ht="14.25" hidden="1" spans="1:10">
      <c r="A792" s="5" t="s">
        <v>457</v>
      </c>
      <c r="E792" s="28" t="s">
        <v>1751</v>
      </c>
      <c r="F792" s="28" t="s">
        <v>232</v>
      </c>
      <c r="G792" s="28" t="s">
        <v>392</v>
      </c>
      <c r="H792" s="11">
        <v>1</v>
      </c>
      <c r="J792" s="41">
        <v>40</v>
      </c>
    </row>
    <row r="793" ht="14.25" hidden="1" spans="1:10">
      <c r="A793" s="5" t="s">
        <v>457</v>
      </c>
      <c r="E793" s="28" t="s">
        <v>1752</v>
      </c>
      <c r="F793" s="28" t="s">
        <v>1753</v>
      </c>
      <c r="G793" s="28"/>
      <c r="H793" s="11">
        <v>1</v>
      </c>
      <c r="J793" s="41">
        <v>967</v>
      </c>
    </row>
    <row r="794" ht="14.25" hidden="1" spans="1:10">
      <c r="A794" s="5" t="s">
        <v>457</v>
      </c>
      <c r="E794" s="28" t="s">
        <v>1754</v>
      </c>
      <c r="F794" s="28" t="s">
        <v>668</v>
      </c>
      <c r="G794" s="28" t="s">
        <v>1755</v>
      </c>
      <c r="H794" s="11">
        <v>1</v>
      </c>
      <c r="J794" s="41">
        <v>4000</v>
      </c>
    </row>
    <row r="795" ht="14.25" hidden="1" spans="1:10">
      <c r="A795" s="5" t="s">
        <v>457</v>
      </c>
      <c r="E795" s="28" t="s">
        <v>1756</v>
      </c>
      <c r="F795" s="28" t="s">
        <v>1757</v>
      </c>
      <c r="G795" s="28" t="s">
        <v>1758</v>
      </c>
      <c r="H795" s="11">
        <v>1</v>
      </c>
      <c r="J795" s="41">
        <v>119</v>
      </c>
    </row>
    <row r="796" ht="14.25" hidden="1" spans="1:10">
      <c r="A796" s="5" t="s">
        <v>457</v>
      </c>
      <c r="E796" s="28" t="s">
        <v>1759</v>
      </c>
      <c r="F796" s="28" t="s">
        <v>271</v>
      </c>
      <c r="G796" s="28"/>
      <c r="H796" s="11">
        <v>1</v>
      </c>
      <c r="J796" s="41">
        <v>2</v>
      </c>
    </row>
    <row r="797" ht="14.25" hidden="1" spans="1:10">
      <c r="A797" s="5" t="s">
        <v>457</v>
      </c>
      <c r="E797" s="28" t="s">
        <v>1760</v>
      </c>
      <c r="F797" s="28" t="s">
        <v>232</v>
      </c>
      <c r="G797" s="28" t="s">
        <v>1761</v>
      </c>
      <c r="H797" s="11">
        <v>1</v>
      </c>
      <c r="J797" s="41">
        <v>15</v>
      </c>
    </row>
    <row r="798" ht="14.25" hidden="1" spans="1:10">
      <c r="A798" s="5" t="s">
        <v>457</v>
      </c>
      <c r="E798" s="28" t="s">
        <v>1762</v>
      </c>
      <c r="F798" s="28" t="s">
        <v>665</v>
      </c>
      <c r="G798" s="28"/>
      <c r="H798" s="11">
        <v>1</v>
      </c>
      <c r="J798" s="41">
        <v>90</v>
      </c>
    </row>
    <row r="799" ht="14.25" hidden="1" spans="1:10">
      <c r="A799" s="5" t="s">
        <v>457</v>
      </c>
      <c r="E799" s="28" t="s">
        <v>1763</v>
      </c>
      <c r="F799" s="28" t="s">
        <v>433</v>
      </c>
      <c r="G799" s="28" t="s">
        <v>647</v>
      </c>
      <c r="H799" s="11">
        <v>1</v>
      </c>
      <c r="J799" s="41">
        <v>515</v>
      </c>
    </row>
    <row r="800" ht="14.25" hidden="1" spans="1:10">
      <c r="A800" s="5" t="s">
        <v>457</v>
      </c>
      <c r="E800" s="28" t="s">
        <v>1764</v>
      </c>
      <c r="F800" s="28" t="s">
        <v>52</v>
      </c>
      <c r="G800" s="28" t="s">
        <v>135</v>
      </c>
      <c r="H800" s="11">
        <v>1</v>
      </c>
      <c r="J800" s="41">
        <v>20</v>
      </c>
    </row>
    <row r="801" ht="14.25" hidden="1" spans="1:10">
      <c r="A801" s="5" t="s">
        <v>457</v>
      </c>
      <c r="E801" s="28" t="s">
        <v>1765</v>
      </c>
      <c r="F801" s="28" t="s">
        <v>474</v>
      </c>
      <c r="G801" s="28" t="s">
        <v>392</v>
      </c>
      <c r="H801" s="11">
        <v>1</v>
      </c>
      <c r="J801" s="41">
        <v>207</v>
      </c>
    </row>
    <row r="802" ht="14.25" hidden="1" spans="1:10">
      <c r="A802" s="5" t="s">
        <v>457</v>
      </c>
      <c r="E802" s="28" t="s">
        <v>1766</v>
      </c>
      <c r="F802" s="28" t="s">
        <v>474</v>
      </c>
      <c r="G802" s="28" t="s">
        <v>1235</v>
      </c>
      <c r="H802" s="11">
        <v>1</v>
      </c>
      <c r="J802" s="41">
        <v>3240</v>
      </c>
    </row>
    <row r="803" ht="14.25" hidden="1" spans="1:10">
      <c r="A803" s="5" t="s">
        <v>457</v>
      </c>
      <c r="E803" s="28" t="s">
        <v>1767</v>
      </c>
      <c r="F803" s="28" t="s">
        <v>556</v>
      </c>
      <c r="G803" s="28" t="s">
        <v>1768</v>
      </c>
      <c r="H803" s="11">
        <v>1</v>
      </c>
      <c r="J803" s="41">
        <v>2680</v>
      </c>
    </row>
    <row r="804" ht="14.25" hidden="1" spans="1:10">
      <c r="A804" s="5" t="s">
        <v>457</v>
      </c>
      <c r="E804" s="28" t="s">
        <v>1769</v>
      </c>
      <c r="F804" s="28" t="s">
        <v>1770</v>
      </c>
      <c r="G804" s="28" t="s">
        <v>1771</v>
      </c>
      <c r="H804" s="11">
        <v>1</v>
      </c>
      <c r="J804" s="41">
        <v>3000</v>
      </c>
    </row>
    <row r="805" ht="14.25" hidden="1" spans="1:10">
      <c r="A805" s="5" t="s">
        <v>457</v>
      </c>
      <c r="E805" s="28" t="s">
        <v>1772</v>
      </c>
      <c r="F805" s="28" t="s">
        <v>433</v>
      </c>
      <c r="G805" s="28" t="s">
        <v>1773</v>
      </c>
      <c r="H805" s="11">
        <v>1</v>
      </c>
      <c r="J805" s="41">
        <v>30</v>
      </c>
    </row>
    <row r="806" ht="14.25" hidden="1" spans="1:10">
      <c r="A806" s="5" t="s">
        <v>457</v>
      </c>
      <c r="E806" s="28" t="s">
        <v>1774</v>
      </c>
      <c r="F806" s="28" t="s">
        <v>1775</v>
      </c>
      <c r="G806" s="28" t="s">
        <v>135</v>
      </c>
      <c r="H806" s="11">
        <v>1</v>
      </c>
      <c r="J806" s="41">
        <v>50</v>
      </c>
    </row>
    <row r="807" ht="14.25" hidden="1" spans="1:10">
      <c r="A807" s="5" t="s">
        <v>457</v>
      </c>
      <c r="E807" s="28" t="s">
        <v>1776</v>
      </c>
      <c r="F807" s="28" t="s">
        <v>687</v>
      </c>
      <c r="G807" s="28" t="s">
        <v>1777</v>
      </c>
      <c r="H807" s="11">
        <v>1</v>
      </c>
      <c r="J807" s="41">
        <v>20</v>
      </c>
    </row>
    <row r="808" ht="14.25" hidden="1" spans="1:10">
      <c r="A808" s="5" t="s">
        <v>457</v>
      </c>
      <c r="E808" s="28" t="s">
        <v>1778</v>
      </c>
      <c r="F808" s="28" t="s">
        <v>1361</v>
      </c>
      <c r="G808" s="28"/>
      <c r="H808" s="11">
        <v>1</v>
      </c>
      <c r="J808" s="41">
        <v>100</v>
      </c>
    </row>
    <row r="809" ht="14.25" hidden="1" spans="1:10">
      <c r="A809" s="5" t="s">
        <v>457</v>
      </c>
      <c r="E809" s="28" t="s">
        <v>1779</v>
      </c>
      <c r="F809" s="28" t="s">
        <v>1780</v>
      </c>
      <c r="G809" s="28" t="s">
        <v>1781</v>
      </c>
      <c r="H809" s="11">
        <v>1</v>
      </c>
      <c r="J809" s="41">
        <v>28000</v>
      </c>
    </row>
    <row r="810" ht="14.25" hidden="1" spans="1:10">
      <c r="A810" s="5" t="s">
        <v>457</v>
      </c>
      <c r="E810" s="28" t="s">
        <v>1782</v>
      </c>
      <c r="F810" s="28" t="s">
        <v>490</v>
      </c>
      <c r="G810" s="28" t="s">
        <v>1783</v>
      </c>
      <c r="H810" s="11">
        <v>1</v>
      </c>
      <c r="J810" s="41">
        <v>8</v>
      </c>
    </row>
    <row r="811" ht="14.25" hidden="1" spans="1:10">
      <c r="A811" s="5" t="s">
        <v>457</v>
      </c>
      <c r="E811" s="28" t="s">
        <v>1784</v>
      </c>
      <c r="F811" s="28" t="s">
        <v>139</v>
      </c>
      <c r="G811" s="28" t="s">
        <v>1382</v>
      </c>
      <c r="H811" s="11">
        <v>1</v>
      </c>
      <c r="J811" s="41">
        <v>7</v>
      </c>
    </row>
    <row r="812" ht="14.25" hidden="1" spans="1:10">
      <c r="A812" s="5" t="s">
        <v>457</v>
      </c>
      <c r="E812" s="28" t="s">
        <v>1785</v>
      </c>
      <c r="F812" s="28" t="s">
        <v>139</v>
      </c>
      <c r="G812" s="28" t="s">
        <v>1630</v>
      </c>
      <c r="H812" s="11">
        <v>1</v>
      </c>
      <c r="J812" s="41">
        <v>1</v>
      </c>
    </row>
    <row r="813" ht="14.25" hidden="1" spans="1:10">
      <c r="A813" s="5" t="s">
        <v>457</v>
      </c>
      <c r="E813" s="28" t="s">
        <v>1786</v>
      </c>
      <c r="F813" s="28" t="s">
        <v>1787</v>
      </c>
      <c r="G813" s="28"/>
      <c r="H813" s="11">
        <v>1</v>
      </c>
      <c r="J813" s="41">
        <v>16</v>
      </c>
    </row>
    <row r="814" ht="14.25" hidden="1" spans="1:10">
      <c r="A814" s="5" t="s">
        <v>457</v>
      </c>
      <c r="E814" s="28" t="s">
        <v>1788</v>
      </c>
      <c r="F814" s="28"/>
      <c r="G814" s="28"/>
      <c r="H814" s="11">
        <v>1</v>
      </c>
      <c r="J814" s="41">
        <v>19</v>
      </c>
    </row>
    <row r="815" ht="14.25" hidden="1" spans="1:10">
      <c r="A815" s="5" t="s">
        <v>457</v>
      </c>
      <c r="E815" s="28" t="s">
        <v>1789</v>
      </c>
      <c r="F815" s="28" t="s">
        <v>232</v>
      </c>
      <c r="G815" s="28"/>
      <c r="H815" s="11">
        <v>1</v>
      </c>
      <c r="J815" s="41">
        <v>4</v>
      </c>
    </row>
    <row r="816" ht="14.25" hidden="1" spans="1:10">
      <c r="A816" s="5" t="s">
        <v>457</v>
      </c>
      <c r="E816" s="28" t="s">
        <v>1790</v>
      </c>
      <c r="F816" s="28" t="s">
        <v>1456</v>
      </c>
      <c r="G816" s="28"/>
      <c r="H816" s="11">
        <v>1</v>
      </c>
      <c r="J816" s="41">
        <v>10</v>
      </c>
    </row>
    <row r="817" ht="14.25" hidden="1" spans="1:10">
      <c r="A817" s="5" t="s">
        <v>457</v>
      </c>
      <c r="E817" s="28" t="s">
        <v>1791</v>
      </c>
      <c r="F817" s="28" t="s">
        <v>1792</v>
      </c>
      <c r="G817" s="28" t="s">
        <v>1793</v>
      </c>
      <c r="H817" s="11">
        <v>1</v>
      </c>
      <c r="J817" s="41">
        <v>3</v>
      </c>
    </row>
    <row r="818" ht="14.25" hidden="1" spans="1:10">
      <c r="A818" s="5" t="s">
        <v>457</v>
      </c>
      <c r="E818" s="28" t="s">
        <v>1794</v>
      </c>
      <c r="F818" s="28" t="s">
        <v>1795</v>
      </c>
      <c r="G818" s="28" t="s">
        <v>225</v>
      </c>
      <c r="H818" s="11">
        <v>1</v>
      </c>
      <c r="J818" s="41">
        <v>2</v>
      </c>
    </row>
    <row r="819" ht="14.25" hidden="1" spans="1:10">
      <c r="A819" s="5" t="s">
        <v>457</v>
      </c>
      <c r="E819" s="28" t="s">
        <v>1796</v>
      </c>
      <c r="F819" s="28" t="s">
        <v>213</v>
      </c>
      <c r="G819" s="28" t="s">
        <v>1797</v>
      </c>
      <c r="H819" s="11">
        <v>1</v>
      </c>
      <c r="J819" s="41">
        <v>2</v>
      </c>
    </row>
    <row r="820" ht="14.25" hidden="1" spans="1:10">
      <c r="A820" s="5" t="s">
        <v>457</v>
      </c>
      <c r="E820" s="28" t="s">
        <v>1798</v>
      </c>
      <c r="F820" s="28" t="s">
        <v>232</v>
      </c>
      <c r="G820" s="28" t="s">
        <v>1799</v>
      </c>
      <c r="H820" s="11">
        <v>1</v>
      </c>
      <c r="J820" s="41">
        <v>250</v>
      </c>
    </row>
    <row r="821" ht="14.25" hidden="1" spans="1:10">
      <c r="A821" s="5" t="s">
        <v>457</v>
      </c>
      <c r="E821" s="28" t="s">
        <v>1800</v>
      </c>
      <c r="F821" s="28" t="s">
        <v>1801</v>
      </c>
      <c r="G821" s="28" t="s">
        <v>1802</v>
      </c>
      <c r="H821" s="11">
        <v>1</v>
      </c>
      <c r="J821" s="41">
        <v>10</v>
      </c>
    </row>
    <row r="822" ht="14.25" hidden="1" spans="1:10">
      <c r="A822" s="5" t="s">
        <v>457</v>
      </c>
      <c r="E822" s="28" t="s">
        <v>1803</v>
      </c>
      <c r="F822" s="28" t="s">
        <v>1804</v>
      </c>
      <c r="G822" s="28" t="s">
        <v>1805</v>
      </c>
      <c r="H822" s="11">
        <v>1</v>
      </c>
      <c r="J822" s="41">
        <v>91</v>
      </c>
    </row>
    <row r="823" ht="14.25" hidden="1" spans="1:10">
      <c r="A823" s="5" t="s">
        <v>457</v>
      </c>
      <c r="E823" s="28" t="s">
        <v>1806</v>
      </c>
      <c r="F823" s="28" t="s">
        <v>1807</v>
      </c>
      <c r="G823" s="28" t="s">
        <v>1331</v>
      </c>
      <c r="H823" s="11">
        <v>1</v>
      </c>
      <c r="J823" s="41">
        <v>5</v>
      </c>
    </row>
    <row r="824" ht="14.25" hidden="1" spans="1:10">
      <c r="A824" s="5" t="s">
        <v>457</v>
      </c>
      <c r="E824" s="28" t="s">
        <v>1808</v>
      </c>
      <c r="F824" s="28" t="s">
        <v>210</v>
      </c>
      <c r="G824" s="28" t="s">
        <v>1809</v>
      </c>
      <c r="H824" s="11">
        <v>1</v>
      </c>
      <c r="J824" s="41">
        <v>3</v>
      </c>
    </row>
    <row r="825" ht="14.25" hidden="1" spans="1:10">
      <c r="A825" s="5" t="s">
        <v>457</v>
      </c>
      <c r="E825" s="28" t="s">
        <v>1810</v>
      </c>
      <c r="F825" s="28" t="s">
        <v>1811</v>
      </c>
      <c r="G825" s="28" t="s">
        <v>602</v>
      </c>
      <c r="H825" s="11">
        <v>1</v>
      </c>
      <c r="J825" s="41">
        <v>1000</v>
      </c>
    </row>
    <row r="826" ht="14.25" hidden="1" spans="1:10">
      <c r="A826" s="5" t="s">
        <v>457</v>
      </c>
      <c r="E826" s="28" t="s">
        <v>1812</v>
      </c>
      <c r="F826" s="28" t="s">
        <v>1813</v>
      </c>
      <c r="G826" s="28"/>
      <c r="H826" s="11">
        <v>1</v>
      </c>
      <c r="J826" s="41">
        <v>10</v>
      </c>
    </row>
    <row r="827" ht="14.25" hidden="1" spans="1:10">
      <c r="A827" s="5" t="s">
        <v>457</v>
      </c>
      <c r="E827" s="28" t="s">
        <v>1814</v>
      </c>
      <c r="F827" s="28" t="s">
        <v>994</v>
      </c>
      <c r="G827" s="28" t="s">
        <v>1512</v>
      </c>
      <c r="H827" s="11">
        <v>1</v>
      </c>
      <c r="J827" s="41">
        <v>4</v>
      </c>
    </row>
    <row r="828" ht="14.25" hidden="1" spans="1:10">
      <c r="A828" s="5" t="s">
        <v>457</v>
      </c>
      <c r="E828" s="28" t="s">
        <v>1815</v>
      </c>
      <c r="F828" s="28" t="s">
        <v>52</v>
      </c>
      <c r="G828" s="28"/>
      <c r="H828" s="11">
        <v>1</v>
      </c>
      <c r="J828" s="41">
        <v>44</v>
      </c>
    </row>
    <row r="829" ht="14.25" hidden="1" spans="1:10">
      <c r="A829" s="5" t="s">
        <v>457</v>
      </c>
      <c r="E829" s="28" t="s">
        <v>1816</v>
      </c>
      <c r="F829" s="28" t="s">
        <v>232</v>
      </c>
      <c r="G829" s="28" t="s">
        <v>1398</v>
      </c>
      <c r="H829" s="11">
        <v>1</v>
      </c>
      <c r="J829" s="41">
        <v>9</v>
      </c>
    </row>
    <row r="830" ht="14.25" hidden="1" spans="1:10">
      <c r="A830" s="5" t="s">
        <v>457</v>
      </c>
      <c r="E830" s="28" t="s">
        <v>1817</v>
      </c>
      <c r="F830" s="28" t="s">
        <v>1818</v>
      </c>
      <c r="G830" s="28" t="s">
        <v>1819</v>
      </c>
      <c r="H830" s="11">
        <v>1</v>
      </c>
      <c r="J830" s="41">
        <v>30</v>
      </c>
    </row>
    <row r="831" ht="14.25" hidden="1" spans="1:10">
      <c r="A831" s="5" t="s">
        <v>457</v>
      </c>
      <c r="E831" s="28" t="s">
        <v>1820</v>
      </c>
      <c r="F831" s="28" t="s">
        <v>1821</v>
      </c>
      <c r="G831" s="28" t="s">
        <v>571</v>
      </c>
      <c r="H831" s="11">
        <v>1</v>
      </c>
      <c r="J831" s="41">
        <v>5</v>
      </c>
    </row>
    <row r="832" ht="14.25" hidden="1" spans="1:10">
      <c r="A832" s="5" t="s">
        <v>457</v>
      </c>
      <c r="E832" s="28" t="s">
        <v>1822</v>
      </c>
      <c r="F832" s="28" t="s">
        <v>271</v>
      </c>
      <c r="G832" s="28"/>
      <c r="H832" s="11">
        <v>1</v>
      </c>
      <c r="J832" s="41">
        <v>1</v>
      </c>
    </row>
    <row r="833" ht="14.25" hidden="1" spans="1:10">
      <c r="A833" s="5" t="s">
        <v>457</v>
      </c>
      <c r="E833" s="28" t="s">
        <v>1823</v>
      </c>
      <c r="F833" s="28" t="s">
        <v>169</v>
      </c>
      <c r="G833" s="28"/>
      <c r="H833" s="11">
        <v>1</v>
      </c>
      <c r="J833" s="41">
        <v>49</v>
      </c>
    </row>
    <row r="834" ht="14.25" hidden="1" spans="1:10">
      <c r="A834" s="5" t="s">
        <v>457</v>
      </c>
      <c r="E834" s="28" t="s">
        <v>1824</v>
      </c>
      <c r="F834" s="28" t="s">
        <v>82</v>
      </c>
      <c r="G834" s="28" t="s">
        <v>135</v>
      </c>
      <c r="H834" s="11">
        <v>1</v>
      </c>
      <c r="J834" s="41">
        <v>5</v>
      </c>
    </row>
    <row r="835" ht="14.25" hidden="1" spans="1:10">
      <c r="A835" s="5" t="s">
        <v>457</v>
      </c>
      <c r="E835" s="28" t="s">
        <v>1825</v>
      </c>
      <c r="F835" s="28" t="s">
        <v>1826</v>
      </c>
      <c r="G835" s="28"/>
      <c r="H835" s="11">
        <v>1</v>
      </c>
      <c r="J835" s="41">
        <v>100</v>
      </c>
    </row>
    <row r="836" ht="14.25" hidden="1" spans="1:10">
      <c r="A836" s="5" t="s">
        <v>457</v>
      </c>
      <c r="E836" s="28" t="s">
        <v>1827</v>
      </c>
      <c r="F836" s="28" t="s">
        <v>1828</v>
      </c>
      <c r="G836" s="28" t="s">
        <v>241</v>
      </c>
      <c r="H836" s="11">
        <v>1</v>
      </c>
      <c r="J836" s="41">
        <v>2</v>
      </c>
    </row>
    <row r="837" ht="14.25" hidden="1" spans="1:10">
      <c r="A837" s="5" t="s">
        <v>457</v>
      </c>
      <c r="E837" s="28" t="s">
        <v>1829</v>
      </c>
      <c r="F837" s="28" t="s">
        <v>1355</v>
      </c>
      <c r="G837" s="28" t="s">
        <v>225</v>
      </c>
      <c r="H837" s="11">
        <v>1</v>
      </c>
      <c r="J837" s="41">
        <v>100</v>
      </c>
    </row>
    <row r="838" ht="14.25" hidden="1" spans="1:10">
      <c r="A838" s="5" t="s">
        <v>457</v>
      </c>
      <c r="E838" s="28" t="s">
        <v>1830</v>
      </c>
      <c r="F838" s="28" t="s">
        <v>1272</v>
      </c>
      <c r="G838" s="28" t="s">
        <v>1831</v>
      </c>
      <c r="H838" s="11">
        <v>1</v>
      </c>
      <c r="J838" s="41">
        <v>35</v>
      </c>
    </row>
    <row r="839" ht="14.25" hidden="1" spans="1:10">
      <c r="A839" s="5" t="s">
        <v>457</v>
      </c>
      <c r="E839" s="28" t="s">
        <v>1832</v>
      </c>
      <c r="F839" s="28" t="s">
        <v>82</v>
      </c>
      <c r="G839" s="28" t="s">
        <v>477</v>
      </c>
      <c r="H839" s="11">
        <v>1</v>
      </c>
      <c r="J839" s="41">
        <v>120</v>
      </c>
    </row>
    <row r="840" ht="14.25" hidden="1" spans="1:10">
      <c r="A840" s="5" t="s">
        <v>457</v>
      </c>
      <c r="E840" s="28" t="s">
        <v>1833</v>
      </c>
      <c r="F840" s="28" t="s">
        <v>841</v>
      </c>
      <c r="G840" s="28" t="s">
        <v>1081</v>
      </c>
      <c r="H840" s="11">
        <v>1</v>
      </c>
      <c r="J840" s="41">
        <v>100</v>
      </c>
    </row>
    <row r="841" ht="14.25" hidden="1" spans="1:10">
      <c r="A841" s="5" t="s">
        <v>457</v>
      </c>
      <c r="E841" s="28" t="s">
        <v>1834</v>
      </c>
      <c r="F841" s="28" t="s">
        <v>82</v>
      </c>
      <c r="G841" s="28" t="s">
        <v>1835</v>
      </c>
      <c r="H841" s="11">
        <v>1</v>
      </c>
      <c r="J841" s="41">
        <v>5435</v>
      </c>
    </row>
    <row r="842" ht="14.25" hidden="1" spans="1:10">
      <c r="A842" s="5" t="s">
        <v>457</v>
      </c>
      <c r="E842" s="28" t="s">
        <v>1836</v>
      </c>
      <c r="F842" s="28" t="s">
        <v>1361</v>
      </c>
      <c r="G842" s="28" t="s">
        <v>684</v>
      </c>
      <c r="H842" s="11">
        <v>1</v>
      </c>
      <c r="J842" s="41">
        <v>5000</v>
      </c>
    </row>
    <row r="843" ht="14.25" hidden="1" spans="1:10">
      <c r="A843" s="5" t="s">
        <v>457</v>
      </c>
      <c r="E843" s="28" t="s">
        <v>1837</v>
      </c>
      <c r="F843" s="28" t="s">
        <v>643</v>
      </c>
      <c r="G843" s="28" t="s">
        <v>772</v>
      </c>
      <c r="H843" s="11">
        <v>1</v>
      </c>
      <c r="J843" s="41">
        <v>50</v>
      </c>
    </row>
    <row r="844" ht="14.25" hidden="1" spans="1:10">
      <c r="A844" s="5" t="s">
        <v>457</v>
      </c>
      <c r="E844" s="28" t="s">
        <v>1838</v>
      </c>
      <c r="F844" s="28" t="s">
        <v>1361</v>
      </c>
      <c r="G844" s="28" t="s">
        <v>1839</v>
      </c>
      <c r="H844" s="11">
        <v>1</v>
      </c>
      <c r="J844" s="41">
        <v>10000</v>
      </c>
    </row>
    <row r="845" ht="14.25" hidden="1" spans="1:10">
      <c r="A845" s="5" t="s">
        <v>457</v>
      </c>
      <c r="E845" s="28" t="s">
        <v>1840</v>
      </c>
      <c r="F845" s="28" t="s">
        <v>668</v>
      </c>
      <c r="G845" s="28" t="s">
        <v>1744</v>
      </c>
      <c r="H845" s="11">
        <v>1</v>
      </c>
      <c r="J845" s="41">
        <v>1800</v>
      </c>
    </row>
    <row r="846" ht="14.25" hidden="1" spans="1:10">
      <c r="A846" s="5" t="s">
        <v>457</v>
      </c>
      <c r="E846" s="28" t="s">
        <v>1841</v>
      </c>
      <c r="F846" s="28" t="s">
        <v>668</v>
      </c>
      <c r="G846" s="28" t="s">
        <v>1742</v>
      </c>
      <c r="H846" s="11">
        <v>1</v>
      </c>
      <c r="J846" s="41">
        <v>5000</v>
      </c>
    </row>
    <row r="847" ht="14.25" hidden="1" spans="1:10">
      <c r="A847" s="5" t="s">
        <v>457</v>
      </c>
      <c r="E847" s="28" t="s">
        <v>1842</v>
      </c>
      <c r="F847" s="28" t="s">
        <v>668</v>
      </c>
      <c r="G847" s="28" t="s">
        <v>1843</v>
      </c>
      <c r="H847" s="11">
        <v>1</v>
      </c>
      <c r="J847" s="41">
        <v>4760</v>
      </c>
    </row>
    <row r="848" ht="14.25" hidden="1" spans="1:10">
      <c r="A848" s="5" t="s">
        <v>457</v>
      </c>
      <c r="E848" s="28" t="s">
        <v>1844</v>
      </c>
      <c r="F848" s="28" t="s">
        <v>232</v>
      </c>
      <c r="G848" s="28"/>
      <c r="H848" s="11">
        <v>1</v>
      </c>
      <c r="J848" s="41">
        <v>4</v>
      </c>
    </row>
    <row r="849" ht="14.25" hidden="1" spans="1:10">
      <c r="A849" s="5" t="s">
        <v>457</v>
      </c>
      <c r="E849" s="28" t="s">
        <v>1845</v>
      </c>
      <c r="F849" s="28" t="s">
        <v>1361</v>
      </c>
      <c r="G849" s="28" t="s">
        <v>1843</v>
      </c>
      <c r="H849" s="11">
        <v>1</v>
      </c>
      <c r="J849" s="41">
        <v>5000</v>
      </c>
    </row>
    <row r="850" ht="14.25" hidden="1" spans="1:10">
      <c r="A850" s="5" t="s">
        <v>457</v>
      </c>
      <c r="E850" s="28" t="s">
        <v>1846</v>
      </c>
      <c r="F850" s="28" t="s">
        <v>1847</v>
      </c>
      <c r="G850" s="28" t="s">
        <v>405</v>
      </c>
      <c r="H850" s="11">
        <v>1</v>
      </c>
      <c r="J850" s="41">
        <v>1366</v>
      </c>
    </row>
    <row r="851" ht="14.25" hidden="1" spans="1:10">
      <c r="A851" s="5" t="s">
        <v>457</v>
      </c>
      <c r="E851" s="28" t="s">
        <v>1848</v>
      </c>
      <c r="F851" s="28" t="s">
        <v>668</v>
      </c>
      <c r="G851" s="28" t="s">
        <v>1849</v>
      </c>
      <c r="H851" s="11">
        <v>1</v>
      </c>
      <c r="J851" s="41">
        <v>2853</v>
      </c>
    </row>
    <row r="852" ht="14.25" hidden="1" spans="1:10">
      <c r="A852" s="5" t="s">
        <v>457</v>
      </c>
      <c r="E852" s="28" t="s">
        <v>1850</v>
      </c>
      <c r="F852" s="28" t="s">
        <v>668</v>
      </c>
      <c r="G852" s="28" t="s">
        <v>1849</v>
      </c>
      <c r="H852" s="11">
        <v>1</v>
      </c>
      <c r="J852" s="41">
        <v>3700</v>
      </c>
    </row>
    <row r="853" ht="14.25" hidden="1" spans="1:10">
      <c r="A853" s="5" t="s">
        <v>457</v>
      </c>
      <c r="E853" s="28" t="s">
        <v>1851</v>
      </c>
      <c r="F853" s="28" t="s">
        <v>1852</v>
      </c>
      <c r="G853" s="28" t="s">
        <v>1853</v>
      </c>
      <c r="H853" s="11">
        <v>1</v>
      </c>
      <c r="J853" s="41">
        <v>10</v>
      </c>
    </row>
    <row r="854" ht="14.25" hidden="1" spans="1:10">
      <c r="A854" s="5" t="s">
        <v>457</v>
      </c>
      <c r="E854" s="28" t="s">
        <v>1854</v>
      </c>
      <c r="F854" s="28" t="s">
        <v>643</v>
      </c>
      <c r="G854" s="28" t="s">
        <v>1855</v>
      </c>
      <c r="H854" s="11">
        <v>1</v>
      </c>
      <c r="J854" s="41">
        <v>2550</v>
      </c>
    </row>
    <row r="855" ht="14.25" hidden="1" spans="1:10">
      <c r="A855" s="5" t="s">
        <v>457</v>
      </c>
      <c r="E855" s="28" t="s">
        <v>1856</v>
      </c>
      <c r="F855" s="28" t="s">
        <v>1857</v>
      </c>
      <c r="G855" s="28" t="s">
        <v>1858</v>
      </c>
      <c r="H855" s="11">
        <v>1</v>
      </c>
      <c r="J855" s="41">
        <v>58</v>
      </c>
    </row>
    <row r="856" ht="14.25" hidden="1" spans="1:10">
      <c r="A856" s="5" t="s">
        <v>457</v>
      </c>
      <c r="E856" s="28" t="s">
        <v>1859</v>
      </c>
      <c r="F856" s="28" t="s">
        <v>1860</v>
      </c>
      <c r="G856" s="28" t="s">
        <v>225</v>
      </c>
      <c r="H856" s="11">
        <v>1</v>
      </c>
      <c r="J856" s="41">
        <v>2497</v>
      </c>
    </row>
    <row r="857" ht="14.25" hidden="1" spans="1:10">
      <c r="A857" s="5" t="s">
        <v>457</v>
      </c>
      <c r="E857" s="28" t="s">
        <v>1861</v>
      </c>
      <c r="F857" s="28" t="s">
        <v>643</v>
      </c>
      <c r="G857" s="28" t="s">
        <v>1349</v>
      </c>
      <c r="H857" s="11">
        <v>1</v>
      </c>
      <c r="J857" s="41">
        <v>880</v>
      </c>
    </row>
    <row r="858" ht="14.25" hidden="1" spans="1:10">
      <c r="A858" s="5" t="s">
        <v>457</v>
      </c>
      <c r="E858" s="28" t="s">
        <v>1862</v>
      </c>
      <c r="F858" s="28" t="s">
        <v>194</v>
      </c>
      <c r="G858" s="28" t="s">
        <v>530</v>
      </c>
      <c r="H858" s="11">
        <v>1</v>
      </c>
      <c r="J858" s="41">
        <v>1628</v>
      </c>
    </row>
    <row r="859" ht="14.25" hidden="1" spans="1:10">
      <c r="A859" s="5" t="s">
        <v>419</v>
      </c>
      <c r="E859" s="28" t="s">
        <v>1863</v>
      </c>
      <c r="F859" s="28" t="s">
        <v>1864</v>
      </c>
      <c r="G859" s="28" t="s">
        <v>392</v>
      </c>
      <c r="H859" s="11">
        <v>1</v>
      </c>
      <c r="J859" s="41">
        <v>5</v>
      </c>
    </row>
    <row r="860" ht="14.25" hidden="1" spans="1:10">
      <c r="A860" s="5" t="s">
        <v>419</v>
      </c>
      <c r="E860" s="28" t="s">
        <v>1865</v>
      </c>
      <c r="F860" s="28" t="s">
        <v>1866</v>
      </c>
      <c r="G860" s="28" t="s">
        <v>1867</v>
      </c>
      <c r="H860" s="11">
        <v>1</v>
      </c>
      <c r="J860" s="41">
        <v>12500</v>
      </c>
    </row>
    <row r="861" ht="14.25" hidden="1" spans="1:10">
      <c r="A861" s="5" t="s">
        <v>419</v>
      </c>
      <c r="E861" s="28" t="s">
        <v>1868</v>
      </c>
      <c r="F861" s="28" t="s">
        <v>758</v>
      </c>
      <c r="G861" s="28" t="s">
        <v>1869</v>
      </c>
      <c r="H861" s="11">
        <v>1</v>
      </c>
      <c r="J861" s="41">
        <v>1453</v>
      </c>
    </row>
    <row r="862" ht="14.25" hidden="1" spans="1:10">
      <c r="A862" s="5" t="s">
        <v>419</v>
      </c>
      <c r="E862" s="28" t="s">
        <v>1870</v>
      </c>
      <c r="F862" s="28" t="s">
        <v>886</v>
      </c>
      <c r="G862" s="28" t="s">
        <v>690</v>
      </c>
      <c r="H862" s="11">
        <v>1</v>
      </c>
      <c r="J862" s="41">
        <v>4</v>
      </c>
    </row>
    <row r="863" ht="14.25" hidden="1" spans="1:10">
      <c r="A863" s="5" t="s">
        <v>419</v>
      </c>
      <c r="E863" s="28" t="s">
        <v>239</v>
      </c>
      <c r="F863" s="28" t="s">
        <v>1871</v>
      </c>
      <c r="G863" s="28" t="s">
        <v>1382</v>
      </c>
      <c r="H863" s="11">
        <v>1</v>
      </c>
      <c r="J863" s="41">
        <v>10</v>
      </c>
    </row>
    <row r="864" ht="14.25" hidden="1" spans="1:10">
      <c r="A864" s="5" t="s">
        <v>419</v>
      </c>
      <c r="E864" s="28" t="s">
        <v>1872</v>
      </c>
      <c r="F864" s="28" t="s">
        <v>205</v>
      </c>
      <c r="G864" s="28" t="s">
        <v>105</v>
      </c>
      <c r="H864" s="11">
        <v>1</v>
      </c>
      <c r="J864" s="41">
        <v>253</v>
      </c>
    </row>
    <row r="865" ht="14.25" hidden="1" spans="1:10">
      <c r="A865" s="5" t="s">
        <v>419</v>
      </c>
      <c r="E865" s="28" t="s">
        <v>1873</v>
      </c>
      <c r="F865" s="28" t="s">
        <v>1361</v>
      </c>
      <c r="G865" s="28" t="s">
        <v>1507</v>
      </c>
      <c r="H865" s="11">
        <v>1</v>
      </c>
      <c r="J865" s="41">
        <v>5000</v>
      </c>
    </row>
    <row r="866" ht="14.25" hidden="1" spans="1:10">
      <c r="A866" s="5" t="s">
        <v>419</v>
      </c>
      <c r="E866" s="28" t="s">
        <v>1874</v>
      </c>
      <c r="F866" s="28" t="s">
        <v>1462</v>
      </c>
      <c r="G866" s="28"/>
      <c r="H866" s="11">
        <v>1</v>
      </c>
      <c r="J866" s="41">
        <v>35</v>
      </c>
    </row>
    <row r="867" ht="14.25" hidden="1" spans="1:10">
      <c r="A867" s="5" t="s">
        <v>419</v>
      </c>
      <c r="E867" s="28" t="s">
        <v>1875</v>
      </c>
      <c r="F867" s="28" t="s">
        <v>668</v>
      </c>
      <c r="G867" s="28" t="s">
        <v>1876</v>
      </c>
      <c r="H867" s="11">
        <v>1</v>
      </c>
      <c r="J867" s="41">
        <v>5000</v>
      </c>
    </row>
    <row r="868" ht="14.25" hidden="1" spans="1:10">
      <c r="A868" s="5" t="s">
        <v>419</v>
      </c>
      <c r="E868" s="28" t="s">
        <v>1877</v>
      </c>
      <c r="F868" s="28" t="s">
        <v>1393</v>
      </c>
      <c r="G868" s="28" t="s">
        <v>105</v>
      </c>
      <c r="H868" s="11">
        <v>1</v>
      </c>
      <c r="J868" s="41">
        <v>548</v>
      </c>
    </row>
    <row r="869" ht="14.25" hidden="1" spans="1:10">
      <c r="A869" s="5" t="s">
        <v>419</v>
      </c>
      <c r="E869" s="28" t="s">
        <v>1878</v>
      </c>
      <c r="F869" s="28" t="s">
        <v>668</v>
      </c>
      <c r="G869" s="28" t="s">
        <v>1418</v>
      </c>
      <c r="H869" s="11">
        <v>1</v>
      </c>
      <c r="J869" s="41">
        <v>4000</v>
      </c>
    </row>
    <row r="870" ht="14.25" hidden="1" spans="1:10">
      <c r="A870" s="5" t="s">
        <v>419</v>
      </c>
      <c r="E870" s="28" t="s">
        <v>1879</v>
      </c>
      <c r="F870" s="28" t="s">
        <v>668</v>
      </c>
      <c r="G870" s="28"/>
      <c r="H870" s="11">
        <v>1</v>
      </c>
      <c r="J870" s="41">
        <v>50</v>
      </c>
    </row>
    <row r="871" ht="14.25" hidden="1" spans="1:10">
      <c r="A871" s="5" t="s">
        <v>419</v>
      </c>
      <c r="E871" s="28" t="s">
        <v>1880</v>
      </c>
      <c r="F871" s="28" t="s">
        <v>232</v>
      </c>
      <c r="G871" s="28" t="s">
        <v>1521</v>
      </c>
      <c r="H871" s="11">
        <v>1</v>
      </c>
      <c r="J871" s="41">
        <v>2</v>
      </c>
    </row>
    <row r="872" ht="14.25" hidden="1" spans="1:10">
      <c r="A872" s="5" t="s">
        <v>419</v>
      </c>
      <c r="E872" s="28" t="s">
        <v>1881</v>
      </c>
      <c r="F872" s="28" t="s">
        <v>82</v>
      </c>
      <c r="G872" s="28" t="s">
        <v>1882</v>
      </c>
      <c r="H872" s="11">
        <v>1</v>
      </c>
      <c r="J872" s="41">
        <v>34</v>
      </c>
    </row>
    <row r="873" ht="14.25" hidden="1" spans="1:10">
      <c r="A873" s="5" t="s">
        <v>419</v>
      </c>
      <c r="E873" s="28" t="s">
        <v>1513</v>
      </c>
      <c r="F873" s="28" t="s">
        <v>222</v>
      </c>
      <c r="G873" s="28" t="s">
        <v>241</v>
      </c>
      <c r="H873" s="11">
        <v>1</v>
      </c>
      <c r="J873" s="41">
        <v>315</v>
      </c>
    </row>
    <row r="874" ht="14.25" hidden="1" spans="1:10">
      <c r="A874" s="5" t="s">
        <v>419</v>
      </c>
      <c r="E874" s="28" t="s">
        <v>1883</v>
      </c>
      <c r="F874" s="28" t="s">
        <v>271</v>
      </c>
      <c r="G874" s="28"/>
      <c r="H874" s="11">
        <v>1</v>
      </c>
      <c r="J874" s="41">
        <v>6</v>
      </c>
    </row>
    <row r="875" ht="14.25" hidden="1" spans="1:10">
      <c r="A875" s="5" t="s">
        <v>419</v>
      </c>
      <c r="E875" s="28" t="s">
        <v>1884</v>
      </c>
      <c r="F875" s="28" t="s">
        <v>1361</v>
      </c>
      <c r="G875" s="28" t="s">
        <v>1702</v>
      </c>
      <c r="H875" s="11">
        <v>1</v>
      </c>
      <c r="J875" s="41">
        <v>4680</v>
      </c>
    </row>
    <row r="876" ht="14.25" hidden="1" spans="1:10">
      <c r="A876" s="5" t="s">
        <v>419</v>
      </c>
      <c r="E876" s="28" t="s">
        <v>1885</v>
      </c>
      <c r="F876" s="28" t="s">
        <v>1361</v>
      </c>
      <c r="G876" s="28" t="s">
        <v>1388</v>
      </c>
      <c r="H876" s="11">
        <v>1</v>
      </c>
      <c r="J876" s="41">
        <v>5000</v>
      </c>
    </row>
    <row r="877" ht="14.25" hidden="1" spans="1:10">
      <c r="A877" s="5" t="s">
        <v>419</v>
      </c>
      <c r="E877" s="28" t="s">
        <v>1886</v>
      </c>
      <c r="F877" s="28" t="s">
        <v>1577</v>
      </c>
      <c r="G877" s="28" t="s">
        <v>225</v>
      </c>
      <c r="H877" s="11">
        <v>1</v>
      </c>
      <c r="J877" s="41">
        <v>40</v>
      </c>
    </row>
    <row r="878" ht="14.25" hidden="1" spans="1:10">
      <c r="A878" s="5" t="s">
        <v>419</v>
      </c>
      <c r="E878" s="28" t="s">
        <v>1887</v>
      </c>
      <c r="F878" s="28" t="s">
        <v>216</v>
      </c>
      <c r="G878" s="28" t="s">
        <v>530</v>
      </c>
      <c r="H878" s="11">
        <v>1</v>
      </c>
      <c r="J878" s="41">
        <v>2</v>
      </c>
    </row>
    <row r="879" ht="14.25" hidden="1" spans="1:10">
      <c r="A879" s="5" t="s">
        <v>419</v>
      </c>
      <c r="E879" s="28" t="s">
        <v>1888</v>
      </c>
      <c r="F879" s="28" t="s">
        <v>1889</v>
      </c>
      <c r="G879" s="28" t="s">
        <v>1890</v>
      </c>
      <c r="H879" s="11">
        <v>1</v>
      </c>
      <c r="J879" s="41">
        <v>18</v>
      </c>
    </row>
    <row r="880" ht="14.25" hidden="1" spans="1:10">
      <c r="A880" s="5" t="s">
        <v>419</v>
      </c>
      <c r="E880" s="28" t="s">
        <v>1891</v>
      </c>
      <c r="F880" s="28" t="s">
        <v>841</v>
      </c>
      <c r="G880" s="28" t="s">
        <v>842</v>
      </c>
      <c r="H880" s="11">
        <v>1</v>
      </c>
      <c r="J880" s="41">
        <v>702</v>
      </c>
    </row>
    <row r="881" ht="14.25" hidden="1" spans="1:10">
      <c r="A881" s="5" t="s">
        <v>419</v>
      </c>
      <c r="E881" s="28" t="s">
        <v>1892</v>
      </c>
      <c r="F881" s="28" t="s">
        <v>142</v>
      </c>
      <c r="G881" s="28" t="s">
        <v>1893</v>
      </c>
      <c r="H881" s="11">
        <v>1</v>
      </c>
      <c r="J881" s="41">
        <v>1</v>
      </c>
    </row>
    <row r="882" ht="14.25" hidden="1" spans="1:10">
      <c r="A882" s="5" t="s">
        <v>419</v>
      </c>
      <c r="E882" s="28" t="s">
        <v>1894</v>
      </c>
      <c r="F882" s="28" t="s">
        <v>82</v>
      </c>
      <c r="G882" s="28"/>
      <c r="H882" s="11">
        <v>1</v>
      </c>
      <c r="J882" s="41">
        <v>29</v>
      </c>
    </row>
    <row r="883" ht="14.25" hidden="1" spans="1:10">
      <c r="A883" s="5" t="s">
        <v>419</v>
      </c>
      <c r="E883" s="28" t="s">
        <v>1895</v>
      </c>
      <c r="F883" s="28" t="s">
        <v>643</v>
      </c>
      <c r="G883" s="28" t="s">
        <v>187</v>
      </c>
      <c r="H883" s="11">
        <v>1</v>
      </c>
      <c r="J883" s="41">
        <v>4890</v>
      </c>
    </row>
    <row r="884" ht="14.25" hidden="1" spans="1:10">
      <c r="A884" s="5" t="s">
        <v>419</v>
      </c>
      <c r="E884" s="28" t="s">
        <v>1896</v>
      </c>
      <c r="F884" s="28" t="s">
        <v>1592</v>
      </c>
      <c r="G884" s="28" t="s">
        <v>1897</v>
      </c>
      <c r="H884" s="11">
        <v>1</v>
      </c>
      <c r="J884" s="41">
        <v>3</v>
      </c>
    </row>
    <row r="885" ht="14.25" hidden="1" spans="1:10">
      <c r="A885" s="5" t="s">
        <v>419</v>
      </c>
      <c r="E885" s="28" t="s">
        <v>1898</v>
      </c>
      <c r="F885" s="28" t="s">
        <v>1899</v>
      </c>
      <c r="G885" s="28" t="s">
        <v>1625</v>
      </c>
      <c r="H885" s="11">
        <v>1</v>
      </c>
      <c r="J885" s="41">
        <v>2</v>
      </c>
    </row>
    <row r="886" ht="14.25" hidden="1" spans="1:10">
      <c r="A886" s="5" t="s">
        <v>419</v>
      </c>
      <c r="E886" s="28" t="s">
        <v>1900</v>
      </c>
      <c r="F886" s="28" t="s">
        <v>1901</v>
      </c>
      <c r="G886" s="28" t="s">
        <v>1902</v>
      </c>
      <c r="H886" s="11">
        <v>1</v>
      </c>
      <c r="J886" s="41">
        <v>9</v>
      </c>
    </row>
    <row r="887" ht="14.25" hidden="1" spans="1:10">
      <c r="A887" s="5" t="s">
        <v>419</v>
      </c>
      <c r="E887" s="28" t="s">
        <v>1903</v>
      </c>
      <c r="F887" s="28" t="s">
        <v>665</v>
      </c>
      <c r="G887" s="28"/>
      <c r="H887" s="11">
        <v>1</v>
      </c>
      <c r="J887" s="41">
        <v>3</v>
      </c>
    </row>
    <row r="888" ht="14.25" hidden="1" spans="1:10">
      <c r="A888" s="5" t="s">
        <v>419</v>
      </c>
      <c r="E888" s="28" t="s">
        <v>1904</v>
      </c>
      <c r="F888" s="28" t="s">
        <v>271</v>
      </c>
      <c r="G888" s="28"/>
      <c r="H888" s="11">
        <v>1</v>
      </c>
      <c r="J888" s="41">
        <v>195</v>
      </c>
    </row>
    <row r="889" ht="14.25" hidden="1" spans="1:10">
      <c r="A889" s="5" t="s">
        <v>419</v>
      </c>
      <c r="E889" s="28" t="s">
        <v>1905</v>
      </c>
      <c r="F889" s="28" t="s">
        <v>860</v>
      </c>
      <c r="G889" s="28" t="s">
        <v>515</v>
      </c>
      <c r="H889" s="11">
        <v>1</v>
      </c>
      <c r="J889" s="41">
        <v>400</v>
      </c>
    </row>
    <row r="890" ht="14.25" hidden="1" spans="1:10">
      <c r="A890" s="5" t="s">
        <v>419</v>
      </c>
      <c r="E890" s="28" t="s">
        <v>1906</v>
      </c>
      <c r="F890" s="28" t="s">
        <v>232</v>
      </c>
      <c r="G890" s="28" t="s">
        <v>1907</v>
      </c>
      <c r="H890" s="11">
        <v>1</v>
      </c>
      <c r="J890" s="41">
        <v>52</v>
      </c>
    </row>
    <row r="891" ht="14.25" hidden="1" spans="1:10">
      <c r="A891" s="5" t="s">
        <v>419</v>
      </c>
      <c r="E891" s="28" t="s">
        <v>1908</v>
      </c>
      <c r="F891" s="28" t="s">
        <v>860</v>
      </c>
      <c r="G891" s="28"/>
      <c r="H891" s="11">
        <v>1</v>
      </c>
      <c r="J891" s="41">
        <v>1</v>
      </c>
    </row>
    <row r="892" ht="14.25" hidden="1" spans="1:10">
      <c r="A892" s="5" t="s">
        <v>419</v>
      </c>
      <c r="E892" s="28" t="s">
        <v>1909</v>
      </c>
      <c r="F892" s="28" t="s">
        <v>232</v>
      </c>
      <c r="G892" s="28" t="s">
        <v>1910</v>
      </c>
      <c r="H892" s="11">
        <v>1</v>
      </c>
      <c r="J892" s="41">
        <v>700</v>
      </c>
    </row>
    <row r="893" ht="14.25" hidden="1" spans="1:10">
      <c r="A893" s="5" t="s">
        <v>419</v>
      </c>
      <c r="E893" s="28" t="s">
        <v>1911</v>
      </c>
      <c r="F893" s="28" t="s">
        <v>241</v>
      </c>
      <c r="G893" s="28" t="s">
        <v>241</v>
      </c>
      <c r="H893" s="11">
        <v>1</v>
      </c>
      <c r="J893" s="41">
        <v>295</v>
      </c>
    </row>
    <row r="894" ht="14.25" hidden="1" spans="1:10">
      <c r="A894" s="5" t="s">
        <v>419</v>
      </c>
      <c r="E894" s="28" t="s">
        <v>1912</v>
      </c>
      <c r="F894" s="28" t="s">
        <v>139</v>
      </c>
      <c r="G894" s="28" t="s">
        <v>105</v>
      </c>
      <c r="H894" s="11">
        <v>1</v>
      </c>
      <c r="J894" s="41">
        <v>35</v>
      </c>
    </row>
    <row r="895" ht="14.25" hidden="1" spans="1:10">
      <c r="A895" s="5" t="s">
        <v>419</v>
      </c>
      <c r="E895" s="28" t="s">
        <v>1913</v>
      </c>
      <c r="F895" s="28" t="s">
        <v>1342</v>
      </c>
      <c r="G895" s="28" t="s">
        <v>1914</v>
      </c>
      <c r="H895" s="11">
        <v>1</v>
      </c>
      <c r="J895" s="41">
        <v>4</v>
      </c>
    </row>
    <row r="896" ht="14.25" hidden="1" spans="1:10">
      <c r="A896" s="5" t="s">
        <v>419</v>
      </c>
      <c r="E896" s="28" t="s">
        <v>1915</v>
      </c>
      <c r="F896" s="28" t="s">
        <v>1694</v>
      </c>
      <c r="G896" s="28" t="s">
        <v>1916</v>
      </c>
      <c r="H896" s="11">
        <v>1</v>
      </c>
      <c r="J896" s="41">
        <v>1709</v>
      </c>
    </row>
    <row r="897" ht="14.25" hidden="1" spans="1:10">
      <c r="A897" s="5" t="s">
        <v>419</v>
      </c>
      <c r="E897" s="28" t="s">
        <v>1917</v>
      </c>
      <c r="F897" s="28" t="s">
        <v>1361</v>
      </c>
      <c r="G897" s="28" t="s">
        <v>1918</v>
      </c>
      <c r="H897" s="11">
        <v>1</v>
      </c>
      <c r="J897" s="41">
        <v>6000</v>
      </c>
    </row>
    <row r="898" ht="14.25" hidden="1" spans="1:10">
      <c r="A898" s="5" t="s">
        <v>419</v>
      </c>
      <c r="E898" s="28" t="s">
        <v>1919</v>
      </c>
      <c r="F898" s="28" t="s">
        <v>1694</v>
      </c>
      <c r="G898" s="28" t="s">
        <v>1920</v>
      </c>
      <c r="H898" s="11">
        <v>1</v>
      </c>
      <c r="J898" s="41">
        <v>8000</v>
      </c>
    </row>
    <row r="899" ht="14.25" hidden="1" spans="1:10">
      <c r="A899" s="5" t="s">
        <v>419</v>
      </c>
      <c r="E899" s="28" t="s">
        <v>1921</v>
      </c>
      <c r="F899" s="28" t="s">
        <v>1922</v>
      </c>
      <c r="G899" s="28" t="s">
        <v>1723</v>
      </c>
      <c r="H899" s="11">
        <v>1</v>
      </c>
      <c r="J899" s="41">
        <v>1</v>
      </c>
    </row>
    <row r="900" ht="14.25" hidden="1" spans="1:10">
      <c r="A900" s="5" t="s">
        <v>419</v>
      </c>
      <c r="E900" s="28" t="s">
        <v>1923</v>
      </c>
      <c r="F900" s="28" t="s">
        <v>87</v>
      </c>
      <c r="G900" s="28" t="s">
        <v>1924</v>
      </c>
      <c r="H900" s="11">
        <v>1</v>
      </c>
      <c r="J900" s="41">
        <v>195</v>
      </c>
    </row>
    <row r="901" ht="14.25" hidden="1" spans="1:10">
      <c r="A901" s="5" t="s">
        <v>419</v>
      </c>
      <c r="E901" s="28" t="s">
        <v>1925</v>
      </c>
      <c r="F901" s="28" t="s">
        <v>1926</v>
      </c>
      <c r="G901" s="28" t="s">
        <v>1927</v>
      </c>
      <c r="H901" s="11">
        <v>1</v>
      </c>
      <c r="J901" s="41">
        <v>14</v>
      </c>
    </row>
    <row r="902" ht="14.25" hidden="1" spans="1:10">
      <c r="A902" s="5" t="s">
        <v>419</v>
      </c>
      <c r="E902" s="28" t="s">
        <v>1928</v>
      </c>
      <c r="F902" s="28" t="s">
        <v>1342</v>
      </c>
      <c r="G902" s="28" t="s">
        <v>1929</v>
      </c>
      <c r="H902" s="11">
        <v>1</v>
      </c>
      <c r="J902" s="41">
        <v>1193</v>
      </c>
    </row>
    <row r="903" ht="14.25" hidden="1" spans="1:10">
      <c r="A903" s="5" t="s">
        <v>419</v>
      </c>
      <c r="E903" s="28" t="s">
        <v>1930</v>
      </c>
      <c r="F903" s="28" t="s">
        <v>1272</v>
      </c>
      <c r="G903" s="28" t="s">
        <v>1931</v>
      </c>
      <c r="H903" s="11">
        <v>1</v>
      </c>
      <c r="J903" s="41">
        <v>5151</v>
      </c>
    </row>
    <row r="904" ht="14.25" hidden="1" spans="1:10">
      <c r="A904" s="5" t="s">
        <v>419</v>
      </c>
      <c r="E904" s="28" t="s">
        <v>1932</v>
      </c>
      <c r="F904" s="28" t="s">
        <v>82</v>
      </c>
      <c r="G904" s="28" t="s">
        <v>496</v>
      </c>
      <c r="H904" s="11">
        <v>1</v>
      </c>
      <c r="J904" s="41">
        <v>23</v>
      </c>
    </row>
    <row r="905" ht="14.25" hidden="1" spans="1:10">
      <c r="A905" s="5" t="s">
        <v>419</v>
      </c>
      <c r="E905" s="28" t="s">
        <v>1933</v>
      </c>
      <c r="F905" s="28" t="s">
        <v>450</v>
      </c>
      <c r="G905" s="28" t="s">
        <v>1934</v>
      </c>
      <c r="H905" s="11">
        <v>1</v>
      </c>
      <c r="J905" s="41">
        <v>2</v>
      </c>
    </row>
    <row r="906" ht="14.25" hidden="1" spans="1:10">
      <c r="A906" s="5" t="s">
        <v>419</v>
      </c>
      <c r="E906" s="28" t="s">
        <v>1935</v>
      </c>
      <c r="F906" s="28" t="s">
        <v>1936</v>
      </c>
      <c r="G906" s="28" t="s">
        <v>1937</v>
      </c>
      <c r="H906" s="11">
        <v>1</v>
      </c>
      <c r="J906" s="41">
        <v>456</v>
      </c>
    </row>
    <row r="907" ht="14.25" hidden="1" spans="1:10">
      <c r="A907" s="5" t="s">
        <v>419</v>
      </c>
      <c r="E907" s="28" t="s">
        <v>1938</v>
      </c>
      <c r="F907" s="28" t="s">
        <v>1939</v>
      </c>
      <c r="G907" s="28" t="s">
        <v>1940</v>
      </c>
      <c r="H907" s="11">
        <v>1</v>
      </c>
      <c r="J907" s="41">
        <v>70</v>
      </c>
    </row>
    <row r="908" ht="14.25" hidden="1" spans="1:10">
      <c r="A908" s="5" t="s">
        <v>419</v>
      </c>
      <c r="E908" s="28" t="s">
        <v>1941</v>
      </c>
      <c r="F908" s="28" t="s">
        <v>643</v>
      </c>
      <c r="G908" s="28" t="s">
        <v>1942</v>
      </c>
      <c r="H908" s="11">
        <v>1</v>
      </c>
      <c r="J908" s="41">
        <v>400</v>
      </c>
    </row>
    <row r="909" ht="14.25" hidden="1" spans="1:10">
      <c r="A909" s="5" t="s">
        <v>419</v>
      </c>
      <c r="E909" s="28" t="s">
        <v>1943</v>
      </c>
      <c r="F909" s="28" t="s">
        <v>643</v>
      </c>
      <c r="G909" s="28" t="s">
        <v>1496</v>
      </c>
      <c r="H909" s="11">
        <v>1</v>
      </c>
      <c r="J909" s="41">
        <v>96</v>
      </c>
    </row>
    <row r="910" ht="14.25" hidden="1" spans="1:10">
      <c r="A910" s="5" t="s">
        <v>419</v>
      </c>
      <c r="E910" s="28" t="s">
        <v>1944</v>
      </c>
      <c r="F910" s="28" t="s">
        <v>1659</v>
      </c>
      <c r="G910" s="28" t="s">
        <v>1945</v>
      </c>
      <c r="H910" s="11">
        <v>1</v>
      </c>
      <c r="J910" s="41">
        <v>1</v>
      </c>
    </row>
    <row r="911" ht="14.25" hidden="1" spans="1:10">
      <c r="A911" s="5" t="s">
        <v>419</v>
      </c>
      <c r="E911" s="28" t="s">
        <v>1946</v>
      </c>
      <c r="F911" s="28" t="s">
        <v>1947</v>
      </c>
      <c r="G911" s="28" t="s">
        <v>1306</v>
      </c>
      <c r="H911" s="11">
        <v>1</v>
      </c>
      <c r="J911" s="41">
        <v>1</v>
      </c>
    </row>
    <row r="912" ht="14.25" hidden="1" spans="1:10">
      <c r="A912" s="5" t="s">
        <v>419</v>
      </c>
      <c r="E912" s="28" t="s">
        <v>1948</v>
      </c>
      <c r="F912" s="28" t="s">
        <v>1922</v>
      </c>
      <c r="G912" s="28" t="s">
        <v>1558</v>
      </c>
      <c r="H912" s="11">
        <v>1</v>
      </c>
      <c r="J912" s="41">
        <v>2</v>
      </c>
    </row>
    <row r="913" ht="14.25" hidden="1" spans="1:10">
      <c r="A913" s="5" t="s">
        <v>419</v>
      </c>
      <c r="E913" s="28" t="s">
        <v>1949</v>
      </c>
      <c r="F913" s="28" t="s">
        <v>1950</v>
      </c>
      <c r="G913" s="28" t="s">
        <v>1893</v>
      </c>
      <c r="H913" s="11">
        <v>1</v>
      </c>
      <c r="J913" s="41">
        <v>4</v>
      </c>
    </row>
    <row r="914" ht="14.25" hidden="1" spans="1:10">
      <c r="A914" s="5" t="s">
        <v>419</v>
      </c>
      <c r="E914" s="28" t="s">
        <v>399</v>
      </c>
      <c r="F914" s="28" t="s">
        <v>210</v>
      </c>
      <c r="G914" s="28" t="s">
        <v>1951</v>
      </c>
      <c r="H914" s="11">
        <v>1</v>
      </c>
      <c r="J914" s="41">
        <v>4</v>
      </c>
    </row>
    <row r="915" ht="14.25" hidden="1" spans="1:10">
      <c r="A915" s="5" t="s">
        <v>419</v>
      </c>
      <c r="E915" s="28" t="s">
        <v>1952</v>
      </c>
      <c r="F915" s="28" t="s">
        <v>1953</v>
      </c>
      <c r="G915" s="28" t="s">
        <v>1345</v>
      </c>
      <c r="H915" s="11">
        <v>1</v>
      </c>
      <c r="J915" s="41">
        <v>10</v>
      </c>
    </row>
    <row r="916" ht="14.25" hidden="1" spans="1:10">
      <c r="A916" s="5" t="s">
        <v>419</v>
      </c>
      <c r="E916" s="28" t="s">
        <v>1954</v>
      </c>
      <c r="F916" s="28" t="s">
        <v>450</v>
      </c>
      <c r="G916" s="28" t="s">
        <v>1955</v>
      </c>
      <c r="H916" s="11">
        <v>1</v>
      </c>
      <c r="J916" s="41">
        <v>1</v>
      </c>
    </row>
    <row r="917" ht="14.25" hidden="1" spans="1:10">
      <c r="A917" s="5" t="s">
        <v>419</v>
      </c>
      <c r="E917" s="28" t="s">
        <v>1956</v>
      </c>
      <c r="F917" s="28" t="s">
        <v>1707</v>
      </c>
      <c r="G917" s="28" t="s">
        <v>1957</v>
      </c>
      <c r="H917" s="11">
        <v>1</v>
      </c>
      <c r="J917" s="41">
        <v>4</v>
      </c>
    </row>
    <row r="918" ht="14.25" hidden="1" spans="1:10">
      <c r="A918" s="5" t="s">
        <v>419</v>
      </c>
      <c r="E918" s="28" t="s">
        <v>1958</v>
      </c>
      <c r="F918" s="28" t="s">
        <v>139</v>
      </c>
      <c r="G918" s="28" t="s">
        <v>1959</v>
      </c>
      <c r="H918" s="11">
        <v>1</v>
      </c>
      <c r="J918" s="41">
        <v>10</v>
      </c>
    </row>
    <row r="919" ht="14.25" hidden="1" spans="1:10">
      <c r="A919" s="5" t="s">
        <v>419</v>
      </c>
      <c r="E919" s="28" t="s">
        <v>1960</v>
      </c>
      <c r="F919" s="28" t="s">
        <v>82</v>
      </c>
      <c r="G919" s="28" t="s">
        <v>530</v>
      </c>
      <c r="H919" s="11">
        <v>1</v>
      </c>
      <c r="J919" s="41">
        <v>13</v>
      </c>
    </row>
    <row r="920" ht="14.25" hidden="1" spans="1:10">
      <c r="A920" s="5" t="s">
        <v>419</v>
      </c>
      <c r="E920" s="28" t="s">
        <v>1961</v>
      </c>
      <c r="F920" s="28" t="s">
        <v>142</v>
      </c>
      <c r="G920" s="28" t="s">
        <v>1962</v>
      </c>
      <c r="H920" s="11">
        <v>1</v>
      </c>
      <c r="J920" s="41">
        <v>24</v>
      </c>
    </row>
    <row r="921" ht="14.25" hidden="1" spans="1:10">
      <c r="A921" s="5" t="s">
        <v>419</v>
      </c>
      <c r="E921" s="28" t="s">
        <v>1963</v>
      </c>
      <c r="F921" s="28" t="s">
        <v>1964</v>
      </c>
      <c r="G921" s="28" t="s">
        <v>1377</v>
      </c>
      <c r="H921" s="11">
        <v>1</v>
      </c>
      <c r="J921" s="41">
        <v>100</v>
      </c>
    </row>
    <row r="922" ht="14.25" hidden="1" spans="1:10">
      <c r="A922" s="5" t="s">
        <v>419</v>
      </c>
      <c r="E922" s="28" t="s">
        <v>1965</v>
      </c>
      <c r="F922" s="28" t="s">
        <v>1361</v>
      </c>
      <c r="G922" s="28" t="s">
        <v>590</v>
      </c>
      <c r="H922" s="11">
        <v>1</v>
      </c>
      <c r="J922" s="41">
        <v>200</v>
      </c>
    </row>
    <row r="923" ht="14.25" hidden="1" spans="1:10">
      <c r="A923" s="5" t="s">
        <v>419</v>
      </c>
      <c r="E923" s="28" t="s">
        <v>1966</v>
      </c>
      <c r="F923" s="28" t="s">
        <v>1355</v>
      </c>
      <c r="G923" s="28"/>
      <c r="H923" s="11">
        <v>1</v>
      </c>
      <c r="J923" s="41">
        <v>100</v>
      </c>
    </row>
    <row r="924" ht="14.25" hidden="1" spans="1:10">
      <c r="A924" s="5" t="s">
        <v>419</v>
      </c>
      <c r="E924" s="28" t="s">
        <v>1967</v>
      </c>
      <c r="F924" s="28" t="s">
        <v>1361</v>
      </c>
      <c r="G924" s="28" t="s">
        <v>1388</v>
      </c>
      <c r="H924" s="11">
        <v>1</v>
      </c>
      <c r="J924" s="41">
        <v>5000</v>
      </c>
    </row>
    <row r="925" ht="14.25" hidden="1" spans="1:10">
      <c r="A925" s="5" t="s">
        <v>419</v>
      </c>
      <c r="E925" s="28" t="s">
        <v>1968</v>
      </c>
      <c r="F925" s="28" t="s">
        <v>1969</v>
      </c>
      <c r="G925" s="28" t="s">
        <v>1970</v>
      </c>
      <c r="H925" s="11">
        <v>1</v>
      </c>
      <c r="J925" s="41">
        <v>1</v>
      </c>
    </row>
    <row r="926" ht="14.25" hidden="1" spans="1:10">
      <c r="A926" s="5" t="s">
        <v>419</v>
      </c>
      <c r="E926" s="28" t="s">
        <v>1971</v>
      </c>
      <c r="F926" s="28" t="s">
        <v>643</v>
      </c>
      <c r="G926" s="28" t="s">
        <v>1972</v>
      </c>
      <c r="H926" s="11">
        <v>1</v>
      </c>
      <c r="J926" s="41">
        <v>150</v>
      </c>
    </row>
    <row r="927" ht="14.25" hidden="1" spans="1:10">
      <c r="A927" s="5" t="s">
        <v>419</v>
      </c>
      <c r="E927" s="28" t="s">
        <v>1973</v>
      </c>
      <c r="F927" s="28" t="s">
        <v>1974</v>
      </c>
      <c r="G927" s="28" t="s">
        <v>1379</v>
      </c>
      <c r="H927" s="11">
        <v>1</v>
      </c>
      <c r="J927" s="41">
        <v>8</v>
      </c>
    </row>
    <row r="928" ht="14.25" hidden="1" spans="1:10">
      <c r="A928" s="5" t="s">
        <v>419</v>
      </c>
      <c r="E928" s="28" t="s">
        <v>1975</v>
      </c>
      <c r="F928" s="28" t="s">
        <v>1976</v>
      </c>
      <c r="G928" s="28" t="s">
        <v>135</v>
      </c>
      <c r="H928" s="11">
        <v>1</v>
      </c>
      <c r="J928" s="41">
        <v>5</v>
      </c>
    </row>
    <row r="929" ht="14.25" hidden="1" spans="1:10">
      <c r="A929" s="5" t="s">
        <v>419</v>
      </c>
      <c r="E929" s="28" t="s">
        <v>1977</v>
      </c>
      <c r="F929" s="28" t="s">
        <v>326</v>
      </c>
      <c r="G929" s="28"/>
      <c r="H929" s="11">
        <v>1</v>
      </c>
      <c r="J929" s="41">
        <v>8</v>
      </c>
    </row>
    <row r="930" ht="14.25" hidden="1" spans="1:10">
      <c r="A930" s="5" t="s">
        <v>419</v>
      </c>
      <c r="E930" s="28" t="s">
        <v>1978</v>
      </c>
      <c r="F930" s="28" t="s">
        <v>1659</v>
      </c>
      <c r="G930" s="28" t="s">
        <v>1558</v>
      </c>
      <c r="H930" s="11">
        <v>1</v>
      </c>
      <c r="J930" s="41">
        <v>1</v>
      </c>
    </row>
    <row r="931" ht="14.25" hidden="1" spans="1:10">
      <c r="A931" s="5" t="s">
        <v>419</v>
      </c>
      <c r="E931" s="28" t="s">
        <v>1979</v>
      </c>
      <c r="F931" s="28" t="s">
        <v>661</v>
      </c>
      <c r="G931" s="28" t="s">
        <v>1980</v>
      </c>
      <c r="H931" s="11">
        <v>1</v>
      </c>
      <c r="J931" s="41">
        <v>25</v>
      </c>
    </row>
    <row r="932" ht="14.25" hidden="1" spans="1:10">
      <c r="A932" s="5" t="s">
        <v>419</v>
      </c>
      <c r="E932" s="28" t="s">
        <v>1981</v>
      </c>
      <c r="F932" s="28" t="s">
        <v>668</v>
      </c>
      <c r="G932" s="28" t="s">
        <v>1259</v>
      </c>
      <c r="H932" s="11">
        <v>1</v>
      </c>
      <c r="J932" s="41">
        <v>24</v>
      </c>
    </row>
    <row r="933" ht="14.25" hidden="1" spans="1:10">
      <c r="A933" s="5" t="s">
        <v>419</v>
      </c>
      <c r="E933" s="28" t="s">
        <v>1982</v>
      </c>
      <c r="F933" s="28" t="s">
        <v>661</v>
      </c>
      <c r="G933" s="28" t="s">
        <v>1496</v>
      </c>
      <c r="H933" s="11">
        <v>1</v>
      </c>
      <c r="J933" s="41">
        <v>330</v>
      </c>
    </row>
    <row r="934" ht="14.25" hidden="1" spans="1:10">
      <c r="A934" s="5" t="s">
        <v>419</v>
      </c>
      <c r="E934" s="28" t="s">
        <v>1983</v>
      </c>
      <c r="F934" s="28" t="s">
        <v>643</v>
      </c>
      <c r="G934" s="28" t="s">
        <v>1723</v>
      </c>
      <c r="H934" s="11">
        <v>1</v>
      </c>
      <c r="J934" s="41">
        <v>24</v>
      </c>
    </row>
    <row r="935" ht="14.25" hidden="1" spans="1:10">
      <c r="A935" s="5" t="s">
        <v>419</v>
      </c>
      <c r="E935" s="28" t="s">
        <v>1984</v>
      </c>
      <c r="F935" s="28" t="s">
        <v>643</v>
      </c>
      <c r="G935" s="28" t="s">
        <v>1985</v>
      </c>
      <c r="H935" s="11">
        <v>1</v>
      </c>
      <c r="J935" s="41">
        <v>48</v>
      </c>
    </row>
    <row r="936" ht="14.25" hidden="1" spans="1:10">
      <c r="A936" s="5" t="s">
        <v>419</v>
      </c>
      <c r="E936" s="28" t="s">
        <v>1986</v>
      </c>
      <c r="F936" s="28" t="s">
        <v>1987</v>
      </c>
      <c r="G936" s="28" t="s">
        <v>105</v>
      </c>
      <c r="H936" s="11">
        <v>1</v>
      </c>
      <c r="J936" s="41">
        <v>1</v>
      </c>
    </row>
    <row r="937" ht="14.25" hidden="1" spans="1:10">
      <c r="A937" s="5" t="s">
        <v>419</v>
      </c>
      <c r="E937" s="28" t="s">
        <v>1988</v>
      </c>
      <c r="F937" s="28"/>
      <c r="G937" s="28"/>
      <c r="H937" s="11">
        <v>1</v>
      </c>
      <c r="J937" s="41">
        <v>5</v>
      </c>
    </row>
    <row r="938" ht="14.25" hidden="1" spans="1:10">
      <c r="A938" s="5" t="s">
        <v>419</v>
      </c>
      <c r="E938" s="28" t="s">
        <v>1989</v>
      </c>
      <c r="F938" s="28" t="s">
        <v>687</v>
      </c>
      <c r="G938" s="28" t="s">
        <v>1340</v>
      </c>
      <c r="H938" s="11">
        <v>1</v>
      </c>
      <c r="J938" s="41">
        <v>50</v>
      </c>
    </row>
    <row r="939" ht="14.25" hidden="1" spans="1:10">
      <c r="A939" s="5" t="s">
        <v>419</v>
      </c>
      <c r="E939" s="28" t="s">
        <v>1990</v>
      </c>
      <c r="F939" s="28" t="s">
        <v>1991</v>
      </c>
      <c r="G939" s="28"/>
      <c r="H939" s="11">
        <v>1</v>
      </c>
      <c r="J939" s="41">
        <v>7</v>
      </c>
    </row>
    <row r="940" ht="14.25" hidden="1" spans="1:10">
      <c r="A940" s="5" t="s">
        <v>419</v>
      </c>
      <c r="E940" s="28" t="s">
        <v>1992</v>
      </c>
      <c r="F940" s="28" t="s">
        <v>1361</v>
      </c>
      <c r="G940" s="28" t="s">
        <v>1390</v>
      </c>
      <c r="H940" s="11">
        <v>1</v>
      </c>
      <c r="J940" s="41">
        <v>5000</v>
      </c>
    </row>
    <row r="941" ht="14.25" hidden="1" spans="1:10">
      <c r="A941" s="5" t="s">
        <v>419</v>
      </c>
      <c r="E941" s="28" t="s">
        <v>1993</v>
      </c>
      <c r="F941" s="28" t="s">
        <v>1188</v>
      </c>
      <c r="G941" s="28" t="s">
        <v>1994</v>
      </c>
      <c r="H941" s="11">
        <v>1</v>
      </c>
      <c r="J941" s="41">
        <v>4</v>
      </c>
    </row>
    <row r="942" ht="14.25" hidden="1" spans="1:10">
      <c r="A942" s="5" t="s">
        <v>419</v>
      </c>
      <c r="E942" s="28" t="s">
        <v>1995</v>
      </c>
      <c r="F942" s="28" t="s">
        <v>1361</v>
      </c>
      <c r="G942" s="28" t="s">
        <v>1996</v>
      </c>
      <c r="H942" s="11">
        <v>1</v>
      </c>
      <c r="J942" s="41">
        <v>10000</v>
      </c>
    </row>
    <row r="943" ht="14.25" hidden="1" spans="1:10">
      <c r="A943" s="5" t="s">
        <v>419</v>
      </c>
      <c r="E943" s="28" t="s">
        <v>1997</v>
      </c>
      <c r="F943" s="28" t="s">
        <v>668</v>
      </c>
      <c r="G943" s="28" t="s">
        <v>553</v>
      </c>
      <c r="H943" s="11">
        <v>1</v>
      </c>
      <c r="J943" s="41">
        <v>3800</v>
      </c>
    </row>
    <row r="944" ht="14.25" hidden="1" spans="1:10">
      <c r="A944" s="5" t="s">
        <v>419</v>
      </c>
      <c r="E944" s="28" t="s">
        <v>1998</v>
      </c>
      <c r="F944" s="28" t="s">
        <v>1999</v>
      </c>
      <c r="G944" s="28" t="s">
        <v>1858</v>
      </c>
      <c r="H944" s="11">
        <v>1</v>
      </c>
      <c r="J944" s="41">
        <v>300</v>
      </c>
    </row>
    <row r="945" ht="14.25" hidden="1" spans="1:10">
      <c r="A945" s="5" t="s">
        <v>419</v>
      </c>
      <c r="E945" s="28" t="s">
        <v>2000</v>
      </c>
      <c r="F945" s="28" t="s">
        <v>213</v>
      </c>
      <c r="G945" s="28"/>
      <c r="H945" s="11">
        <v>1</v>
      </c>
      <c r="J945" s="41">
        <v>19</v>
      </c>
    </row>
    <row r="946" ht="14.25" hidden="1" spans="1:10">
      <c r="A946" s="5" t="s">
        <v>419</v>
      </c>
      <c r="E946" s="28" t="s">
        <v>2001</v>
      </c>
      <c r="F946" s="28" t="s">
        <v>232</v>
      </c>
      <c r="G946" s="28" t="s">
        <v>2002</v>
      </c>
      <c r="H946" s="11">
        <v>1</v>
      </c>
      <c r="J946" s="41">
        <v>1000</v>
      </c>
    </row>
    <row r="947" ht="14.25" hidden="1" spans="1:10">
      <c r="A947" s="5" t="s">
        <v>419</v>
      </c>
      <c r="E947" s="28" t="s">
        <v>2003</v>
      </c>
      <c r="F947" s="28" t="s">
        <v>502</v>
      </c>
      <c r="G947" s="28"/>
      <c r="H947" s="11">
        <v>1</v>
      </c>
      <c r="J947" s="41">
        <v>60</v>
      </c>
    </row>
    <row r="948" ht="14.25" hidden="1" spans="1:10">
      <c r="A948" s="5" t="s">
        <v>419</v>
      </c>
      <c r="E948" s="28" t="s">
        <v>2004</v>
      </c>
      <c r="F948" s="28" t="s">
        <v>82</v>
      </c>
      <c r="G948" s="28" t="s">
        <v>83</v>
      </c>
      <c r="H948" s="11">
        <v>1</v>
      </c>
      <c r="J948" s="41">
        <v>10</v>
      </c>
    </row>
    <row r="949" ht="14.25" hidden="1" spans="1:10">
      <c r="A949" s="5" t="s">
        <v>419</v>
      </c>
      <c r="E949" s="28" t="s">
        <v>2005</v>
      </c>
      <c r="F949" s="28" t="s">
        <v>82</v>
      </c>
      <c r="G949" s="28" t="s">
        <v>83</v>
      </c>
      <c r="H949" s="11">
        <v>1</v>
      </c>
      <c r="J949" s="41">
        <v>13</v>
      </c>
    </row>
    <row r="950" ht="14.25" hidden="1" spans="1:10">
      <c r="A950" s="5" t="s">
        <v>419</v>
      </c>
      <c r="E950" s="28" t="s">
        <v>2006</v>
      </c>
      <c r="F950" s="28" t="s">
        <v>194</v>
      </c>
      <c r="G950" s="28" t="s">
        <v>2007</v>
      </c>
      <c r="H950" s="11">
        <v>1</v>
      </c>
      <c r="J950" s="41">
        <v>9</v>
      </c>
    </row>
    <row r="951" ht="14.25" hidden="1" spans="1:10">
      <c r="A951" s="5" t="s">
        <v>419</v>
      </c>
      <c r="E951" s="28" t="s">
        <v>2008</v>
      </c>
      <c r="F951" s="28" t="s">
        <v>1188</v>
      </c>
      <c r="G951" s="28" t="s">
        <v>1273</v>
      </c>
      <c r="H951" s="11">
        <v>1</v>
      </c>
      <c r="J951" s="41">
        <v>5</v>
      </c>
    </row>
    <row r="952" ht="14.25" hidden="1" spans="1:10">
      <c r="A952" s="5" t="s">
        <v>419</v>
      </c>
      <c r="E952" s="28" t="s">
        <v>2009</v>
      </c>
      <c r="F952" s="28" t="s">
        <v>643</v>
      </c>
      <c r="G952" s="28" t="s">
        <v>225</v>
      </c>
      <c r="H952" s="11">
        <v>1</v>
      </c>
      <c r="J952" s="41">
        <v>5</v>
      </c>
    </row>
    <row r="953" ht="14.25" hidden="1" spans="1:10">
      <c r="A953" s="5" t="s">
        <v>419</v>
      </c>
      <c r="E953" s="28" t="s">
        <v>2010</v>
      </c>
      <c r="F953" s="28" t="s">
        <v>643</v>
      </c>
      <c r="G953" s="28" t="s">
        <v>1273</v>
      </c>
      <c r="H953" s="11">
        <v>1</v>
      </c>
      <c r="J953" s="41">
        <v>100</v>
      </c>
    </row>
    <row r="954" ht="14.25" hidden="1" spans="1:10">
      <c r="A954" s="5" t="s">
        <v>419</v>
      </c>
      <c r="E954" s="28" t="s">
        <v>2011</v>
      </c>
      <c r="F954" s="28" t="s">
        <v>801</v>
      </c>
      <c r="G954" s="28" t="s">
        <v>2012</v>
      </c>
      <c r="H954" s="11">
        <v>1</v>
      </c>
      <c r="J954" s="41">
        <v>14</v>
      </c>
    </row>
    <row r="955" ht="14.25" hidden="1" spans="1:10">
      <c r="A955" s="5" t="s">
        <v>419</v>
      </c>
      <c r="E955" s="28" t="s">
        <v>2013</v>
      </c>
      <c r="F955" s="28" t="s">
        <v>2014</v>
      </c>
      <c r="G955" s="28" t="s">
        <v>1970</v>
      </c>
      <c r="H955" s="11">
        <v>1</v>
      </c>
      <c r="J955" s="41">
        <v>500</v>
      </c>
    </row>
    <row r="956" ht="14.25" hidden="1" spans="1:10">
      <c r="A956" s="5" t="s">
        <v>419</v>
      </c>
      <c r="E956" s="28" t="s">
        <v>2015</v>
      </c>
      <c r="F956" s="28" t="s">
        <v>2016</v>
      </c>
      <c r="G956" s="28" t="s">
        <v>220</v>
      </c>
      <c r="H956" s="11">
        <v>1</v>
      </c>
      <c r="J956" s="41">
        <v>7</v>
      </c>
    </row>
    <row r="957" ht="14.25" hidden="1" spans="1:10">
      <c r="A957" s="5" t="s">
        <v>419</v>
      </c>
      <c r="E957" s="28" t="s">
        <v>2017</v>
      </c>
      <c r="F957" s="28" t="s">
        <v>643</v>
      </c>
      <c r="G957" s="28" t="s">
        <v>1942</v>
      </c>
      <c r="H957" s="11">
        <v>1</v>
      </c>
      <c r="J957" s="41">
        <v>1</v>
      </c>
    </row>
    <row r="958" ht="14.25" hidden="1" spans="1:10">
      <c r="A958" s="5" t="s">
        <v>419</v>
      </c>
      <c r="E958" s="28" t="s">
        <v>2018</v>
      </c>
      <c r="F958" s="28" t="s">
        <v>1926</v>
      </c>
      <c r="G958" s="28" t="s">
        <v>517</v>
      </c>
      <c r="H958" s="11">
        <v>1</v>
      </c>
      <c r="J958" s="41">
        <v>4</v>
      </c>
    </row>
    <row r="959" ht="14.25" hidden="1" spans="1:10">
      <c r="A959" s="5" t="s">
        <v>419</v>
      </c>
      <c r="E959" s="28" t="s">
        <v>2019</v>
      </c>
      <c r="F959" s="28" t="s">
        <v>2020</v>
      </c>
      <c r="G959" s="28" t="s">
        <v>816</v>
      </c>
      <c r="H959" s="11">
        <v>1</v>
      </c>
      <c r="J959" s="41">
        <v>20</v>
      </c>
    </row>
    <row r="960" ht="14.25" hidden="1" spans="1:10">
      <c r="A960" s="5" t="s">
        <v>419</v>
      </c>
      <c r="E960" s="28" t="s">
        <v>2021</v>
      </c>
      <c r="F960" s="28" t="s">
        <v>1770</v>
      </c>
      <c r="G960" s="28" t="s">
        <v>2022</v>
      </c>
      <c r="H960" s="11">
        <v>1</v>
      </c>
      <c r="J960" s="41">
        <v>1600</v>
      </c>
    </row>
    <row r="961" ht="14.25" hidden="1" spans="1:10">
      <c r="A961" s="5" t="s">
        <v>419</v>
      </c>
      <c r="E961" s="28" t="s">
        <v>2023</v>
      </c>
      <c r="F961" s="28" t="s">
        <v>1361</v>
      </c>
      <c r="G961" s="28" t="s">
        <v>2024</v>
      </c>
      <c r="H961" s="11">
        <v>1</v>
      </c>
      <c r="J961" s="41">
        <v>112</v>
      </c>
    </row>
    <row r="962" ht="14.25" hidden="1" spans="1:10">
      <c r="A962" s="5" t="s">
        <v>419</v>
      </c>
      <c r="E962" s="28" t="s">
        <v>2025</v>
      </c>
      <c r="F962" s="28" t="s">
        <v>2026</v>
      </c>
      <c r="G962" s="28" t="s">
        <v>1390</v>
      </c>
      <c r="H962" s="11">
        <v>1</v>
      </c>
      <c r="J962" s="41">
        <v>10</v>
      </c>
    </row>
    <row r="963" ht="14.25" hidden="1" spans="1:10">
      <c r="A963" s="5" t="s">
        <v>419</v>
      </c>
      <c r="E963" s="28" t="s">
        <v>2027</v>
      </c>
      <c r="F963" s="28" t="s">
        <v>2028</v>
      </c>
      <c r="G963" s="28" t="s">
        <v>1720</v>
      </c>
      <c r="H963" s="11">
        <v>1</v>
      </c>
      <c r="J963" s="41">
        <v>5</v>
      </c>
    </row>
    <row r="964" ht="14.25" hidden="1" spans="1:10">
      <c r="A964" s="5" t="s">
        <v>419</v>
      </c>
      <c r="E964" s="28" t="s">
        <v>2029</v>
      </c>
      <c r="F964" s="28" t="s">
        <v>1275</v>
      </c>
      <c r="G964" s="28" t="s">
        <v>1452</v>
      </c>
      <c r="H964" s="11">
        <v>1</v>
      </c>
      <c r="J964" s="41">
        <v>3</v>
      </c>
    </row>
    <row r="965" ht="14.25" hidden="1" spans="1:10">
      <c r="A965" s="5" t="s">
        <v>419</v>
      </c>
      <c r="E965" s="28" t="s">
        <v>2030</v>
      </c>
      <c r="F965" s="28" t="s">
        <v>643</v>
      </c>
      <c r="G965" s="28" t="s">
        <v>2031</v>
      </c>
      <c r="H965" s="11">
        <v>1</v>
      </c>
      <c r="J965" s="41">
        <v>100</v>
      </c>
    </row>
    <row r="966" ht="14.25" hidden="1" spans="1:10">
      <c r="A966" s="5" t="s">
        <v>419</v>
      </c>
      <c r="E966" s="28" t="s">
        <v>2032</v>
      </c>
      <c r="F966" s="28" t="s">
        <v>643</v>
      </c>
      <c r="G966" s="28" t="s">
        <v>2033</v>
      </c>
      <c r="H966" s="11">
        <v>1</v>
      </c>
      <c r="J966" s="41">
        <v>10</v>
      </c>
    </row>
    <row r="967" ht="14.25" hidden="1" spans="1:10">
      <c r="A967" s="5" t="s">
        <v>419</v>
      </c>
      <c r="E967" s="28" t="s">
        <v>1187</v>
      </c>
      <c r="F967" s="28" t="s">
        <v>2034</v>
      </c>
      <c r="G967" s="28" t="s">
        <v>1972</v>
      </c>
      <c r="H967" s="11">
        <v>1</v>
      </c>
      <c r="J967" s="41">
        <v>10</v>
      </c>
    </row>
    <row r="968" ht="14.25" hidden="1" spans="1:10">
      <c r="A968" s="5" t="s">
        <v>419</v>
      </c>
      <c r="E968" s="28" t="s">
        <v>2035</v>
      </c>
      <c r="F968" s="28" t="s">
        <v>1130</v>
      </c>
      <c r="G968" s="28" t="s">
        <v>1902</v>
      </c>
      <c r="H968" s="11">
        <v>1</v>
      </c>
      <c r="J968" s="41">
        <v>1</v>
      </c>
    </row>
    <row r="969" ht="14.25" hidden="1" spans="1:10">
      <c r="A969" s="5" t="s">
        <v>419</v>
      </c>
      <c r="E969" s="28" t="s">
        <v>2036</v>
      </c>
      <c r="F969" s="28" t="s">
        <v>1467</v>
      </c>
      <c r="G969" s="28" t="s">
        <v>1972</v>
      </c>
      <c r="H969" s="11">
        <v>1</v>
      </c>
      <c r="J969" s="41">
        <v>2</v>
      </c>
    </row>
    <row r="970" ht="14.25" hidden="1" spans="1:10">
      <c r="A970" s="5" t="s">
        <v>419</v>
      </c>
      <c r="E970" s="28" t="s">
        <v>2037</v>
      </c>
      <c r="F970" s="28" t="s">
        <v>1361</v>
      </c>
      <c r="G970" s="28"/>
      <c r="H970" s="11">
        <v>1</v>
      </c>
      <c r="J970" s="41">
        <v>3</v>
      </c>
    </row>
    <row r="971" ht="14.25" hidden="1" spans="1:10">
      <c r="A971" s="5" t="s">
        <v>419</v>
      </c>
      <c r="E971" s="28" t="s">
        <v>2038</v>
      </c>
      <c r="F971" s="28" t="s">
        <v>232</v>
      </c>
      <c r="G971" s="28" t="s">
        <v>666</v>
      </c>
      <c r="H971" s="11">
        <v>1</v>
      </c>
      <c r="J971" s="41">
        <v>33</v>
      </c>
    </row>
    <row r="972" ht="14.25" hidden="1" spans="1:10">
      <c r="A972" s="5" t="s">
        <v>419</v>
      </c>
      <c r="E972" s="28" t="s">
        <v>2039</v>
      </c>
      <c r="F972" s="28" t="s">
        <v>1240</v>
      </c>
      <c r="G972" s="28" t="s">
        <v>1488</v>
      </c>
      <c r="H972" s="11">
        <v>1</v>
      </c>
      <c r="J972" s="41">
        <v>24</v>
      </c>
    </row>
    <row r="973" ht="14.25" hidden="1" spans="1:10">
      <c r="A973" s="5" t="s">
        <v>419</v>
      </c>
      <c r="E973" s="28" t="s">
        <v>2040</v>
      </c>
      <c r="F973" s="97" t="s">
        <v>2041</v>
      </c>
      <c r="G973" s="28" t="s">
        <v>2042</v>
      </c>
      <c r="H973" s="11">
        <v>1</v>
      </c>
      <c r="J973" s="41">
        <v>654</v>
      </c>
    </row>
    <row r="974" ht="14.25" hidden="1" spans="1:10">
      <c r="A974" s="5" t="s">
        <v>419</v>
      </c>
      <c r="E974" s="28" t="s">
        <v>2043</v>
      </c>
      <c r="F974" s="28" t="s">
        <v>668</v>
      </c>
      <c r="G974" s="28" t="s">
        <v>1843</v>
      </c>
      <c r="H974" s="11">
        <v>1</v>
      </c>
      <c r="J974" s="41">
        <v>10000</v>
      </c>
    </row>
    <row r="975" ht="14.25" hidden="1" spans="1:10">
      <c r="A975" s="5" t="s">
        <v>419</v>
      </c>
      <c r="E975" s="28" t="s">
        <v>2044</v>
      </c>
      <c r="F975" s="28" t="s">
        <v>668</v>
      </c>
      <c r="G975" s="28" t="s">
        <v>1507</v>
      </c>
      <c r="H975" s="11">
        <v>1</v>
      </c>
      <c r="J975" s="41">
        <v>5000</v>
      </c>
    </row>
    <row r="976" ht="14.25" hidden="1" spans="1:10">
      <c r="A976" s="5" t="s">
        <v>419</v>
      </c>
      <c r="E976" s="28" t="s">
        <v>2045</v>
      </c>
      <c r="F976" s="28" t="s">
        <v>2046</v>
      </c>
      <c r="G976" s="28" t="s">
        <v>105</v>
      </c>
      <c r="H976" s="11">
        <v>1</v>
      </c>
      <c r="J976" s="41">
        <v>5000</v>
      </c>
    </row>
    <row r="977" ht="14.25" hidden="1" spans="1:10">
      <c r="A977" s="5" t="s">
        <v>419</v>
      </c>
      <c r="E977" s="28" t="s">
        <v>2047</v>
      </c>
      <c r="F977" s="28" t="s">
        <v>791</v>
      </c>
      <c r="G977" s="28" t="s">
        <v>717</v>
      </c>
      <c r="H977" s="11">
        <v>1</v>
      </c>
      <c r="J977" s="41">
        <v>190</v>
      </c>
    </row>
    <row r="978" ht="14.25" hidden="1" spans="1:10">
      <c r="A978" s="5" t="s">
        <v>419</v>
      </c>
      <c r="E978" s="28" t="s">
        <v>2048</v>
      </c>
      <c r="F978" s="28" t="s">
        <v>2049</v>
      </c>
      <c r="G978" s="28" t="s">
        <v>392</v>
      </c>
      <c r="H978" s="11">
        <v>1</v>
      </c>
      <c r="J978" s="41">
        <v>18</v>
      </c>
    </row>
    <row r="979" ht="14.25" hidden="1" spans="1:10">
      <c r="A979" s="5" t="s">
        <v>419</v>
      </c>
      <c r="E979" s="28" t="s">
        <v>2050</v>
      </c>
      <c r="F979" s="28" t="s">
        <v>860</v>
      </c>
      <c r="G979" s="28" t="s">
        <v>2051</v>
      </c>
      <c r="H979" s="11">
        <v>1</v>
      </c>
      <c r="J979" s="41">
        <v>15</v>
      </c>
    </row>
    <row r="980" ht="14.25" hidden="1" spans="1:10">
      <c r="A980" s="5" t="s">
        <v>419</v>
      </c>
      <c r="E980" s="28" t="s">
        <v>2052</v>
      </c>
      <c r="F980" s="28" t="s">
        <v>87</v>
      </c>
      <c r="G980" s="28" t="s">
        <v>1927</v>
      </c>
      <c r="H980" s="11">
        <v>1</v>
      </c>
      <c r="J980" s="41">
        <v>39</v>
      </c>
    </row>
    <row r="981" ht="14.25" hidden="1" spans="1:10">
      <c r="A981" s="5" t="s">
        <v>419</v>
      </c>
      <c r="E981" s="28" t="s">
        <v>2053</v>
      </c>
      <c r="F981" s="28" t="s">
        <v>1117</v>
      </c>
      <c r="G981" s="28" t="s">
        <v>1910</v>
      </c>
      <c r="H981" s="11">
        <v>1</v>
      </c>
      <c r="J981" s="41">
        <v>6000</v>
      </c>
    </row>
    <row r="982" ht="14.25" hidden="1" spans="1:10">
      <c r="A982" s="5" t="s">
        <v>419</v>
      </c>
      <c r="E982" s="28" t="s">
        <v>2054</v>
      </c>
      <c r="F982" s="28" t="s">
        <v>2055</v>
      </c>
      <c r="G982" s="28"/>
      <c r="H982" s="11">
        <v>1</v>
      </c>
      <c r="J982" s="41">
        <v>600</v>
      </c>
    </row>
    <row r="983" ht="14.25" hidden="1" spans="1:10">
      <c r="A983" s="5" t="s">
        <v>419</v>
      </c>
      <c r="E983" s="28" t="s">
        <v>2056</v>
      </c>
      <c r="F983" s="28" t="s">
        <v>82</v>
      </c>
      <c r="G983" s="28" t="s">
        <v>2057</v>
      </c>
      <c r="H983" s="11">
        <v>1</v>
      </c>
      <c r="J983" s="41">
        <v>77</v>
      </c>
    </row>
    <row r="984" ht="14.25" hidden="1" spans="1:10">
      <c r="A984" s="5" t="s">
        <v>419</v>
      </c>
      <c r="E984" s="28" t="s">
        <v>2058</v>
      </c>
      <c r="F984" s="28" t="s">
        <v>294</v>
      </c>
      <c r="G984" s="28" t="s">
        <v>1400</v>
      </c>
      <c r="H984" s="11">
        <v>1</v>
      </c>
      <c r="J984" s="41">
        <v>1000</v>
      </c>
    </row>
    <row r="985" ht="14.25" hidden="1" spans="1:10">
      <c r="A985" s="5" t="s">
        <v>419</v>
      </c>
      <c r="E985" s="28" t="s">
        <v>2059</v>
      </c>
      <c r="F985" s="28" t="s">
        <v>2060</v>
      </c>
      <c r="G985" s="28" t="s">
        <v>241</v>
      </c>
      <c r="H985" s="11">
        <v>1</v>
      </c>
      <c r="J985" s="41">
        <v>187</v>
      </c>
    </row>
    <row r="986" ht="14.25" hidden="1" spans="1:10">
      <c r="A986" s="5" t="s">
        <v>419</v>
      </c>
      <c r="E986" s="28" t="s">
        <v>2061</v>
      </c>
      <c r="F986" s="28" t="s">
        <v>2014</v>
      </c>
      <c r="G986" s="28" t="s">
        <v>553</v>
      </c>
      <c r="H986" s="11">
        <v>1</v>
      </c>
      <c r="J986" s="41">
        <v>882</v>
      </c>
    </row>
    <row r="987" ht="14.25" hidden="1" spans="1:10">
      <c r="A987" s="5" t="s">
        <v>419</v>
      </c>
      <c r="E987" s="28" t="s">
        <v>2062</v>
      </c>
      <c r="F987" s="28" t="s">
        <v>139</v>
      </c>
      <c r="G987" s="28"/>
      <c r="H987" s="11">
        <v>1</v>
      </c>
      <c r="J987" s="41">
        <v>3</v>
      </c>
    </row>
    <row r="988" ht="14.25" hidden="1" spans="1:10">
      <c r="A988" s="5" t="s">
        <v>419</v>
      </c>
      <c r="E988" s="28" t="s">
        <v>2063</v>
      </c>
      <c r="F988" s="28" t="s">
        <v>879</v>
      </c>
      <c r="G988" s="28" t="s">
        <v>684</v>
      </c>
      <c r="H988" s="11">
        <v>1</v>
      </c>
      <c r="J988" s="41">
        <v>191</v>
      </c>
    </row>
    <row r="989" ht="14.25" hidden="1" spans="1:10">
      <c r="A989" s="5" t="s">
        <v>419</v>
      </c>
      <c r="E989" s="28" t="s">
        <v>2064</v>
      </c>
      <c r="F989" s="28" t="s">
        <v>1355</v>
      </c>
      <c r="G989" s="28" t="s">
        <v>225</v>
      </c>
      <c r="H989" s="11">
        <v>1</v>
      </c>
      <c r="J989" s="41">
        <v>100</v>
      </c>
    </row>
    <row r="990" ht="14.25" hidden="1" spans="1:10">
      <c r="A990" s="5" t="s">
        <v>419</v>
      </c>
      <c r="E990" s="28" t="s">
        <v>2065</v>
      </c>
      <c r="F990" s="28" t="s">
        <v>1355</v>
      </c>
      <c r="G990" s="28" t="s">
        <v>225</v>
      </c>
      <c r="H990" s="11">
        <v>1</v>
      </c>
      <c r="J990" s="41">
        <v>100</v>
      </c>
    </row>
    <row r="991" ht="14.25" hidden="1" spans="1:10">
      <c r="A991" s="5" t="s">
        <v>419</v>
      </c>
      <c r="E991" s="28" t="s">
        <v>2066</v>
      </c>
      <c r="F991" s="28" t="s">
        <v>1355</v>
      </c>
      <c r="G991" s="28" t="s">
        <v>225</v>
      </c>
      <c r="H991" s="11">
        <v>1</v>
      </c>
      <c r="J991" s="41">
        <v>100</v>
      </c>
    </row>
    <row r="992" ht="14.25" hidden="1" spans="1:10">
      <c r="A992" s="5" t="s">
        <v>419</v>
      </c>
      <c r="E992" s="28" t="s">
        <v>2067</v>
      </c>
      <c r="F992" s="28" t="s">
        <v>1355</v>
      </c>
      <c r="G992" s="28" t="s">
        <v>225</v>
      </c>
      <c r="H992" s="11">
        <v>1</v>
      </c>
      <c r="J992" s="41">
        <v>100</v>
      </c>
    </row>
    <row r="993" ht="14.25" hidden="1" spans="1:10">
      <c r="A993" s="5" t="s">
        <v>419</v>
      </c>
      <c r="E993" s="28" t="s">
        <v>2068</v>
      </c>
      <c r="F993" s="28" t="s">
        <v>791</v>
      </c>
      <c r="G993" s="28" t="s">
        <v>1494</v>
      </c>
      <c r="H993" s="11">
        <v>1</v>
      </c>
      <c r="J993" s="41">
        <v>500</v>
      </c>
    </row>
    <row r="994" ht="14.25" hidden="1" spans="1:10">
      <c r="A994" s="5" t="s">
        <v>419</v>
      </c>
      <c r="E994" s="28" t="s">
        <v>2069</v>
      </c>
      <c r="F994" s="28" t="s">
        <v>1707</v>
      </c>
      <c r="G994" s="28" t="s">
        <v>1654</v>
      </c>
      <c r="H994" s="11">
        <v>1</v>
      </c>
      <c r="J994" s="41">
        <v>3990</v>
      </c>
    </row>
    <row r="995" ht="14.25" hidden="1" spans="1:10">
      <c r="A995" s="5" t="s">
        <v>419</v>
      </c>
      <c r="E995" s="28" t="s">
        <v>2070</v>
      </c>
      <c r="F995" s="28" t="s">
        <v>1707</v>
      </c>
      <c r="G995" s="28" t="s">
        <v>1267</v>
      </c>
      <c r="H995" s="11">
        <v>1</v>
      </c>
      <c r="J995" s="41">
        <v>409</v>
      </c>
    </row>
    <row r="996" ht="14.25" hidden="1" spans="1:10">
      <c r="A996" s="5" t="s">
        <v>419</v>
      </c>
      <c r="E996" s="28" t="s">
        <v>2071</v>
      </c>
      <c r="F996" s="28" t="s">
        <v>643</v>
      </c>
      <c r="G996" s="28" t="s">
        <v>2072</v>
      </c>
      <c r="H996" s="11">
        <v>1</v>
      </c>
      <c r="J996" s="41">
        <v>130</v>
      </c>
    </row>
    <row r="997" ht="14.25" hidden="1" spans="1:10">
      <c r="A997" s="5" t="s">
        <v>419</v>
      </c>
      <c r="E997" s="28" t="s">
        <v>2073</v>
      </c>
      <c r="F997" s="28" t="s">
        <v>879</v>
      </c>
      <c r="G997" s="28" t="s">
        <v>2074</v>
      </c>
      <c r="H997" s="11">
        <v>1</v>
      </c>
      <c r="J997" s="41">
        <v>3</v>
      </c>
    </row>
    <row r="998" ht="14.25" hidden="1" spans="1:10">
      <c r="A998" s="5" t="s">
        <v>419</v>
      </c>
      <c r="E998" s="28" t="s">
        <v>2075</v>
      </c>
      <c r="F998" s="28" t="s">
        <v>1361</v>
      </c>
      <c r="G998" s="28" t="s">
        <v>1416</v>
      </c>
      <c r="H998" s="11">
        <v>1</v>
      </c>
      <c r="J998" s="41">
        <v>5000</v>
      </c>
    </row>
    <row r="999" ht="14.25" hidden="1" spans="1:10">
      <c r="A999" s="5" t="s">
        <v>419</v>
      </c>
      <c r="E999" s="28" t="s">
        <v>2076</v>
      </c>
      <c r="F999" s="28" t="s">
        <v>1361</v>
      </c>
      <c r="G999" s="28" t="s">
        <v>1416</v>
      </c>
      <c r="H999" s="11">
        <v>1</v>
      </c>
      <c r="J999" s="41">
        <v>5000</v>
      </c>
    </row>
    <row r="1000" ht="14.25" hidden="1" spans="1:10">
      <c r="A1000" s="5" t="s">
        <v>419</v>
      </c>
      <c r="E1000" s="28" t="s">
        <v>2077</v>
      </c>
      <c r="F1000" s="28" t="s">
        <v>1361</v>
      </c>
      <c r="G1000" s="28" t="s">
        <v>1416</v>
      </c>
      <c r="H1000" s="11">
        <v>1</v>
      </c>
      <c r="J1000" s="41">
        <v>5000</v>
      </c>
    </row>
    <row r="1001" ht="14.25" hidden="1" spans="1:10">
      <c r="A1001" s="5" t="s">
        <v>419</v>
      </c>
      <c r="E1001" s="28" t="s">
        <v>2078</v>
      </c>
      <c r="F1001" s="28" t="s">
        <v>2079</v>
      </c>
      <c r="G1001" s="28" t="s">
        <v>2080</v>
      </c>
      <c r="H1001" s="11">
        <v>1</v>
      </c>
      <c r="J1001" s="41">
        <v>2</v>
      </c>
    </row>
    <row r="1002" ht="14.25" hidden="1" spans="1:10">
      <c r="A1002" s="5" t="s">
        <v>419</v>
      </c>
      <c r="E1002" s="28" t="s">
        <v>2081</v>
      </c>
      <c r="F1002" s="28" t="s">
        <v>2082</v>
      </c>
      <c r="G1002" s="28" t="s">
        <v>83</v>
      </c>
      <c r="H1002" s="11">
        <v>1</v>
      </c>
      <c r="J1002" s="41">
        <v>88</v>
      </c>
    </row>
    <row r="1003" ht="14.25" hidden="1" spans="1:10">
      <c r="A1003" s="5" t="s">
        <v>419</v>
      </c>
      <c r="E1003" s="28" t="s">
        <v>2083</v>
      </c>
      <c r="F1003" s="28" t="s">
        <v>2084</v>
      </c>
      <c r="G1003" s="28" t="s">
        <v>83</v>
      </c>
      <c r="H1003" s="11">
        <v>1</v>
      </c>
      <c r="J1003" s="41">
        <v>10</v>
      </c>
    </row>
    <row r="1004" ht="14.25" hidden="1" spans="1:10">
      <c r="A1004" s="5" t="s">
        <v>419</v>
      </c>
      <c r="E1004" s="28" t="s">
        <v>2085</v>
      </c>
      <c r="F1004" s="28" t="s">
        <v>652</v>
      </c>
      <c r="G1004" s="28" t="s">
        <v>2086</v>
      </c>
      <c r="H1004" s="11">
        <v>1</v>
      </c>
      <c r="J1004" s="41">
        <v>2089</v>
      </c>
    </row>
    <row r="1005" ht="14.25" hidden="1" spans="1:10">
      <c r="A1005" s="5" t="s">
        <v>419</v>
      </c>
      <c r="E1005" s="28" t="s">
        <v>2087</v>
      </c>
      <c r="F1005" s="28" t="s">
        <v>82</v>
      </c>
      <c r="G1005" s="28" t="s">
        <v>602</v>
      </c>
      <c r="H1005" s="11">
        <v>1</v>
      </c>
      <c r="J1005" s="41">
        <v>81</v>
      </c>
    </row>
    <row r="1006" ht="14.25" hidden="1" spans="1:10">
      <c r="A1006" s="5" t="s">
        <v>419</v>
      </c>
      <c r="E1006" s="28" t="s">
        <v>2088</v>
      </c>
      <c r="F1006" s="28" t="s">
        <v>1361</v>
      </c>
      <c r="G1006" s="28" t="s">
        <v>684</v>
      </c>
      <c r="H1006" s="11">
        <v>1</v>
      </c>
      <c r="J1006" s="41">
        <v>5000</v>
      </c>
    </row>
    <row r="1007" ht="14.25" hidden="1" spans="1:10">
      <c r="A1007" s="5" t="s">
        <v>419</v>
      </c>
      <c r="E1007" s="28" t="s">
        <v>2089</v>
      </c>
      <c r="F1007" s="28" t="s">
        <v>2090</v>
      </c>
      <c r="G1007" s="28" t="s">
        <v>515</v>
      </c>
      <c r="H1007" s="11">
        <v>1</v>
      </c>
      <c r="J1007" s="41">
        <v>6250</v>
      </c>
    </row>
    <row r="1008" ht="14.25" hidden="1" spans="1:10">
      <c r="A1008" s="5" t="s">
        <v>419</v>
      </c>
      <c r="E1008" s="28" t="s">
        <v>2091</v>
      </c>
      <c r="F1008" s="28" t="s">
        <v>2092</v>
      </c>
      <c r="G1008" s="28" t="s">
        <v>1750</v>
      </c>
      <c r="H1008" s="11">
        <v>1</v>
      </c>
      <c r="J1008" s="41">
        <v>2000</v>
      </c>
    </row>
    <row r="1009" ht="14.25" hidden="1" spans="1:10">
      <c r="A1009" s="5" t="s">
        <v>419</v>
      </c>
      <c r="E1009" s="28" t="s">
        <v>2093</v>
      </c>
      <c r="F1009" s="28" t="s">
        <v>172</v>
      </c>
      <c r="G1009" s="28" t="s">
        <v>2094</v>
      </c>
      <c r="H1009" s="11">
        <v>1</v>
      </c>
      <c r="J1009" s="41">
        <v>120</v>
      </c>
    </row>
    <row r="1010" ht="14.25" hidden="1" spans="1:10">
      <c r="A1010" s="5" t="s">
        <v>419</v>
      </c>
      <c r="E1010" s="28" t="s">
        <v>2095</v>
      </c>
      <c r="F1010" s="28" t="s">
        <v>801</v>
      </c>
      <c r="G1010" s="28" t="s">
        <v>2096</v>
      </c>
      <c r="H1010" s="11">
        <v>1</v>
      </c>
      <c r="J1010" s="41">
        <v>3</v>
      </c>
    </row>
    <row r="1011" ht="14.25" hidden="1" spans="1:10">
      <c r="A1011" s="5" t="s">
        <v>419</v>
      </c>
      <c r="E1011" s="28" t="s">
        <v>2097</v>
      </c>
      <c r="F1011" s="28" t="s">
        <v>1922</v>
      </c>
      <c r="G1011" s="28" t="s">
        <v>1924</v>
      </c>
      <c r="H1011" s="11">
        <v>1</v>
      </c>
      <c r="J1011" s="41">
        <v>6</v>
      </c>
    </row>
    <row r="1012" ht="14.25" hidden="1" spans="1:10">
      <c r="A1012" s="5" t="s">
        <v>419</v>
      </c>
      <c r="E1012" s="28" t="s">
        <v>2098</v>
      </c>
      <c r="F1012" s="28" t="s">
        <v>2099</v>
      </c>
      <c r="G1012" s="28" t="s">
        <v>2100</v>
      </c>
      <c r="H1012" s="11">
        <v>1</v>
      </c>
      <c r="J1012" s="41">
        <v>1000</v>
      </c>
    </row>
    <row r="1013" ht="14.25" hidden="1" spans="1:10">
      <c r="A1013" s="5" t="s">
        <v>419</v>
      </c>
      <c r="E1013" s="28" t="s">
        <v>2101</v>
      </c>
      <c r="F1013" s="28" t="s">
        <v>82</v>
      </c>
      <c r="G1013" s="28" t="s">
        <v>1550</v>
      </c>
      <c r="H1013" s="11">
        <v>1</v>
      </c>
      <c r="J1013" s="41">
        <v>2268</v>
      </c>
    </row>
    <row r="1014" ht="14.25" hidden="1" spans="1:10">
      <c r="A1014" s="5" t="s">
        <v>419</v>
      </c>
      <c r="E1014" s="28" t="s">
        <v>2102</v>
      </c>
      <c r="F1014" s="28" t="s">
        <v>376</v>
      </c>
      <c r="G1014" s="28" t="s">
        <v>392</v>
      </c>
      <c r="H1014" s="11">
        <v>1</v>
      </c>
      <c r="J1014" s="41">
        <v>800</v>
      </c>
    </row>
    <row r="1015" ht="14.25" hidden="1" spans="1:10">
      <c r="A1015" s="5" t="s">
        <v>419</v>
      </c>
      <c r="E1015" s="28" t="s">
        <v>2103</v>
      </c>
      <c r="F1015" s="28" t="s">
        <v>2104</v>
      </c>
      <c r="G1015" s="28" t="s">
        <v>1942</v>
      </c>
      <c r="H1015" s="11">
        <v>1</v>
      </c>
      <c r="J1015" s="41">
        <v>1095</v>
      </c>
    </row>
    <row r="1016" ht="14.25" hidden="1" spans="1:10">
      <c r="A1016" s="5" t="s">
        <v>419</v>
      </c>
      <c r="E1016" s="28" t="s">
        <v>2105</v>
      </c>
      <c r="F1016" s="28" t="s">
        <v>687</v>
      </c>
      <c r="G1016" s="28" t="s">
        <v>135</v>
      </c>
      <c r="H1016" s="11">
        <v>1</v>
      </c>
      <c r="J1016" s="41">
        <v>99280</v>
      </c>
    </row>
    <row r="1017" ht="14.25" hidden="1" spans="1:10">
      <c r="A1017" s="5" t="s">
        <v>419</v>
      </c>
      <c r="E1017" s="28" t="s">
        <v>2106</v>
      </c>
      <c r="F1017" s="28" t="s">
        <v>556</v>
      </c>
      <c r="G1017" s="28" t="s">
        <v>1727</v>
      </c>
      <c r="H1017" s="11">
        <v>1</v>
      </c>
      <c r="J1017" s="41">
        <v>692</v>
      </c>
    </row>
    <row r="1018" ht="14.25" hidden="1" spans="1:10">
      <c r="A1018" s="5" t="s">
        <v>419</v>
      </c>
      <c r="E1018" s="28" t="s">
        <v>2107</v>
      </c>
      <c r="F1018" s="28" t="s">
        <v>556</v>
      </c>
      <c r="G1018" s="28" t="s">
        <v>690</v>
      </c>
      <c r="H1018" s="11">
        <v>1</v>
      </c>
      <c r="J1018" s="41">
        <v>1812</v>
      </c>
    </row>
    <row r="1019" ht="14.25" hidden="1" spans="1:10">
      <c r="A1019" s="5" t="s">
        <v>419</v>
      </c>
      <c r="E1019" s="28" t="s">
        <v>2108</v>
      </c>
      <c r="F1019" s="28" t="s">
        <v>2104</v>
      </c>
      <c r="G1019" s="28" t="s">
        <v>1386</v>
      </c>
      <c r="H1019" s="11">
        <v>1</v>
      </c>
      <c r="J1019" s="41">
        <v>40000</v>
      </c>
    </row>
    <row r="1020" ht="14.25" hidden="1" spans="1:10">
      <c r="A1020" s="5" t="s">
        <v>419</v>
      </c>
      <c r="E1020" s="28" t="s">
        <v>1315</v>
      </c>
      <c r="F1020" s="28" t="s">
        <v>652</v>
      </c>
      <c r="G1020" s="28" t="s">
        <v>392</v>
      </c>
      <c r="H1020" s="11">
        <v>1</v>
      </c>
      <c r="J1020" s="41">
        <v>332990</v>
      </c>
    </row>
    <row r="1021" ht="14.25" hidden="1" spans="1:10">
      <c r="A1021" s="5" t="s">
        <v>419</v>
      </c>
      <c r="E1021" s="28" t="s">
        <v>2109</v>
      </c>
      <c r="F1021" s="28" t="s">
        <v>879</v>
      </c>
      <c r="G1021" s="28" t="s">
        <v>2110</v>
      </c>
      <c r="H1021" s="11">
        <v>1</v>
      </c>
      <c r="J1021" s="41">
        <v>16</v>
      </c>
    </row>
    <row r="1022" ht="14.25" hidden="1" spans="1:10">
      <c r="A1022" s="5" t="s">
        <v>419</v>
      </c>
      <c r="E1022" s="28" t="s">
        <v>2111</v>
      </c>
      <c r="F1022" s="28" t="s">
        <v>502</v>
      </c>
      <c r="G1022" s="28" t="s">
        <v>1526</v>
      </c>
      <c r="H1022" s="11">
        <v>1</v>
      </c>
      <c r="J1022" s="41">
        <v>7</v>
      </c>
    </row>
    <row r="1023" ht="14.25" hidden="1" spans="1:10">
      <c r="A1023" s="5" t="s">
        <v>419</v>
      </c>
      <c r="E1023" s="28" t="s">
        <v>2112</v>
      </c>
      <c r="F1023" s="28" t="s">
        <v>649</v>
      </c>
      <c r="G1023" s="28" t="s">
        <v>2113</v>
      </c>
      <c r="H1023" s="11">
        <v>1</v>
      </c>
      <c r="J1023" s="41">
        <v>90</v>
      </c>
    </row>
    <row r="1024" ht="14.25" hidden="1" spans="1:10">
      <c r="A1024" s="5" t="s">
        <v>419</v>
      </c>
      <c r="E1024" s="28" t="s">
        <v>2114</v>
      </c>
      <c r="F1024" s="28" t="s">
        <v>545</v>
      </c>
      <c r="G1024" s="28"/>
      <c r="H1024" s="11">
        <v>1</v>
      </c>
      <c r="J1024" s="41">
        <v>2</v>
      </c>
    </row>
    <row r="1025" ht="14.25" hidden="1" spans="1:10">
      <c r="A1025" s="5" t="s">
        <v>419</v>
      </c>
      <c r="E1025" s="28" t="s">
        <v>2115</v>
      </c>
      <c r="F1025" s="28" t="s">
        <v>474</v>
      </c>
      <c r="G1025" s="28" t="s">
        <v>1418</v>
      </c>
      <c r="H1025" s="11">
        <v>1</v>
      </c>
      <c r="J1025" s="41">
        <v>4000</v>
      </c>
    </row>
    <row r="1026" ht="14.25" hidden="1" spans="1:10">
      <c r="A1026" s="5" t="s">
        <v>419</v>
      </c>
      <c r="E1026" s="28" t="s">
        <v>2116</v>
      </c>
      <c r="F1026" s="28" t="s">
        <v>474</v>
      </c>
      <c r="G1026" s="28" t="s">
        <v>135</v>
      </c>
      <c r="H1026" s="11">
        <v>1</v>
      </c>
      <c r="J1026" s="41">
        <v>3105</v>
      </c>
    </row>
    <row r="1027" ht="14.25" hidden="1" spans="1:10">
      <c r="A1027" s="5" t="s">
        <v>419</v>
      </c>
      <c r="E1027" s="28" t="s">
        <v>2117</v>
      </c>
      <c r="F1027" s="28" t="s">
        <v>474</v>
      </c>
      <c r="G1027" s="28" t="s">
        <v>1507</v>
      </c>
      <c r="H1027" s="11">
        <v>1</v>
      </c>
      <c r="J1027" s="41">
        <v>3000</v>
      </c>
    </row>
    <row r="1028" ht="14.25" hidden="1" spans="1:10">
      <c r="A1028" s="5" t="s">
        <v>419</v>
      </c>
      <c r="E1028" s="28" t="s">
        <v>2118</v>
      </c>
      <c r="F1028" s="28" t="s">
        <v>474</v>
      </c>
      <c r="G1028" s="28" t="s">
        <v>2119</v>
      </c>
      <c r="H1028" s="11">
        <v>1</v>
      </c>
      <c r="J1028" s="41">
        <v>3000</v>
      </c>
    </row>
    <row r="1029" ht="14.25" hidden="1" spans="1:10">
      <c r="A1029" s="5" t="s">
        <v>419</v>
      </c>
      <c r="E1029" s="28" t="s">
        <v>2120</v>
      </c>
      <c r="F1029" s="28" t="s">
        <v>643</v>
      </c>
      <c r="G1029" s="28" t="s">
        <v>598</v>
      </c>
      <c r="H1029" s="11">
        <v>1</v>
      </c>
      <c r="J1029" s="41">
        <v>868</v>
      </c>
    </row>
    <row r="1030" ht="14.25" hidden="1" spans="1:10">
      <c r="A1030" s="5" t="s">
        <v>419</v>
      </c>
      <c r="E1030" s="28" t="s">
        <v>2121</v>
      </c>
      <c r="F1030" s="28" t="s">
        <v>2122</v>
      </c>
      <c r="G1030" s="28" t="s">
        <v>105</v>
      </c>
      <c r="H1030" s="11">
        <v>1</v>
      </c>
      <c r="J1030" s="41">
        <v>93</v>
      </c>
    </row>
    <row r="1031" ht="14.25" hidden="1" spans="1:10">
      <c r="A1031" s="5" t="s">
        <v>419</v>
      </c>
      <c r="E1031" s="28" t="s">
        <v>2123</v>
      </c>
      <c r="F1031" s="28" t="s">
        <v>646</v>
      </c>
      <c r="G1031" s="28"/>
      <c r="H1031" s="11">
        <v>1</v>
      </c>
      <c r="J1031" s="41">
        <v>50</v>
      </c>
    </row>
    <row r="1032" ht="14.25" hidden="1" spans="1:10">
      <c r="A1032" s="5" t="s">
        <v>419</v>
      </c>
      <c r="E1032" s="28" t="s">
        <v>2124</v>
      </c>
      <c r="F1032" s="28" t="s">
        <v>82</v>
      </c>
      <c r="G1032" s="28" t="s">
        <v>530</v>
      </c>
      <c r="H1032" s="11">
        <v>1</v>
      </c>
      <c r="J1032" s="41">
        <v>12</v>
      </c>
    </row>
    <row r="1033" ht="14.25" hidden="1" spans="1:10">
      <c r="A1033" s="5" t="s">
        <v>419</v>
      </c>
      <c r="E1033" s="28" t="s">
        <v>2125</v>
      </c>
      <c r="F1033" s="28" t="s">
        <v>2126</v>
      </c>
      <c r="G1033" s="28" t="s">
        <v>598</v>
      </c>
      <c r="H1033" s="11">
        <v>1</v>
      </c>
      <c r="J1033" s="41">
        <v>2</v>
      </c>
    </row>
    <row r="1034" ht="14.25" hidden="1" spans="1:10">
      <c r="A1034" s="5" t="s">
        <v>419</v>
      </c>
      <c r="E1034" s="28" t="s">
        <v>2127</v>
      </c>
      <c r="F1034" s="28" t="s">
        <v>1780</v>
      </c>
      <c r="G1034" s="28" t="s">
        <v>1165</v>
      </c>
      <c r="H1034" s="11">
        <v>1</v>
      </c>
      <c r="J1034" s="41">
        <v>4</v>
      </c>
    </row>
    <row r="1035" ht="14.25" hidden="1" spans="1:10">
      <c r="A1035" s="5" t="s">
        <v>419</v>
      </c>
      <c r="E1035" s="28" t="s">
        <v>2128</v>
      </c>
      <c r="F1035" s="28" t="s">
        <v>142</v>
      </c>
      <c r="G1035" s="28" t="s">
        <v>2129</v>
      </c>
      <c r="H1035" s="11">
        <v>1</v>
      </c>
      <c r="J1035" s="41">
        <v>5</v>
      </c>
    </row>
    <row r="1036" ht="14.25" hidden="1" spans="1:10">
      <c r="A1036" s="5" t="s">
        <v>419</v>
      </c>
      <c r="E1036" s="28" t="s">
        <v>2130</v>
      </c>
      <c r="F1036" s="28" t="s">
        <v>1258</v>
      </c>
      <c r="G1036" s="28" t="s">
        <v>2131</v>
      </c>
      <c r="H1036" s="11">
        <v>1</v>
      </c>
      <c r="J1036" s="41">
        <v>1400</v>
      </c>
    </row>
    <row r="1037" ht="14.25" hidden="1" spans="1:10">
      <c r="A1037" s="5" t="s">
        <v>419</v>
      </c>
      <c r="E1037" s="28" t="s">
        <v>2132</v>
      </c>
      <c r="F1037" s="28" t="s">
        <v>2133</v>
      </c>
      <c r="G1037" s="28" t="s">
        <v>2134</v>
      </c>
      <c r="H1037" s="11">
        <v>1</v>
      </c>
      <c r="J1037" s="41">
        <v>24</v>
      </c>
    </row>
    <row r="1038" ht="14.25" hidden="1" spans="1:10">
      <c r="A1038" s="5" t="s">
        <v>419</v>
      </c>
      <c r="E1038" s="28" t="s">
        <v>2135</v>
      </c>
      <c r="F1038" s="28" t="s">
        <v>1342</v>
      </c>
      <c r="G1038" s="28" t="s">
        <v>2136</v>
      </c>
      <c r="H1038" s="11">
        <v>1</v>
      </c>
      <c r="J1038" s="41">
        <v>176</v>
      </c>
    </row>
    <row r="1039" ht="14.25" hidden="1" spans="1:10">
      <c r="A1039" s="5" t="s">
        <v>419</v>
      </c>
      <c r="E1039" s="28" t="s">
        <v>2137</v>
      </c>
      <c r="F1039" s="28" t="s">
        <v>652</v>
      </c>
      <c r="G1039" s="28" t="s">
        <v>1931</v>
      </c>
      <c r="H1039" s="11">
        <v>1</v>
      </c>
      <c r="J1039" s="41">
        <v>608</v>
      </c>
    </row>
    <row r="1040" ht="14.25" hidden="1" spans="1:10">
      <c r="A1040" s="5" t="s">
        <v>419</v>
      </c>
      <c r="E1040" s="28" t="s">
        <v>2138</v>
      </c>
      <c r="F1040" s="28" t="s">
        <v>222</v>
      </c>
      <c r="G1040" s="28" t="s">
        <v>405</v>
      </c>
      <c r="H1040" s="11">
        <v>1</v>
      </c>
      <c r="J1040" s="41">
        <v>80</v>
      </c>
    </row>
    <row r="1041" ht="14.25" hidden="1" spans="1:10">
      <c r="A1041" s="5" t="s">
        <v>419</v>
      </c>
      <c r="E1041" s="28" t="s">
        <v>2139</v>
      </c>
      <c r="F1041" s="28" t="s">
        <v>2140</v>
      </c>
      <c r="G1041" s="28" t="s">
        <v>83</v>
      </c>
      <c r="H1041" s="11">
        <v>1</v>
      </c>
      <c r="J1041" s="41">
        <v>96</v>
      </c>
    </row>
    <row r="1042" ht="14.25" hidden="1" spans="1:10">
      <c r="A1042" s="5" t="s">
        <v>419</v>
      </c>
      <c r="E1042" s="28" t="s">
        <v>2141</v>
      </c>
      <c r="F1042" s="28" t="s">
        <v>1025</v>
      </c>
      <c r="G1042" s="28" t="s">
        <v>2142</v>
      </c>
      <c r="H1042" s="11">
        <v>1</v>
      </c>
      <c r="J1042" s="41">
        <v>20</v>
      </c>
    </row>
    <row r="1043" ht="14.25" hidden="1" spans="1:10">
      <c r="A1043" s="5" t="s">
        <v>419</v>
      </c>
      <c r="E1043" s="28" t="s">
        <v>2143</v>
      </c>
      <c r="F1043" s="28" t="s">
        <v>668</v>
      </c>
      <c r="G1043" s="28" t="s">
        <v>1702</v>
      </c>
      <c r="H1043" s="11">
        <v>1</v>
      </c>
      <c r="J1043" s="41">
        <v>5000</v>
      </c>
    </row>
    <row r="1044" ht="14.25" hidden="1" spans="1:10">
      <c r="A1044" s="5" t="s">
        <v>419</v>
      </c>
      <c r="E1044" s="28" t="s">
        <v>2144</v>
      </c>
      <c r="F1044" s="28" t="s">
        <v>2145</v>
      </c>
      <c r="G1044" s="28"/>
      <c r="H1044" s="11">
        <v>1</v>
      </c>
      <c r="J1044" s="41">
        <v>149</v>
      </c>
    </row>
    <row r="1045" ht="14.25" hidden="1" spans="1:10">
      <c r="A1045" s="5" t="s">
        <v>419</v>
      </c>
      <c r="E1045" s="28" t="s">
        <v>2146</v>
      </c>
      <c r="F1045" s="28" t="s">
        <v>841</v>
      </c>
      <c r="G1045" s="28" t="s">
        <v>2147</v>
      </c>
      <c r="H1045" s="11">
        <v>1</v>
      </c>
      <c r="J1045" s="41">
        <v>400</v>
      </c>
    </row>
    <row r="1046" ht="14.25" hidden="1" spans="1:10">
      <c r="A1046" s="5" t="s">
        <v>419</v>
      </c>
      <c r="E1046" s="28" t="s">
        <v>2148</v>
      </c>
      <c r="F1046" s="28" t="s">
        <v>1361</v>
      </c>
      <c r="G1046" s="28" t="s">
        <v>1309</v>
      </c>
      <c r="H1046" s="11">
        <v>1</v>
      </c>
      <c r="J1046" s="41">
        <v>4000</v>
      </c>
    </row>
    <row r="1047" ht="14.25" hidden="1" spans="1:10">
      <c r="A1047" s="5" t="s">
        <v>419</v>
      </c>
      <c r="E1047" s="28" t="s">
        <v>2149</v>
      </c>
      <c r="F1047" s="28" t="s">
        <v>2150</v>
      </c>
      <c r="G1047" s="28"/>
      <c r="H1047" s="11">
        <v>1</v>
      </c>
      <c r="J1047" s="41">
        <v>44</v>
      </c>
    </row>
    <row r="1048" ht="14.25" hidden="1" spans="1:10">
      <c r="A1048" s="5" t="s">
        <v>419</v>
      </c>
      <c r="E1048" s="28" t="s">
        <v>2151</v>
      </c>
      <c r="F1048" s="28" t="s">
        <v>450</v>
      </c>
      <c r="G1048" s="28" t="s">
        <v>1970</v>
      </c>
      <c r="H1048" s="11">
        <v>1</v>
      </c>
      <c r="J1048" s="41">
        <v>7</v>
      </c>
    </row>
    <row r="1049" ht="14.25" hidden="1" spans="1:10">
      <c r="A1049" s="5" t="s">
        <v>419</v>
      </c>
      <c r="E1049" s="28" t="s">
        <v>2152</v>
      </c>
      <c r="F1049" s="28" t="s">
        <v>87</v>
      </c>
      <c r="G1049" s="28" t="s">
        <v>1654</v>
      </c>
      <c r="H1049" s="11">
        <v>1</v>
      </c>
      <c r="J1049" s="41">
        <v>2</v>
      </c>
    </row>
    <row r="1050" ht="14.25" hidden="1" spans="1:10">
      <c r="A1050" s="5" t="s">
        <v>419</v>
      </c>
      <c r="E1050" s="28" t="s">
        <v>2153</v>
      </c>
      <c r="F1050" s="28" t="s">
        <v>1676</v>
      </c>
      <c r="G1050" s="28" t="s">
        <v>1897</v>
      </c>
      <c r="H1050" s="11">
        <v>1</v>
      </c>
      <c r="J1050" s="41">
        <v>10</v>
      </c>
    </row>
    <row r="1051" ht="14.25" hidden="1" spans="1:10">
      <c r="A1051" s="5" t="s">
        <v>419</v>
      </c>
      <c r="E1051" s="28" t="s">
        <v>2154</v>
      </c>
      <c r="F1051" s="28" t="s">
        <v>2155</v>
      </c>
      <c r="G1051" s="28" t="s">
        <v>2156</v>
      </c>
      <c r="H1051" s="11">
        <v>1</v>
      </c>
      <c r="J1051" s="41">
        <v>1</v>
      </c>
    </row>
    <row r="1052" ht="14.25" hidden="1" spans="1:10">
      <c r="A1052" s="5" t="s">
        <v>419</v>
      </c>
      <c r="E1052" s="28" t="s">
        <v>2157</v>
      </c>
      <c r="F1052" s="28" t="s">
        <v>2158</v>
      </c>
      <c r="G1052" s="28"/>
      <c r="H1052" s="11">
        <v>1</v>
      </c>
      <c r="J1052" s="41">
        <v>24</v>
      </c>
    </row>
    <row r="1053" ht="14.25" hidden="1" spans="1:10">
      <c r="A1053" s="5" t="s">
        <v>419</v>
      </c>
      <c r="E1053" s="28" t="s">
        <v>2159</v>
      </c>
      <c r="F1053" s="28" t="s">
        <v>2122</v>
      </c>
      <c r="G1053" s="28" t="s">
        <v>1345</v>
      </c>
      <c r="H1053" s="11">
        <v>1</v>
      </c>
      <c r="J1053" s="41">
        <v>5</v>
      </c>
    </row>
    <row r="1054" ht="14.25" hidden="1" spans="1:10">
      <c r="A1054" s="5" t="s">
        <v>419</v>
      </c>
      <c r="E1054" s="28" t="s">
        <v>2160</v>
      </c>
      <c r="F1054" s="28" t="s">
        <v>649</v>
      </c>
      <c r="G1054" s="28" t="s">
        <v>2161</v>
      </c>
      <c r="H1054" s="11">
        <v>1</v>
      </c>
      <c r="J1054" s="41">
        <v>270</v>
      </c>
    </row>
    <row r="1055" ht="14.25" hidden="1" spans="1:10">
      <c r="A1055" s="5" t="s">
        <v>419</v>
      </c>
      <c r="E1055" s="28" t="s">
        <v>2162</v>
      </c>
      <c r="F1055" s="28" t="s">
        <v>142</v>
      </c>
      <c r="G1055" s="28" t="s">
        <v>581</v>
      </c>
      <c r="H1055" s="11">
        <v>1</v>
      </c>
      <c r="J1055" s="41">
        <v>5</v>
      </c>
    </row>
    <row r="1056" ht="14.25" hidden="1" spans="1:10">
      <c r="A1056" s="5" t="s">
        <v>419</v>
      </c>
      <c r="E1056" s="28" t="s">
        <v>2163</v>
      </c>
      <c r="F1056" s="28" t="s">
        <v>1266</v>
      </c>
      <c r="G1056" s="28" t="s">
        <v>2164</v>
      </c>
      <c r="H1056" s="11">
        <v>1</v>
      </c>
      <c r="J1056" s="41">
        <v>2930</v>
      </c>
    </row>
    <row r="1057" ht="14.25" hidden="1" spans="1:10">
      <c r="A1057" s="5" t="s">
        <v>419</v>
      </c>
      <c r="E1057" s="28" t="s">
        <v>2165</v>
      </c>
      <c r="F1057" s="28" t="s">
        <v>82</v>
      </c>
      <c r="G1057" s="28" t="s">
        <v>919</v>
      </c>
      <c r="H1057" s="11">
        <v>1</v>
      </c>
      <c r="J1057" s="41">
        <v>2</v>
      </c>
    </row>
    <row r="1058" ht="14.25" hidden="1" spans="1:10">
      <c r="A1058" s="5" t="s">
        <v>419</v>
      </c>
      <c r="E1058" s="28" t="s">
        <v>2166</v>
      </c>
      <c r="F1058" s="28" t="s">
        <v>1787</v>
      </c>
      <c r="G1058" s="28" t="s">
        <v>1303</v>
      </c>
      <c r="H1058" s="11">
        <v>1</v>
      </c>
      <c r="J1058" s="41">
        <v>2</v>
      </c>
    </row>
    <row r="1059" ht="14.25" hidden="1" spans="1:10">
      <c r="A1059" s="5" t="s">
        <v>419</v>
      </c>
      <c r="E1059" s="28" t="s">
        <v>2167</v>
      </c>
      <c r="F1059" s="28" t="s">
        <v>841</v>
      </c>
      <c r="G1059" s="28" t="s">
        <v>2168</v>
      </c>
      <c r="H1059" s="11">
        <v>1</v>
      </c>
      <c r="J1059" s="41">
        <v>2</v>
      </c>
    </row>
    <row r="1060" ht="14.25" hidden="1" spans="1:10">
      <c r="A1060" s="5" t="s">
        <v>419</v>
      </c>
      <c r="E1060" s="28" t="s">
        <v>2169</v>
      </c>
      <c r="F1060" s="28" t="s">
        <v>2170</v>
      </c>
      <c r="G1060" s="28" t="s">
        <v>385</v>
      </c>
      <c r="H1060" s="11">
        <v>1</v>
      </c>
      <c r="J1060" s="41">
        <v>116</v>
      </c>
    </row>
    <row r="1061" ht="14.25" hidden="1" spans="1:10">
      <c r="A1061" s="5" t="s">
        <v>419</v>
      </c>
      <c r="E1061" s="28" t="s">
        <v>2171</v>
      </c>
      <c r="F1061" s="28" t="s">
        <v>1355</v>
      </c>
      <c r="G1061" s="28" t="s">
        <v>225</v>
      </c>
      <c r="H1061" s="11">
        <v>1</v>
      </c>
      <c r="J1061" s="41">
        <v>100</v>
      </c>
    </row>
    <row r="1062" ht="14.25" hidden="1" spans="1:10">
      <c r="A1062" s="5" t="s">
        <v>419</v>
      </c>
      <c r="E1062" s="28" t="s">
        <v>2172</v>
      </c>
      <c r="F1062" s="28" t="s">
        <v>875</v>
      </c>
      <c r="G1062" s="28" t="s">
        <v>2173</v>
      </c>
      <c r="H1062" s="11">
        <v>1</v>
      </c>
      <c r="J1062" s="41">
        <v>185</v>
      </c>
    </row>
    <row r="1063" ht="14.25" hidden="1" spans="1:10">
      <c r="A1063" s="5" t="s">
        <v>419</v>
      </c>
      <c r="E1063" s="28" t="s">
        <v>2174</v>
      </c>
      <c r="F1063" s="28" t="s">
        <v>2175</v>
      </c>
      <c r="G1063" s="28" t="s">
        <v>83</v>
      </c>
      <c r="H1063" s="11">
        <v>1</v>
      </c>
      <c r="J1063" s="41">
        <v>50</v>
      </c>
    </row>
    <row r="1064" ht="14.25" hidden="1" spans="1:10">
      <c r="A1064" s="5" t="s">
        <v>419</v>
      </c>
      <c r="E1064" s="28" t="s">
        <v>2176</v>
      </c>
      <c r="F1064" s="28" t="s">
        <v>2177</v>
      </c>
      <c r="G1064" s="28" t="s">
        <v>2178</v>
      </c>
      <c r="H1064" s="11">
        <v>1</v>
      </c>
      <c r="J1064" s="41">
        <v>90</v>
      </c>
    </row>
    <row r="1065" ht="14.25" hidden="1" spans="1:10">
      <c r="A1065" s="5" t="s">
        <v>419</v>
      </c>
      <c r="E1065" s="28" t="s">
        <v>2179</v>
      </c>
      <c r="F1065" s="28" t="s">
        <v>442</v>
      </c>
      <c r="G1065" s="28" t="s">
        <v>1849</v>
      </c>
      <c r="H1065" s="11">
        <v>1</v>
      </c>
      <c r="J1065" s="41">
        <v>1</v>
      </c>
    </row>
    <row r="1066" ht="14.25" hidden="1" spans="1:10">
      <c r="A1066" s="5" t="s">
        <v>419</v>
      </c>
      <c r="E1066" s="28" t="s">
        <v>2180</v>
      </c>
      <c r="F1066" s="28" t="s">
        <v>1361</v>
      </c>
      <c r="G1066" s="28" t="s">
        <v>1309</v>
      </c>
      <c r="H1066" s="11">
        <v>1</v>
      </c>
      <c r="J1066" s="41">
        <v>5000</v>
      </c>
    </row>
    <row r="1067" ht="14.25" hidden="1" spans="1:10">
      <c r="A1067" s="5" t="s">
        <v>419</v>
      </c>
      <c r="E1067" s="28" t="s">
        <v>2181</v>
      </c>
      <c r="F1067" s="28" t="s">
        <v>1361</v>
      </c>
      <c r="G1067" s="28" t="s">
        <v>1309</v>
      </c>
      <c r="H1067" s="11">
        <v>1</v>
      </c>
      <c r="J1067" s="41">
        <v>1383</v>
      </c>
    </row>
    <row r="1068" ht="14.25" hidden="1" spans="1:10">
      <c r="A1068" s="5" t="s">
        <v>419</v>
      </c>
      <c r="E1068" s="28" t="s">
        <v>2182</v>
      </c>
      <c r="F1068" s="28" t="s">
        <v>87</v>
      </c>
      <c r="G1068" s="28"/>
      <c r="H1068" s="11">
        <v>1</v>
      </c>
      <c r="J1068" s="41">
        <v>11</v>
      </c>
    </row>
    <row r="1069" ht="14.25" hidden="1" spans="1:10">
      <c r="A1069" s="5" t="s">
        <v>419</v>
      </c>
      <c r="E1069" s="28" t="s">
        <v>2183</v>
      </c>
      <c r="F1069" s="28" t="s">
        <v>643</v>
      </c>
      <c r="G1069" s="28" t="s">
        <v>2184</v>
      </c>
      <c r="H1069" s="11">
        <v>1</v>
      </c>
      <c r="J1069" s="41">
        <v>253</v>
      </c>
    </row>
    <row r="1070" ht="14.25" hidden="1" spans="1:10">
      <c r="A1070" s="5" t="s">
        <v>419</v>
      </c>
      <c r="E1070" s="28" t="s">
        <v>2185</v>
      </c>
      <c r="F1070" s="28" t="s">
        <v>87</v>
      </c>
      <c r="G1070" s="28"/>
      <c r="H1070" s="11">
        <v>1</v>
      </c>
      <c r="J1070" s="41">
        <v>100</v>
      </c>
    </row>
    <row r="1071" ht="14.25" hidden="1" spans="1:10">
      <c r="A1071" s="5" t="s">
        <v>419</v>
      </c>
      <c r="E1071" s="28" t="s">
        <v>2186</v>
      </c>
      <c r="F1071" s="28" t="s">
        <v>87</v>
      </c>
      <c r="G1071" s="28"/>
      <c r="H1071" s="11">
        <v>1</v>
      </c>
      <c r="J1071" s="41">
        <v>90</v>
      </c>
    </row>
    <row r="1072" ht="14.25" hidden="1" spans="1:10">
      <c r="A1072" s="5" t="s">
        <v>419</v>
      </c>
      <c r="E1072" s="28" t="s">
        <v>2187</v>
      </c>
      <c r="F1072" s="28" t="s">
        <v>2188</v>
      </c>
      <c r="G1072" s="28" t="s">
        <v>2189</v>
      </c>
      <c r="H1072" s="11">
        <v>1</v>
      </c>
      <c r="J1072" s="41">
        <v>12</v>
      </c>
    </row>
    <row r="1073" ht="14.25" hidden="1" spans="1:10">
      <c r="A1073" s="5" t="s">
        <v>419</v>
      </c>
      <c r="E1073" s="28" t="s">
        <v>2190</v>
      </c>
      <c r="F1073" s="28" t="s">
        <v>2191</v>
      </c>
      <c r="G1073" s="28" t="s">
        <v>2192</v>
      </c>
      <c r="H1073" s="11">
        <v>1</v>
      </c>
      <c r="J1073" s="41">
        <v>560</v>
      </c>
    </row>
    <row r="1074" ht="14.25" hidden="1" spans="1:10">
      <c r="A1074" s="5" t="s">
        <v>419</v>
      </c>
      <c r="E1074" s="28" t="s">
        <v>2193</v>
      </c>
      <c r="F1074" s="28" t="s">
        <v>2194</v>
      </c>
      <c r="G1074" s="28" t="s">
        <v>105</v>
      </c>
      <c r="H1074" s="11">
        <v>1</v>
      </c>
      <c r="J1074" s="41">
        <v>1281</v>
      </c>
    </row>
    <row r="1075" ht="14.25" hidden="1" spans="1:10">
      <c r="A1075" s="5" t="s">
        <v>419</v>
      </c>
      <c r="E1075" s="28" t="s">
        <v>2195</v>
      </c>
      <c r="F1075" s="28" t="s">
        <v>1926</v>
      </c>
      <c r="G1075" s="28" t="s">
        <v>1314</v>
      </c>
      <c r="H1075" s="11">
        <v>1</v>
      </c>
      <c r="J1075" s="41">
        <v>20</v>
      </c>
    </row>
    <row r="1076" ht="14.25" hidden="1" spans="1:10">
      <c r="A1076" s="5" t="s">
        <v>419</v>
      </c>
      <c r="E1076" s="28" t="s">
        <v>2196</v>
      </c>
      <c r="F1076" s="28" t="s">
        <v>668</v>
      </c>
      <c r="G1076" s="28" t="s">
        <v>2197</v>
      </c>
      <c r="H1076" s="11">
        <v>1</v>
      </c>
      <c r="J1076" s="41">
        <v>10000</v>
      </c>
    </row>
    <row r="1077" ht="14.25" hidden="1" spans="1:10">
      <c r="A1077" s="5" t="s">
        <v>419</v>
      </c>
      <c r="E1077" s="28" t="s">
        <v>2198</v>
      </c>
      <c r="F1077" s="28" t="s">
        <v>2199</v>
      </c>
      <c r="G1077" s="28" t="s">
        <v>564</v>
      </c>
      <c r="H1077" s="11">
        <v>1</v>
      </c>
      <c r="J1077" s="41">
        <v>12</v>
      </c>
    </row>
    <row r="1078" ht="14.25" hidden="1" spans="1:10">
      <c r="A1078" s="5" t="s">
        <v>419</v>
      </c>
      <c r="E1078" s="28" t="s">
        <v>2200</v>
      </c>
      <c r="F1078" s="28" t="s">
        <v>643</v>
      </c>
      <c r="G1078" s="28" t="s">
        <v>206</v>
      </c>
      <c r="H1078" s="11">
        <v>1</v>
      </c>
      <c r="J1078" s="41">
        <v>480</v>
      </c>
    </row>
    <row r="1079" ht="14.25" hidden="1" spans="1:10">
      <c r="A1079" s="5" t="s">
        <v>419</v>
      </c>
      <c r="E1079" s="28" t="s">
        <v>2201</v>
      </c>
      <c r="F1079" s="28" t="s">
        <v>194</v>
      </c>
      <c r="G1079" s="28" t="s">
        <v>2202</v>
      </c>
      <c r="H1079" s="11">
        <v>1</v>
      </c>
      <c r="J1079" s="41">
        <v>12</v>
      </c>
    </row>
    <row r="1080" ht="14.25" hidden="1" spans="1:10">
      <c r="A1080" s="5" t="s">
        <v>419</v>
      </c>
      <c r="E1080" s="28" t="s">
        <v>2203</v>
      </c>
      <c r="F1080" s="28" t="s">
        <v>1926</v>
      </c>
      <c r="G1080" s="28" t="s">
        <v>1957</v>
      </c>
      <c r="H1080" s="11">
        <v>1</v>
      </c>
      <c r="J1080" s="41">
        <v>10</v>
      </c>
    </row>
    <row r="1081" ht="14.25" hidden="1" spans="1:10">
      <c r="A1081" s="5" t="s">
        <v>419</v>
      </c>
      <c r="E1081" s="28" t="s">
        <v>2204</v>
      </c>
      <c r="F1081" s="28" t="s">
        <v>643</v>
      </c>
      <c r="G1081" s="28" t="s">
        <v>1237</v>
      </c>
      <c r="H1081" s="11">
        <v>1</v>
      </c>
      <c r="J1081" s="41">
        <v>600</v>
      </c>
    </row>
    <row r="1082" ht="14.25" hidden="1" spans="1:10">
      <c r="A1082" s="5" t="s">
        <v>419</v>
      </c>
      <c r="E1082" s="28" t="s">
        <v>2205</v>
      </c>
      <c r="F1082" s="28" t="s">
        <v>1899</v>
      </c>
      <c r="G1082" s="28" t="s">
        <v>2206</v>
      </c>
      <c r="H1082" s="11">
        <v>1</v>
      </c>
      <c r="J1082" s="41">
        <v>3</v>
      </c>
    </row>
    <row r="1083" ht="14.25" hidden="1" spans="1:10">
      <c r="A1083" s="5" t="s">
        <v>419</v>
      </c>
      <c r="E1083" s="28" t="s">
        <v>2207</v>
      </c>
      <c r="F1083" s="28" t="s">
        <v>841</v>
      </c>
      <c r="G1083" s="28" t="s">
        <v>2208</v>
      </c>
      <c r="H1083" s="11">
        <v>1</v>
      </c>
      <c r="J1083" s="41">
        <v>2180</v>
      </c>
    </row>
    <row r="1084" ht="14.25" hidden="1" spans="1:10">
      <c r="A1084" s="5" t="s">
        <v>419</v>
      </c>
      <c r="E1084" s="28" t="s">
        <v>2209</v>
      </c>
      <c r="F1084" s="28" t="s">
        <v>2049</v>
      </c>
      <c r="G1084" s="28"/>
      <c r="H1084" s="11">
        <v>1</v>
      </c>
      <c r="J1084" s="41">
        <v>12</v>
      </c>
    </row>
    <row r="1085" ht="14.25" hidden="1" spans="1:10">
      <c r="A1085" s="5" t="s">
        <v>419</v>
      </c>
      <c r="E1085" s="28" t="s">
        <v>2210</v>
      </c>
      <c r="F1085" s="28" t="s">
        <v>668</v>
      </c>
      <c r="G1085" s="28" t="s">
        <v>1951</v>
      </c>
      <c r="H1085" s="11">
        <v>1</v>
      </c>
      <c r="J1085" s="41">
        <v>5000</v>
      </c>
    </row>
    <row r="1086" ht="14.25" hidden="1" spans="1:10">
      <c r="A1086" s="5" t="s">
        <v>419</v>
      </c>
      <c r="E1086" s="28" t="s">
        <v>2211</v>
      </c>
      <c r="F1086" s="28" t="s">
        <v>552</v>
      </c>
      <c r="G1086" s="28" t="s">
        <v>1295</v>
      </c>
      <c r="H1086" s="11">
        <v>1</v>
      </c>
      <c r="J1086" s="41">
        <v>440</v>
      </c>
    </row>
    <row r="1087" ht="14.25" hidden="1" spans="1:10">
      <c r="A1087" s="5" t="s">
        <v>419</v>
      </c>
      <c r="E1087" s="28" t="s">
        <v>2212</v>
      </c>
      <c r="F1087" s="28" t="s">
        <v>2213</v>
      </c>
      <c r="G1087" s="28" t="s">
        <v>241</v>
      </c>
      <c r="H1087" s="11">
        <v>1</v>
      </c>
      <c r="J1087" s="41">
        <v>182</v>
      </c>
    </row>
    <row r="1088" ht="14.25" hidden="1" spans="1:10">
      <c r="A1088" s="5" t="s">
        <v>419</v>
      </c>
      <c r="E1088" s="28" t="s">
        <v>2214</v>
      </c>
      <c r="F1088" s="28" t="s">
        <v>2215</v>
      </c>
      <c r="G1088" s="28" t="s">
        <v>2119</v>
      </c>
      <c r="H1088" s="11">
        <v>1</v>
      </c>
      <c r="J1088" s="41">
        <v>10</v>
      </c>
    </row>
    <row r="1089" ht="14.25" hidden="1" spans="1:10">
      <c r="A1089" s="5" t="s">
        <v>419</v>
      </c>
      <c r="E1089" s="28" t="s">
        <v>2216</v>
      </c>
      <c r="F1089" s="28" t="s">
        <v>668</v>
      </c>
      <c r="G1089" s="28" t="s">
        <v>2217</v>
      </c>
      <c r="H1089" s="11">
        <v>1</v>
      </c>
      <c r="J1089" s="41">
        <v>4744</v>
      </c>
    </row>
    <row r="1090" ht="14.25" hidden="1" spans="1:10">
      <c r="A1090" s="5" t="s">
        <v>419</v>
      </c>
      <c r="E1090" s="28" t="s">
        <v>2218</v>
      </c>
      <c r="F1090" s="28" t="s">
        <v>2219</v>
      </c>
      <c r="G1090" s="28"/>
      <c r="H1090" s="11">
        <v>1</v>
      </c>
      <c r="J1090" s="41">
        <v>20</v>
      </c>
    </row>
    <row r="1091" ht="14.25" hidden="1" spans="1:10">
      <c r="A1091" s="5" t="s">
        <v>419</v>
      </c>
      <c r="E1091" s="28" t="s">
        <v>2220</v>
      </c>
      <c r="F1091" s="28" t="s">
        <v>2221</v>
      </c>
      <c r="G1091" s="28" t="s">
        <v>225</v>
      </c>
      <c r="H1091" s="11">
        <v>1</v>
      </c>
      <c r="J1091" s="41">
        <v>81</v>
      </c>
    </row>
    <row r="1092" ht="14.25" hidden="1" spans="1:10">
      <c r="A1092" s="5" t="s">
        <v>419</v>
      </c>
      <c r="E1092" s="28" t="s">
        <v>2222</v>
      </c>
      <c r="F1092" s="28" t="s">
        <v>2223</v>
      </c>
      <c r="G1092" s="28" t="s">
        <v>1855</v>
      </c>
      <c r="H1092" s="11">
        <v>1</v>
      </c>
      <c r="J1092" s="41">
        <v>300</v>
      </c>
    </row>
    <row r="1093" ht="14.25" hidden="1" spans="1:10">
      <c r="A1093" s="5" t="s">
        <v>419</v>
      </c>
      <c r="E1093" s="28" t="s">
        <v>2224</v>
      </c>
      <c r="F1093" s="28"/>
      <c r="G1093" s="28" t="s">
        <v>105</v>
      </c>
      <c r="H1093" s="11">
        <v>1</v>
      </c>
      <c r="J1093" s="41">
        <v>5</v>
      </c>
    </row>
    <row r="1094" ht="14.25" hidden="1" spans="1:10">
      <c r="A1094" s="5" t="s">
        <v>419</v>
      </c>
      <c r="E1094" s="28" t="s">
        <v>2225</v>
      </c>
      <c r="F1094" s="28" t="s">
        <v>552</v>
      </c>
      <c r="G1094" s="28" t="s">
        <v>1831</v>
      </c>
      <c r="H1094" s="11">
        <v>1</v>
      </c>
      <c r="J1094" s="41">
        <v>547</v>
      </c>
    </row>
    <row r="1095" ht="14.25" hidden="1" spans="1:10">
      <c r="A1095" s="5" t="s">
        <v>419</v>
      </c>
      <c r="E1095" s="28" t="s">
        <v>2226</v>
      </c>
      <c r="F1095" s="28" t="s">
        <v>1926</v>
      </c>
      <c r="G1095" s="28" t="s">
        <v>1379</v>
      </c>
      <c r="H1095" s="11">
        <v>1</v>
      </c>
      <c r="J1095" s="41">
        <v>5</v>
      </c>
    </row>
    <row r="1096" ht="14.25" hidden="1" spans="1:10">
      <c r="A1096" s="5" t="s">
        <v>419</v>
      </c>
      <c r="E1096" s="28" t="s">
        <v>2227</v>
      </c>
      <c r="F1096" s="28" t="s">
        <v>1707</v>
      </c>
      <c r="G1096" s="28" t="s">
        <v>2228</v>
      </c>
      <c r="H1096" s="11">
        <v>1</v>
      </c>
      <c r="J1096" s="41">
        <v>4719</v>
      </c>
    </row>
    <row r="1097" ht="14.25" hidden="1" spans="1:10">
      <c r="A1097" s="5" t="s">
        <v>419</v>
      </c>
      <c r="E1097" s="28" t="s">
        <v>2229</v>
      </c>
      <c r="F1097" s="28" t="s">
        <v>1707</v>
      </c>
      <c r="G1097" s="28" t="s">
        <v>600</v>
      </c>
      <c r="H1097" s="11">
        <v>1</v>
      </c>
      <c r="J1097" s="41">
        <v>195</v>
      </c>
    </row>
    <row r="1098" ht="14.25" hidden="1" spans="1:10">
      <c r="A1098" s="5" t="s">
        <v>419</v>
      </c>
      <c r="E1098" s="28" t="s">
        <v>2230</v>
      </c>
      <c r="F1098" s="28" t="s">
        <v>1707</v>
      </c>
      <c r="G1098" s="28" t="s">
        <v>1957</v>
      </c>
      <c r="H1098" s="11">
        <v>1</v>
      </c>
      <c r="J1098" s="41">
        <v>236</v>
      </c>
    </row>
    <row r="1099" ht="14.25" hidden="1" spans="1:10">
      <c r="A1099" s="5" t="s">
        <v>419</v>
      </c>
      <c r="E1099" s="28" t="s">
        <v>2231</v>
      </c>
      <c r="F1099" s="28" t="s">
        <v>1707</v>
      </c>
      <c r="G1099" s="28" t="s">
        <v>1663</v>
      </c>
      <c r="H1099" s="11">
        <v>1</v>
      </c>
      <c r="J1099" s="41">
        <v>285</v>
      </c>
    </row>
    <row r="1100" ht="14.25" hidden="1" spans="1:10">
      <c r="A1100" s="5" t="s">
        <v>419</v>
      </c>
      <c r="E1100" s="28" t="s">
        <v>2232</v>
      </c>
      <c r="F1100" s="28" t="s">
        <v>1707</v>
      </c>
      <c r="G1100" s="28" t="s">
        <v>2233</v>
      </c>
      <c r="H1100" s="11">
        <v>1</v>
      </c>
      <c r="J1100" s="41">
        <v>17</v>
      </c>
    </row>
    <row r="1101" ht="14.25" hidden="1" spans="1:10">
      <c r="A1101" s="5" t="s">
        <v>419</v>
      </c>
      <c r="E1101" s="28" t="s">
        <v>2234</v>
      </c>
      <c r="F1101" s="28" t="s">
        <v>1707</v>
      </c>
      <c r="G1101" s="28" t="s">
        <v>2235</v>
      </c>
      <c r="H1101" s="11">
        <v>1</v>
      </c>
      <c r="J1101" s="41">
        <v>4780</v>
      </c>
    </row>
    <row r="1102" ht="14.25" hidden="1" spans="1:10">
      <c r="A1102" s="5" t="s">
        <v>419</v>
      </c>
      <c r="E1102" s="28" t="s">
        <v>2236</v>
      </c>
      <c r="F1102" s="28" t="s">
        <v>1707</v>
      </c>
      <c r="G1102" s="28" t="s">
        <v>550</v>
      </c>
      <c r="H1102" s="11">
        <v>1</v>
      </c>
      <c r="J1102" s="41">
        <v>754</v>
      </c>
    </row>
    <row r="1103" ht="14.25" hidden="1" spans="1:10">
      <c r="A1103" s="5" t="s">
        <v>419</v>
      </c>
      <c r="E1103" s="28" t="s">
        <v>2237</v>
      </c>
      <c r="F1103" s="28" t="s">
        <v>1707</v>
      </c>
      <c r="G1103" s="28" t="s">
        <v>1349</v>
      </c>
      <c r="H1103" s="11">
        <v>1</v>
      </c>
      <c r="J1103" s="41">
        <v>834</v>
      </c>
    </row>
    <row r="1104" ht="14.25" hidden="1" spans="1:10">
      <c r="A1104" s="5" t="s">
        <v>419</v>
      </c>
      <c r="E1104" s="28" t="s">
        <v>2238</v>
      </c>
      <c r="F1104" s="28" t="s">
        <v>1707</v>
      </c>
      <c r="G1104" s="28" t="s">
        <v>1927</v>
      </c>
      <c r="H1104" s="11">
        <v>1</v>
      </c>
      <c r="J1104" s="41">
        <v>1030</v>
      </c>
    </row>
    <row r="1105" ht="14.25" hidden="1" spans="1:10">
      <c r="A1105" s="5" t="s">
        <v>419</v>
      </c>
      <c r="E1105" s="28" t="s">
        <v>2239</v>
      </c>
      <c r="F1105" s="28" t="s">
        <v>1707</v>
      </c>
      <c r="G1105" s="28" t="s">
        <v>1957</v>
      </c>
      <c r="H1105" s="11">
        <v>1</v>
      </c>
      <c r="J1105" s="41">
        <v>5000</v>
      </c>
    </row>
    <row r="1106" ht="14.25" hidden="1" spans="1:10">
      <c r="A1106" s="5" t="s">
        <v>419</v>
      </c>
      <c r="E1106" s="28" t="s">
        <v>2240</v>
      </c>
      <c r="F1106" s="28" t="s">
        <v>1926</v>
      </c>
      <c r="G1106" s="28" t="s">
        <v>135</v>
      </c>
      <c r="H1106" s="11">
        <v>1</v>
      </c>
      <c r="J1106" s="41">
        <v>170</v>
      </c>
    </row>
    <row r="1107" ht="14.25" hidden="1" spans="1:10">
      <c r="A1107" s="5" t="s">
        <v>419</v>
      </c>
      <c r="E1107" s="28" t="s">
        <v>2241</v>
      </c>
      <c r="F1107" s="28" t="s">
        <v>1926</v>
      </c>
      <c r="G1107" s="28" t="s">
        <v>135</v>
      </c>
      <c r="H1107" s="11">
        <v>1</v>
      </c>
      <c r="J1107" s="41">
        <v>90</v>
      </c>
    </row>
    <row r="1108" ht="14.25" hidden="1" spans="1:10">
      <c r="A1108" s="5" t="s">
        <v>419</v>
      </c>
      <c r="E1108" s="28" t="s">
        <v>2242</v>
      </c>
      <c r="F1108" s="28" t="s">
        <v>2243</v>
      </c>
      <c r="G1108" s="28" t="s">
        <v>2233</v>
      </c>
      <c r="H1108" s="11">
        <v>1</v>
      </c>
      <c r="J1108" s="41">
        <v>915</v>
      </c>
    </row>
    <row r="1109" ht="14.25" hidden="1" spans="1:10">
      <c r="A1109" s="5" t="s">
        <v>419</v>
      </c>
      <c r="E1109" s="28" t="s">
        <v>2244</v>
      </c>
      <c r="F1109" s="28" t="s">
        <v>2245</v>
      </c>
      <c r="G1109" s="28" t="s">
        <v>2072</v>
      </c>
      <c r="H1109" s="11">
        <v>1</v>
      </c>
      <c r="J1109" s="41">
        <v>4966</v>
      </c>
    </row>
    <row r="1110" ht="14.25" hidden="1" spans="1:10">
      <c r="A1110" s="5" t="s">
        <v>419</v>
      </c>
      <c r="E1110" s="28" t="s">
        <v>2246</v>
      </c>
      <c r="F1110" s="28" t="s">
        <v>2247</v>
      </c>
      <c r="G1110" s="28" t="s">
        <v>2248</v>
      </c>
      <c r="H1110" s="11">
        <v>1</v>
      </c>
      <c r="J1110" s="41">
        <v>120</v>
      </c>
    </row>
    <row r="1111" ht="14.25" hidden="1" spans="1:10">
      <c r="A1111" s="5" t="s">
        <v>419</v>
      </c>
      <c r="E1111" s="28" t="s">
        <v>2249</v>
      </c>
      <c r="F1111" s="28"/>
      <c r="G1111" s="28"/>
      <c r="H1111" s="11">
        <v>1</v>
      </c>
      <c r="J1111" s="41">
        <v>5000</v>
      </c>
    </row>
    <row r="1112" ht="14.25" hidden="1" spans="1:10">
      <c r="A1112" s="5" t="s">
        <v>419</v>
      </c>
      <c r="E1112" s="28" t="s">
        <v>2250</v>
      </c>
      <c r="F1112" s="28" t="s">
        <v>1230</v>
      </c>
      <c r="G1112" s="28" t="s">
        <v>2251</v>
      </c>
      <c r="H1112" s="11">
        <v>1</v>
      </c>
      <c r="J1112" s="41">
        <v>252</v>
      </c>
    </row>
    <row r="1113" ht="14.25" hidden="1" spans="1:10">
      <c r="A1113" s="5" t="s">
        <v>419</v>
      </c>
      <c r="E1113" s="28" t="s">
        <v>2252</v>
      </c>
      <c r="F1113" s="28" t="s">
        <v>683</v>
      </c>
      <c r="G1113" s="28" t="s">
        <v>187</v>
      </c>
      <c r="H1113" s="11">
        <v>1</v>
      </c>
      <c r="J1113" s="41">
        <v>6</v>
      </c>
    </row>
    <row r="1114" ht="14.25" hidden="1" spans="1:10">
      <c r="A1114" s="5" t="s">
        <v>419</v>
      </c>
      <c r="E1114" s="28" t="s">
        <v>2253</v>
      </c>
      <c r="F1114" s="28" t="s">
        <v>2254</v>
      </c>
      <c r="G1114" s="28" t="s">
        <v>135</v>
      </c>
      <c r="H1114" s="11">
        <v>1</v>
      </c>
      <c r="J1114" s="41">
        <v>200</v>
      </c>
    </row>
    <row r="1115" ht="14.25" hidden="1" spans="1:10">
      <c r="A1115" s="5" t="s">
        <v>419</v>
      </c>
      <c r="E1115" s="28" t="s">
        <v>2255</v>
      </c>
      <c r="F1115" s="28" t="s">
        <v>643</v>
      </c>
      <c r="G1115" s="28" t="s">
        <v>1929</v>
      </c>
      <c r="H1115" s="11">
        <v>1</v>
      </c>
      <c r="J1115" s="41">
        <v>1132</v>
      </c>
    </row>
    <row r="1116" ht="14.25" hidden="1" spans="1:10">
      <c r="A1116" s="5" t="s">
        <v>419</v>
      </c>
      <c r="E1116" s="28" t="s">
        <v>2256</v>
      </c>
      <c r="F1116" s="28" t="s">
        <v>643</v>
      </c>
      <c r="G1116" s="28" t="s">
        <v>2257</v>
      </c>
      <c r="H1116" s="11">
        <v>1</v>
      </c>
      <c r="J1116" s="41">
        <v>99</v>
      </c>
    </row>
    <row r="1117" ht="14.25" hidden="1" spans="1:10">
      <c r="A1117" s="5" t="s">
        <v>419</v>
      </c>
      <c r="E1117" s="28" t="s">
        <v>2258</v>
      </c>
      <c r="F1117" s="28" t="s">
        <v>82</v>
      </c>
      <c r="G1117" s="28" t="s">
        <v>1725</v>
      </c>
      <c r="H1117" s="11">
        <v>1</v>
      </c>
      <c r="J1117" s="41">
        <v>147</v>
      </c>
    </row>
    <row r="1118" ht="14.25" hidden="1" spans="1:10">
      <c r="A1118" s="5" t="s">
        <v>419</v>
      </c>
      <c r="E1118" s="28" t="s">
        <v>2259</v>
      </c>
      <c r="F1118" s="28" t="s">
        <v>82</v>
      </c>
      <c r="G1118" s="28" t="s">
        <v>135</v>
      </c>
      <c r="H1118" s="11">
        <v>1</v>
      </c>
      <c r="J1118" s="41">
        <v>41</v>
      </c>
    </row>
    <row r="1119" ht="14.25" hidden="1" spans="1:10">
      <c r="A1119" s="5" t="s">
        <v>419</v>
      </c>
      <c r="E1119" s="28" t="s">
        <v>2260</v>
      </c>
      <c r="F1119" s="28" t="s">
        <v>433</v>
      </c>
      <c r="G1119" s="28" t="s">
        <v>992</v>
      </c>
      <c r="H1119" s="11">
        <v>1</v>
      </c>
      <c r="J1119" s="41">
        <v>208</v>
      </c>
    </row>
    <row r="1120" ht="14.25" hidden="1" spans="1:10">
      <c r="A1120" s="5" t="s">
        <v>419</v>
      </c>
      <c r="E1120" s="28" t="s">
        <v>2261</v>
      </c>
      <c r="F1120" s="28" t="s">
        <v>592</v>
      </c>
      <c r="G1120" s="28" t="s">
        <v>1507</v>
      </c>
      <c r="H1120" s="11">
        <v>1</v>
      </c>
      <c r="J1120" s="41">
        <v>8</v>
      </c>
    </row>
    <row r="1121" ht="14.25" hidden="1" spans="1:10">
      <c r="A1121" s="5" t="s">
        <v>419</v>
      </c>
      <c r="E1121" s="28" t="s">
        <v>2262</v>
      </c>
      <c r="F1121" s="28" t="s">
        <v>82</v>
      </c>
      <c r="G1121" s="28" t="s">
        <v>83</v>
      </c>
      <c r="H1121" s="11">
        <v>1</v>
      </c>
      <c r="J1121" s="41">
        <v>15</v>
      </c>
    </row>
    <row r="1122" ht="14.25" hidden="1" spans="1:10">
      <c r="A1122" s="5" t="s">
        <v>419</v>
      </c>
      <c r="E1122" s="28" t="s">
        <v>2263</v>
      </c>
      <c r="F1122" s="28" t="s">
        <v>2264</v>
      </c>
      <c r="G1122" s="28"/>
      <c r="H1122" s="11">
        <v>1</v>
      </c>
      <c r="J1122" s="41">
        <v>220</v>
      </c>
    </row>
    <row r="1123" ht="14.25" hidden="1" spans="1:10">
      <c r="A1123" s="5" t="s">
        <v>419</v>
      </c>
      <c r="E1123" s="28" t="s">
        <v>2265</v>
      </c>
      <c r="F1123" s="28" t="s">
        <v>2266</v>
      </c>
      <c r="G1123" s="28" t="s">
        <v>2267</v>
      </c>
      <c r="H1123" s="11">
        <v>1</v>
      </c>
      <c r="J1123" s="41">
        <v>152</v>
      </c>
    </row>
    <row r="1124" ht="14.25" hidden="1" spans="1:10">
      <c r="A1124" s="5" t="s">
        <v>419</v>
      </c>
      <c r="E1124" s="28" t="s">
        <v>2268</v>
      </c>
      <c r="F1124" s="28" t="s">
        <v>142</v>
      </c>
      <c r="G1124" s="28" t="s">
        <v>2269</v>
      </c>
      <c r="H1124" s="11">
        <v>1</v>
      </c>
      <c r="J1124" s="41">
        <v>18</v>
      </c>
    </row>
    <row r="1125" ht="14.25" hidden="1" spans="1:10">
      <c r="A1125" s="5" t="s">
        <v>419</v>
      </c>
      <c r="E1125" s="28" t="s">
        <v>2270</v>
      </c>
      <c r="F1125" s="28" t="s">
        <v>1361</v>
      </c>
      <c r="G1125" s="28" t="s">
        <v>267</v>
      </c>
      <c r="H1125" s="11">
        <v>1</v>
      </c>
      <c r="J1125" s="41">
        <v>31</v>
      </c>
    </row>
    <row r="1126" ht="14.25" hidden="1" spans="1:10">
      <c r="A1126" s="5" t="s">
        <v>419</v>
      </c>
      <c r="E1126" s="28" t="s">
        <v>2271</v>
      </c>
      <c r="F1126" s="28" t="s">
        <v>1272</v>
      </c>
      <c r="G1126" s="28"/>
      <c r="H1126" s="11">
        <v>1</v>
      </c>
      <c r="J1126" s="41">
        <v>1</v>
      </c>
    </row>
    <row r="1127" ht="14.25" hidden="1" spans="1:10">
      <c r="A1127" s="5" t="s">
        <v>419</v>
      </c>
      <c r="E1127" s="28" t="s">
        <v>2272</v>
      </c>
      <c r="F1127" s="28" t="s">
        <v>545</v>
      </c>
      <c r="G1127" s="28" t="s">
        <v>1876</v>
      </c>
      <c r="H1127" s="11">
        <v>1</v>
      </c>
      <c r="J1127" s="41">
        <v>36</v>
      </c>
    </row>
    <row r="1128" ht="14.25" hidden="1" spans="1:10">
      <c r="A1128" s="5" t="s">
        <v>419</v>
      </c>
      <c r="E1128" s="28" t="s">
        <v>2273</v>
      </c>
      <c r="F1128" s="28" t="s">
        <v>2274</v>
      </c>
      <c r="G1128" s="28" t="s">
        <v>241</v>
      </c>
      <c r="H1128" s="11">
        <v>1</v>
      </c>
      <c r="J1128" s="41">
        <v>39</v>
      </c>
    </row>
    <row r="1129" ht="14.25" hidden="1" spans="1:10">
      <c r="A1129" s="5" t="s">
        <v>419</v>
      </c>
      <c r="E1129" s="28" t="s">
        <v>2275</v>
      </c>
      <c r="F1129" s="28" t="s">
        <v>794</v>
      </c>
      <c r="G1129" s="28"/>
      <c r="H1129" s="11">
        <v>1</v>
      </c>
      <c r="J1129" s="41">
        <v>5</v>
      </c>
    </row>
    <row r="1130" ht="14.25" hidden="1" spans="1:10">
      <c r="A1130" s="5" t="s">
        <v>419</v>
      </c>
      <c r="E1130" s="28" t="s">
        <v>2276</v>
      </c>
      <c r="F1130" s="28" t="s">
        <v>2277</v>
      </c>
      <c r="G1130" s="28" t="s">
        <v>1951</v>
      </c>
      <c r="H1130" s="11">
        <v>1</v>
      </c>
      <c r="J1130" s="41">
        <v>5</v>
      </c>
    </row>
    <row r="1131" ht="14.25" hidden="1" spans="1:10">
      <c r="A1131" s="5" t="s">
        <v>419</v>
      </c>
      <c r="E1131" s="28" t="s">
        <v>2278</v>
      </c>
      <c r="F1131" s="28" t="s">
        <v>82</v>
      </c>
      <c r="G1131" s="28" t="s">
        <v>385</v>
      </c>
      <c r="H1131" s="11">
        <v>1</v>
      </c>
      <c r="J1131" s="41">
        <v>6</v>
      </c>
    </row>
    <row r="1132" ht="14.25" hidden="1" spans="1:10">
      <c r="A1132" s="5" t="s">
        <v>419</v>
      </c>
      <c r="E1132" s="28" t="s">
        <v>2279</v>
      </c>
      <c r="F1132" s="28" t="s">
        <v>1753</v>
      </c>
      <c r="G1132" s="28" t="s">
        <v>2269</v>
      </c>
      <c r="H1132" s="11">
        <v>1</v>
      </c>
      <c r="J1132" s="41">
        <v>10</v>
      </c>
    </row>
    <row r="1133" ht="14.25" hidden="1" spans="1:10">
      <c r="A1133" s="5" t="s">
        <v>419</v>
      </c>
      <c r="E1133" s="28" t="s">
        <v>2280</v>
      </c>
      <c r="F1133" s="28" t="s">
        <v>87</v>
      </c>
      <c r="G1133" s="28" t="s">
        <v>1690</v>
      </c>
      <c r="H1133" s="11">
        <v>1</v>
      </c>
      <c r="J1133" s="41">
        <v>321</v>
      </c>
    </row>
    <row r="1134" ht="14.25" hidden="1" spans="1:10">
      <c r="A1134" s="5" t="s">
        <v>419</v>
      </c>
      <c r="E1134" s="28" t="s">
        <v>2281</v>
      </c>
      <c r="F1134" s="28" t="s">
        <v>2282</v>
      </c>
      <c r="G1134" s="28" t="s">
        <v>1439</v>
      </c>
      <c r="H1134" s="11">
        <v>1</v>
      </c>
      <c r="J1134" s="41">
        <v>1</v>
      </c>
    </row>
    <row r="1135" ht="14.25" hidden="1" spans="1:10">
      <c r="A1135" s="5" t="s">
        <v>419</v>
      </c>
      <c r="E1135" s="28" t="s">
        <v>2283</v>
      </c>
      <c r="F1135" s="28" t="s">
        <v>232</v>
      </c>
      <c r="G1135" s="28"/>
      <c r="H1135" s="11">
        <v>1</v>
      </c>
      <c r="J1135" s="41">
        <v>6</v>
      </c>
    </row>
    <row r="1136" ht="14.25" hidden="1" spans="1:10">
      <c r="A1136" s="5" t="s">
        <v>419</v>
      </c>
      <c r="E1136" s="28" t="s">
        <v>2284</v>
      </c>
      <c r="F1136" s="28" t="s">
        <v>661</v>
      </c>
      <c r="G1136" s="28"/>
      <c r="H1136" s="11">
        <v>1</v>
      </c>
      <c r="J1136" s="41">
        <v>10</v>
      </c>
    </row>
    <row r="1137" ht="14.25" hidden="1" spans="1:10">
      <c r="A1137" s="5" t="s">
        <v>419</v>
      </c>
      <c r="E1137" s="28" t="s">
        <v>2285</v>
      </c>
      <c r="F1137" s="28" t="s">
        <v>2286</v>
      </c>
      <c r="G1137" s="28" t="s">
        <v>2287</v>
      </c>
      <c r="H1137" s="11">
        <v>1</v>
      </c>
      <c r="J1137" s="41">
        <v>44</v>
      </c>
    </row>
    <row r="1138" ht="14.25" hidden="1" spans="1:10">
      <c r="A1138" s="5" t="s">
        <v>419</v>
      </c>
      <c r="E1138" s="28" t="s">
        <v>2288</v>
      </c>
      <c r="F1138" s="28" t="s">
        <v>631</v>
      </c>
      <c r="G1138" s="28" t="s">
        <v>1295</v>
      </c>
      <c r="H1138" s="11">
        <v>1</v>
      </c>
      <c r="J1138" s="41">
        <v>6</v>
      </c>
    </row>
    <row r="1139" ht="14.25" hidden="1" spans="1:10">
      <c r="A1139" s="5" t="s">
        <v>419</v>
      </c>
      <c r="E1139" s="28" t="s">
        <v>2289</v>
      </c>
      <c r="F1139" s="28" t="s">
        <v>668</v>
      </c>
      <c r="G1139" s="28" t="s">
        <v>477</v>
      </c>
      <c r="H1139" s="11">
        <v>1</v>
      </c>
      <c r="J1139" s="41">
        <v>4600</v>
      </c>
    </row>
    <row r="1140" ht="14.25" hidden="1" spans="1:10">
      <c r="A1140" s="5" t="s">
        <v>419</v>
      </c>
      <c r="E1140" s="28" t="s">
        <v>2290</v>
      </c>
      <c r="F1140" s="28" t="s">
        <v>2219</v>
      </c>
      <c r="G1140" s="28"/>
      <c r="H1140" s="11">
        <v>1</v>
      </c>
      <c r="J1140" s="41">
        <v>27</v>
      </c>
    </row>
    <row r="1141" ht="14.25" hidden="1" spans="1:10">
      <c r="A1141" s="5" t="s">
        <v>419</v>
      </c>
      <c r="E1141" s="28" t="s">
        <v>2291</v>
      </c>
      <c r="F1141" s="28" t="s">
        <v>1456</v>
      </c>
      <c r="G1141" s="28" t="s">
        <v>2033</v>
      </c>
      <c r="H1141" s="11">
        <v>1</v>
      </c>
      <c r="J1141" s="41">
        <v>3</v>
      </c>
    </row>
    <row r="1142" ht="14.25" hidden="1" spans="1:10">
      <c r="A1142" s="5" t="s">
        <v>419</v>
      </c>
      <c r="E1142" s="28" t="s">
        <v>2292</v>
      </c>
      <c r="F1142" s="28" t="s">
        <v>1330</v>
      </c>
      <c r="G1142" s="28" t="s">
        <v>2293</v>
      </c>
      <c r="H1142" s="11">
        <v>1</v>
      </c>
      <c r="J1142" s="41">
        <v>2900</v>
      </c>
    </row>
    <row r="1143" ht="14.25" hidden="1" spans="1:10">
      <c r="A1143" s="5" t="s">
        <v>419</v>
      </c>
      <c r="E1143" s="28" t="s">
        <v>2294</v>
      </c>
      <c r="F1143" s="28"/>
      <c r="G1143" s="28" t="s">
        <v>2295</v>
      </c>
      <c r="H1143" s="11">
        <v>1</v>
      </c>
      <c r="J1143" s="41">
        <v>6500</v>
      </c>
    </row>
    <row r="1144" ht="14.25" hidden="1" spans="1:10">
      <c r="A1144" s="5" t="s">
        <v>419</v>
      </c>
      <c r="E1144" s="28" t="s">
        <v>2296</v>
      </c>
      <c r="F1144" s="28"/>
      <c r="G1144" s="28" t="s">
        <v>2297</v>
      </c>
      <c r="H1144" s="11">
        <v>1</v>
      </c>
      <c r="J1144" s="41">
        <v>6</v>
      </c>
    </row>
    <row r="1145" ht="14.25" hidden="1" spans="1:10">
      <c r="A1145" s="5" t="s">
        <v>419</v>
      </c>
      <c r="E1145" s="28" t="s">
        <v>2298</v>
      </c>
      <c r="F1145" s="28" t="s">
        <v>142</v>
      </c>
      <c r="G1145" s="28" t="s">
        <v>2299</v>
      </c>
      <c r="H1145" s="11">
        <v>1</v>
      </c>
      <c r="J1145" s="41">
        <v>461</v>
      </c>
    </row>
    <row r="1146" ht="14.25" hidden="1" spans="1:10">
      <c r="A1146" s="5" t="s">
        <v>419</v>
      </c>
      <c r="E1146" s="28" t="s">
        <v>2300</v>
      </c>
      <c r="F1146" s="28" t="s">
        <v>241</v>
      </c>
      <c r="G1146" s="28" t="s">
        <v>353</v>
      </c>
      <c r="H1146" s="11">
        <v>1</v>
      </c>
      <c r="J1146" s="41">
        <v>256</v>
      </c>
    </row>
    <row r="1147" ht="14.25" hidden="1" spans="1:10">
      <c r="A1147" s="5" t="s">
        <v>419</v>
      </c>
      <c r="E1147" s="28" t="s">
        <v>2301</v>
      </c>
      <c r="F1147" s="28" t="s">
        <v>2302</v>
      </c>
      <c r="G1147" s="28" t="s">
        <v>353</v>
      </c>
      <c r="H1147" s="11">
        <v>1</v>
      </c>
      <c r="J1147" s="41">
        <v>3700</v>
      </c>
    </row>
    <row r="1148" ht="14.25" hidden="1" spans="1:10">
      <c r="A1148" s="5" t="s">
        <v>419</v>
      </c>
      <c r="E1148" s="28" t="s">
        <v>2303</v>
      </c>
      <c r="F1148" s="28" t="s">
        <v>2304</v>
      </c>
      <c r="G1148" s="28"/>
      <c r="H1148" s="11">
        <v>1</v>
      </c>
      <c r="J1148" s="41">
        <v>1</v>
      </c>
    </row>
    <row r="1149" ht="14.25" hidden="1" spans="1:10">
      <c r="A1149" s="5" t="s">
        <v>419</v>
      </c>
      <c r="E1149" s="28" t="s">
        <v>2305</v>
      </c>
      <c r="F1149" s="28" t="s">
        <v>741</v>
      </c>
      <c r="G1149" s="28" t="s">
        <v>1702</v>
      </c>
      <c r="H1149" s="11">
        <v>1</v>
      </c>
      <c r="J1149" s="41">
        <v>750</v>
      </c>
    </row>
    <row r="1150" ht="14.25" hidden="1" spans="1:10">
      <c r="A1150" s="5" t="s">
        <v>419</v>
      </c>
      <c r="E1150" s="28" t="s">
        <v>2306</v>
      </c>
      <c r="F1150" s="28" t="s">
        <v>82</v>
      </c>
      <c r="G1150" s="28" t="s">
        <v>135</v>
      </c>
      <c r="H1150" s="11">
        <v>1</v>
      </c>
      <c r="J1150" s="41">
        <v>2</v>
      </c>
    </row>
    <row r="1151" ht="14.25" hidden="1" spans="1:10">
      <c r="A1151" s="5" t="s">
        <v>419</v>
      </c>
      <c r="E1151" s="28" t="s">
        <v>2307</v>
      </c>
      <c r="F1151" s="28" t="s">
        <v>1456</v>
      </c>
      <c r="G1151" s="28"/>
      <c r="H1151" s="11">
        <v>1</v>
      </c>
      <c r="J1151" s="41">
        <v>26</v>
      </c>
    </row>
    <row r="1152" ht="14.25" hidden="1" spans="1:10">
      <c r="A1152" s="5" t="s">
        <v>419</v>
      </c>
      <c r="E1152" s="28" t="s">
        <v>2308</v>
      </c>
      <c r="F1152" s="28" t="s">
        <v>2309</v>
      </c>
      <c r="G1152" s="28" t="s">
        <v>135</v>
      </c>
      <c r="H1152" s="11">
        <v>1</v>
      </c>
      <c r="J1152" s="41">
        <v>5</v>
      </c>
    </row>
    <row r="1153" ht="14.25" hidden="1" spans="1:10">
      <c r="A1153" s="5" t="s">
        <v>419</v>
      </c>
      <c r="E1153" s="28" t="s">
        <v>2310</v>
      </c>
      <c r="F1153" s="28" t="s">
        <v>860</v>
      </c>
      <c r="G1153" s="28" t="s">
        <v>2311</v>
      </c>
      <c r="H1153" s="11">
        <v>1</v>
      </c>
      <c r="J1153" s="41">
        <v>2500</v>
      </c>
    </row>
    <row r="1154" ht="14.25" hidden="1" spans="1:10">
      <c r="A1154" s="5" t="s">
        <v>419</v>
      </c>
      <c r="E1154" s="28" t="s">
        <v>2312</v>
      </c>
      <c r="F1154" s="28" t="s">
        <v>82</v>
      </c>
      <c r="G1154" s="28" t="s">
        <v>2313</v>
      </c>
      <c r="H1154" s="11">
        <v>1</v>
      </c>
      <c r="J1154" s="41">
        <v>2</v>
      </c>
    </row>
    <row r="1155" ht="14.25" hidden="1" spans="1:10">
      <c r="A1155" s="5" t="s">
        <v>419</v>
      </c>
      <c r="E1155" s="28" t="s">
        <v>2314</v>
      </c>
      <c r="F1155" s="28" t="s">
        <v>162</v>
      </c>
      <c r="G1155" s="28" t="s">
        <v>2315</v>
      </c>
      <c r="H1155" s="11">
        <v>1</v>
      </c>
      <c r="J1155" s="41">
        <v>3</v>
      </c>
    </row>
    <row r="1156" ht="14.25" hidden="1" spans="1:10">
      <c r="A1156" s="5" t="s">
        <v>419</v>
      </c>
      <c r="E1156" s="28" t="s">
        <v>2316</v>
      </c>
      <c r="F1156" s="28" t="s">
        <v>271</v>
      </c>
      <c r="G1156" s="28" t="s">
        <v>105</v>
      </c>
      <c r="H1156" s="11">
        <v>1</v>
      </c>
      <c r="J1156" s="41">
        <v>5</v>
      </c>
    </row>
    <row r="1157" ht="14.25" hidden="1" spans="1:10">
      <c r="A1157" s="5" t="s">
        <v>419</v>
      </c>
      <c r="E1157" s="28" t="s">
        <v>2317</v>
      </c>
      <c r="F1157" s="28" t="s">
        <v>1860</v>
      </c>
      <c r="G1157" s="28" t="s">
        <v>1345</v>
      </c>
      <c r="H1157" s="11">
        <v>1</v>
      </c>
      <c r="J1157" s="41">
        <v>480</v>
      </c>
    </row>
    <row r="1158" ht="14.25" hidden="1" spans="1:10">
      <c r="A1158" s="5" t="s">
        <v>419</v>
      </c>
      <c r="E1158" s="28" t="s">
        <v>2318</v>
      </c>
      <c r="F1158" s="28" t="s">
        <v>1926</v>
      </c>
      <c r="G1158" s="28" t="s">
        <v>2319</v>
      </c>
      <c r="H1158" s="11">
        <v>1</v>
      </c>
      <c r="J1158" s="41">
        <v>15</v>
      </c>
    </row>
    <row r="1159" ht="14.25" hidden="1" spans="1:10">
      <c r="A1159" s="5" t="s">
        <v>419</v>
      </c>
      <c r="E1159" s="28" t="s">
        <v>2320</v>
      </c>
      <c r="F1159" s="28" t="s">
        <v>162</v>
      </c>
      <c r="G1159" s="28" t="s">
        <v>1345</v>
      </c>
      <c r="H1159" s="11">
        <v>1</v>
      </c>
      <c r="J1159" s="41">
        <v>10</v>
      </c>
    </row>
    <row r="1160" ht="14.25" hidden="1" spans="1:10">
      <c r="A1160" s="5" t="s">
        <v>419</v>
      </c>
      <c r="E1160" s="28" t="s">
        <v>2321</v>
      </c>
      <c r="F1160" s="28" t="s">
        <v>1852</v>
      </c>
      <c r="G1160" s="28" t="s">
        <v>1320</v>
      </c>
      <c r="H1160" s="11">
        <v>1</v>
      </c>
      <c r="J1160" s="41">
        <v>11976</v>
      </c>
    </row>
    <row r="1161" ht="14.25" hidden="1" spans="1:10">
      <c r="A1161" s="5" t="s">
        <v>419</v>
      </c>
      <c r="E1161" s="28" t="s">
        <v>2322</v>
      </c>
      <c r="F1161" s="28" t="s">
        <v>1361</v>
      </c>
      <c r="G1161" s="28" t="s">
        <v>1416</v>
      </c>
      <c r="H1161" s="11">
        <v>1</v>
      </c>
      <c r="J1161" s="41">
        <v>5000</v>
      </c>
    </row>
    <row r="1162" ht="14.25" hidden="1" spans="1:10">
      <c r="A1162" s="5" t="s">
        <v>419</v>
      </c>
      <c r="E1162" s="28" t="s">
        <v>2323</v>
      </c>
      <c r="F1162" s="28" t="s">
        <v>1361</v>
      </c>
      <c r="G1162" s="28" t="s">
        <v>1849</v>
      </c>
      <c r="H1162" s="11">
        <v>1</v>
      </c>
      <c r="J1162" s="41">
        <v>5000</v>
      </c>
    </row>
    <row r="1163" ht="14.25" hidden="1" spans="1:10">
      <c r="A1163" s="5" t="s">
        <v>419</v>
      </c>
      <c r="E1163" s="28" t="s">
        <v>2324</v>
      </c>
      <c r="F1163" s="28" t="s">
        <v>82</v>
      </c>
      <c r="G1163" s="28" t="s">
        <v>2325</v>
      </c>
      <c r="H1163" s="11">
        <v>1</v>
      </c>
      <c r="J1163" s="41">
        <v>15</v>
      </c>
    </row>
    <row r="1164" ht="14.25" hidden="1" spans="1:10">
      <c r="A1164" s="5" t="s">
        <v>419</v>
      </c>
      <c r="E1164" s="28" t="s">
        <v>2326</v>
      </c>
      <c r="F1164" s="28" t="s">
        <v>796</v>
      </c>
      <c r="G1164" s="28" t="s">
        <v>1052</v>
      </c>
      <c r="H1164" s="11">
        <v>1</v>
      </c>
      <c r="J1164" s="41">
        <v>37</v>
      </c>
    </row>
    <row r="1165" ht="14.25" hidden="1" spans="1:10">
      <c r="A1165" s="5" t="s">
        <v>419</v>
      </c>
      <c r="E1165" s="28" t="s">
        <v>2327</v>
      </c>
      <c r="F1165" s="28" t="s">
        <v>2328</v>
      </c>
      <c r="G1165" s="28" t="s">
        <v>1996</v>
      </c>
      <c r="H1165" s="11">
        <v>1</v>
      </c>
      <c r="J1165" s="41">
        <v>160</v>
      </c>
    </row>
    <row r="1166" ht="14.25" hidden="1" spans="1:10">
      <c r="A1166" s="5" t="s">
        <v>419</v>
      </c>
      <c r="E1166" s="28" t="s">
        <v>2329</v>
      </c>
      <c r="F1166" s="28" t="s">
        <v>2330</v>
      </c>
      <c r="G1166" s="28" t="s">
        <v>2331</v>
      </c>
      <c r="H1166" s="11">
        <v>1</v>
      </c>
      <c r="J1166" s="41">
        <v>1298</v>
      </c>
    </row>
    <row r="1167" ht="14.25" hidden="1" spans="1:10">
      <c r="A1167" s="5" t="s">
        <v>419</v>
      </c>
      <c r="E1167" s="28" t="s">
        <v>2332</v>
      </c>
      <c r="F1167" s="28" t="s">
        <v>2333</v>
      </c>
      <c r="G1167" s="28" t="s">
        <v>1398</v>
      </c>
      <c r="H1167" s="11">
        <v>1</v>
      </c>
      <c r="J1167" s="41">
        <v>9</v>
      </c>
    </row>
    <row r="1168" ht="14.25" hidden="1" spans="1:10">
      <c r="A1168" s="5" t="s">
        <v>419</v>
      </c>
      <c r="E1168" s="28" t="s">
        <v>2334</v>
      </c>
      <c r="F1168" s="28" t="s">
        <v>162</v>
      </c>
      <c r="G1168" s="28" t="s">
        <v>2335</v>
      </c>
      <c r="H1168" s="11">
        <v>1</v>
      </c>
      <c r="J1168" s="41">
        <v>8</v>
      </c>
    </row>
    <row r="1169" ht="14.25" hidden="1" spans="1:10">
      <c r="A1169" s="5" t="s">
        <v>419</v>
      </c>
      <c r="E1169" s="28" t="s">
        <v>2336</v>
      </c>
      <c r="F1169" s="28" t="s">
        <v>1707</v>
      </c>
      <c r="G1169" s="28" t="s">
        <v>1980</v>
      </c>
      <c r="H1169" s="11">
        <v>1</v>
      </c>
      <c r="J1169" s="41">
        <v>28</v>
      </c>
    </row>
    <row r="1170" ht="14.25" hidden="1" spans="1:10">
      <c r="A1170" s="5" t="s">
        <v>419</v>
      </c>
      <c r="E1170" s="28" t="s">
        <v>2337</v>
      </c>
      <c r="F1170" s="28" t="s">
        <v>547</v>
      </c>
      <c r="G1170" s="28" t="s">
        <v>1920</v>
      </c>
      <c r="H1170" s="11">
        <v>1</v>
      </c>
      <c r="J1170" s="41">
        <v>2</v>
      </c>
    </row>
    <row r="1171" ht="14.25" hidden="1" spans="1:10">
      <c r="A1171" s="5" t="s">
        <v>419</v>
      </c>
      <c r="E1171" s="28" t="s">
        <v>2338</v>
      </c>
      <c r="F1171" s="28" t="s">
        <v>1584</v>
      </c>
      <c r="G1171" s="28" t="s">
        <v>1494</v>
      </c>
      <c r="H1171" s="11">
        <v>1</v>
      </c>
      <c r="J1171" s="41">
        <v>35</v>
      </c>
    </row>
    <row r="1172" ht="14.25" hidden="1" spans="1:10">
      <c r="A1172" s="5" t="s">
        <v>419</v>
      </c>
      <c r="E1172" s="28" t="s">
        <v>2339</v>
      </c>
      <c r="F1172" s="28" t="s">
        <v>2340</v>
      </c>
      <c r="G1172" s="28" t="s">
        <v>2341</v>
      </c>
      <c r="H1172" s="11">
        <v>1</v>
      </c>
      <c r="J1172" s="41">
        <v>1</v>
      </c>
    </row>
    <row r="1173" ht="14.25" hidden="1" spans="1:10">
      <c r="A1173" s="5" t="s">
        <v>419</v>
      </c>
      <c r="E1173" s="28" t="s">
        <v>2342</v>
      </c>
      <c r="F1173" s="28" t="s">
        <v>994</v>
      </c>
      <c r="G1173" s="28" t="s">
        <v>2343</v>
      </c>
      <c r="H1173" s="11">
        <v>1</v>
      </c>
      <c r="J1173" s="41">
        <v>2</v>
      </c>
    </row>
    <row r="1174" ht="14.25" hidden="1" spans="1:10">
      <c r="A1174" s="5" t="s">
        <v>419</v>
      </c>
      <c r="E1174" s="28" t="s">
        <v>2344</v>
      </c>
      <c r="F1174" s="28" t="s">
        <v>309</v>
      </c>
      <c r="G1174" s="28" t="s">
        <v>744</v>
      </c>
      <c r="H1174" s="11">
        <v>1</v>
      </c>
      <c r="J1174" s="41">
        <v>14</v>
      </c>
    </row>
    <row r="1175" ht="14.25" hidden="1" spans="1:10">
      <c r="A1175" s="5" t="s">
        <v>419</v>
      </c>
      <c r="E1175" s="28" t="s">
        <v>2345</v>
      </c>
      <c r="F1175" s="28" t="s">
        <v>2346</v>
      </c>
      <c r="G1175" s="28"/>
      <c r="H1175" s="11">
        <v>1</v>
      </c>
      <c r="J1175" s="41">
        <v>350</v>
      </c>
    </row>
    <row r="1176" ht="14.25" hidden="1" spans="1:10">
      <c r="A1176" s="5" t="s">
        <v>419</v>
      </c>
      <c r="E1176" s="28" t="s">
        <v>2347</v>
      </c>
      <c r="F1176" s="28" t="s">
        <v>2348</v>
      </c>
      <c r="G1176" s="28" t="s">
        <v>1373</v>
      </c>
      <c r="H1176" s="11">
        <v>1</v>
      </c>
      <c r="J1176" s="41">
        <v>7</v>
      </c>
    </row>
    <row r="1177" ht="14.25" hidden="1" spans="1:10">
      <c r="A1177" s="5" t="s">
        <v>419</v>
      </c>
      <c r="E1177" s="28" t="s">
        <v>2349</v>
      </c>
      <c r="F1177" s="28" t="s">
        <v>2350</v>
      </c>
      <c r="G1177" s="28" t="s">
        <v>2351</v>
      </c>
      <c r="H1177" s="11">
        <v>1</v>
      </c>
      <c r="J1177" s="41">
        <v>2</v>
      </c>
    </row>
    <row r="1178" ht="14.25" hidden="1" spans="1:10">
      <c r="A1178" s="5" t="s">
        <v>419</v>
      </c>
      <c r="E1178" s="28" t="s">
        <v>2352</v>
      </c>
      <c r="F1178" s="28" t="s">
        <v>271</v>
      </c>
      <c r="G1178" s="28"/>
      <c r="H1178" s="11">
        <v>1</v>
      </c>
      <c r="J1178" s="41">
        <v>60</v>
      </c>
    </row>
    <row r="1179" ht="14.25" hidden="1" spans="1:10">
      <c r="A1179" s="5" t="s">
        <v>419</v>
      </c>
      <c r="E1179" s="28" t="s">
        <v>2353</v>
      </c>
      <c r="F1179" s="28" t="s">
        <v>82</v>
      </c>
      <c r="G1179" s="28" t="s">
        <v>135</v>
      </c>
      <c r="H1179" s="11">
        <v>1</v>
      </c>
      <c r="J1179" s="41">
        <v>61</v>
      </c>
    </row>
    <row r="1180" ht="14.25" hidden="1" spans="1:10">
      <c r="A1180" s="5" t="s">
        <v>419</v>
      </c>
      <c r="E1180" s="28" t="s">
        <v>2354</v>
      </c>
      <c r="F1180" s="28" t="s">
        <v>82</v>
      </c>
      <c r="G1180" s="28" t="s">
        <v>135</v>
      </c>
      <c r="H1180" s="11">
        <v>1</v>
      </c>
      <c r="J1180" s="41">
        <v>9</v>
      </c>
    </row>
    <row r="1181" ht="14.25" hidden="1" spans="1:10">
      <c r="A1181" s="5" t="s">
        <v>419</v>
      </c>
      <c r="E1181" s="28" t="s">
        <v>2355</v>
      </c>
      <c r="F1181" s="28" t="s">
        <v>82</v>
      </c>
      <c r="G1181" s="28" t="s">
        <v>1377</v>
      </c>
      <c r="H1181" s="11">
        <v>1</v>
      </c>
      <c r="J1181" s="41">
        <v>18</v>
      </c>
    </row>
    <row r="1182" ht="14.25" hidden="1" spans="1:10">
      <c r="A1182" s="5" t="s">
        <v>419</v>
      </c>
      <c r="E1182" s="28" t="s">
        <v>2356</v>
      </c>
      <c r="F1182" s="28" t="s">
        <v>82</v>
      </c>
      <c r="G1182" s="28" t="s">
        <v>2357</v>
      </c>
      <c r="H1182" s="11">
        <v>1</v>
      </c>
      <c r="J1182" s="41">
        <v>10</v>
      </c>
    </row>
    <row r="1183" ht="14.25" hidden="1" spans="1:10">
      <c r="A1183" s="5" t="s">
        <v>419</v>
      </c>
      <c r="E1183" s="28" t="s">
        <v>2358</v>
      </c>
      <c r="F1183" s="28" t="s">
        <v>82</v>
      </c>
      <c r="G1183" s="28"/>
      <c r="H1183" s="11">
        <v>1</v>
      </c>
      <c r="J1183" s="41">
        <v>5</v>
      </c>
    </row>
    <row r="1184" ht="14.25" hidden="1" spans="1:10">
      <c r="A1184" s="5" t="s">
        <v>419</v>
      </c>
      <c r="E1184" s="28" t="s">
        <v>2359</v>
      </c>
      <c r="F1184" s="28" t="s">
        <v>1795</v>
      </c>
      <c r="G1184" s="28" t="s">
        <v>135</v>
      </c>
      <c r="H1184" s="11">
        <v>1</v>
      </c>
      <c r="J1184" s="41">
        <v>25</v>
      </c>
    </row>
    <row r="1185" ht="14.25" hidden="1" spans="1:10">
      <c r="A1185" s="5" t="s">
        <v>419</v>
      </c>
      <c r="E1185" s="28" t="s">
        <v>2360</v>
      </c>
      <c r="F1185" s="28" t="s">
        <v>1795</v>
      </c>
      <c r="G1185" s="28" t="s">
        <v>225</v>
      </c>
      <c r="H1185" s="11">
        <v>1</v>
      </c>
      <c r="J1185" s="41">
        <v>40</v>
      </c>
    </row>
    <row r="1186" ht="14.25" hidden="1" spans="1:10">
      <c r="A1186" s="5" t="s">
        <v>419</v>
      </c>
      <c r="E1186" s="28" t="s">
        <v>2361</v>
      </c>
      <c r="F1186" s="28" t="s">
        <v>169</v>
      </c>
      <c r="G1186" s="28"/>
      <c r="H1186" s="11">
        <v>1</v>
      </c>
      <c r="J1186" s="41">
        <v>8</v>
      </c>
    </row>
    <row r="1187" ht="14.25" hidden="1" spans="1:10">
      <c r="A1187" s="5" t="s">
        <v>419</v>
      </c>
      <c r="E1187" s="28" t="s">
        <v>2362</v>
      </c>
      <c r="F1187" s="28" t="s">
        <v>2363</v>
      </c>
      <c r="G1187" s="28" t="s">
        <v>135</v>
      </c>
      <c r="H1187" s="11">
        <v>1</v>
      </c>
      <c r="J1187" s="41">
        <v>10</v>
      </c>
    </row>
    <row r="1188" ht="14.25" hidden="1" spans="1:10">
      <c r="A1188" s="5" t="s">
        <v>419</v>
      </c>
      <c r="E1188" s="28" t="s">
        <v>2364</v>
      </c>
      <c r="F1188" s="28" t="s">
        <v>52</v>
      </c>
      <c r="G1188" s="28"/>
      <c r="H1188" s="11">
        <v>1</v>
      </c>
      <c r="J1188" s="41">
        <v>17</v>
      </c>
    </row>
    <row r="1189" ht="14.25" hidden="1" spans="1:10">
      <c r="A1189" s="5" t="s">
        <v>419</v>
      </c>
      <c r="E1189" s="28" t="s">
        <v>2365</v>
      </c>
      <c r="F1189" s="28" t="s">
        <v>208</v>
      </c>
      <c r="G1189" s="28" t="s">
        <v>225</v>
      </c>
      <c r="H1189" s="11">
        <v>1</v>
      </c>
      <c r="J1189" s="41">
        <v>3</v>
      </c>
    </row>
    <row r="1190" ht="14.25" hidden="1" spans="1:10">
      <c r="A1190" s="5" t="s">
        <v>419</v>
      </c>
      <c r="E1190" s="28" t="s">
        <v>2366</v>
      </c>
      <c r="F1190" s="28" t="s">
        <v>271</v>
      </c>
      <c r="G1190" s="28" t="s">
        <v>550</v>
      </c>
      <c r="H1190" s="11">
        <v>1</v>
      </c>
      <c r="J1190" s="41">
        <v>40</v>
      </c>
    </row>
    <row r="1191" ht="14.25" hidden="1" spans="1:10">
      <c r="A1191" s="5" t="s">
        <v>419</v>
      </c>
      <c r="E1191" s="28" t="s">
        <v>2367</v>
      </c>
      <c r="F1191" s="28" t="s">
        <v>271</v>
      </c>
      <c r="G1191" s="28" t="s">
        <v>1259</v>
      </c>
      <c r="H1191" s="11">
        <v>1</v>
      </c>
      <c r="J1191" s="41">
        <v>2</v>
      </c>
    </row>
    <row r="1192" ht="14.25" hidden="1" spans="1:10">
      <c r="A1192" s="5" t="s">
        <v>419</v>
      </c>
      <c r="E1192" s="28" t="s">
        <v>2368</v>
      </c>
      <c r="F1192" s="28" t="s">
        <v>2369</v>
      </c>
      <c r="G1192" s="28" t="s">
        <v>2370</v>
      </c>
      <c r="H1192" s="11">
        <v>1</v>
      </c>
      <c r="J1192" s="41">
        <v>4</v>
      </c>
    </row>
    <row r="1193" ht="14.25" hidden="1" spans="1:10">
      <c r="A1193" s="5" t="s">
        <v>419</v>
      </c>
      <c r="E1193" s="28" t="s">
        <v>2371</v>
      </c>
      <c r="F1193" s="28" t="s">
        <v>474</v>
      </c>
      <c r="G1193" s="28" t="s">
        <v>1388</v>
      </c>
      <c r="H1193" s="11">
        <v>1</v>
      </c>
      <c r="J1193" s="41">
        <v>337</v>
      </c>
    </row>
    <row r="1194" ht="14.25" hidden="1" spans="1:10">
      <c r="A1194" s="5" t="s">
        <v>419</v>
      </c>
      <c r="E1194" s="28" t="s">
        <v>2372</v>
      </c>
      <c r="F1194" s="28" t="s">
        <v>1355</v>
      </c>
      <c r="G1194" s="28" t="s">
        <v>225</v>
      </c>
      <c r="H1194" s="11">
        <v>1</v>
      </c>
      <c r="J1194" s="41">
        <v>100</v>
      </c>
    </row>
    <row r="1195" ht="14.25" hidden="1" spans="1:10">
      <c r="A1195" s="5" t="s">
        <v>419</v>
      </c>
      <c r="E1195" s="28" t="s">
        <v>2373</v>
      </c>
      <c r="F1195" s="28" t="s">
        <v>2374</v>
      </c>
      <c r="G1195" s="28" t="s">
        <v>2375</v>
      </c>
      <c r="H1195" s="11">
        <v>1</v>
      </c>
      <c r="J1195" s="41">
        <v>200</v>
      </c>
    </row>
    <row r="1196" ht="14.25" hidden="1" spans="1:10">
      <c r="A1196" s="5" t="s">
        <v>419</v>
      </c>
      <c r="E1196" s="28" t="s">
        <v>2376</v>
      </c>
      <c r="F1196" s="28" t="s">
        <v>294</v>
      </c>
      <c r="G1196" s="28" t="s">
        <v>2377</v>
      </c>
      <c r="H1196" s="11">
        <v>1</v>
      </c>
      <c r="J1196" s="41">
        <v>117</v>
      </c>
    </row>
    <row r="1197" ht="14.25" hidden="1" spans="1:10">
      <c r="A1197" s="5" t="s">
        <v>419</v>
      </c>
      <c r="E1197" s="28" t="s">
        <v>2378</v>
      </c>
      <c r="F1197" s="28" t="s">
        <v>82</v>
      </c>
      <c r="G1197" s="28" t="s">
        <v>581</v>
      </c>
      <c r="H1197" s="11">
        <v>1</v>
      </c>
      <c r="J1197" s="41">
        <v>444</v>
      </c>
    </row>
    <row r="1198" ht="14.25" hidden="1" spans="1:10">
      <c r="A1198" s="5" t="s">
        <v>419</v>
      </c>
      <c r="E1198" s="28" t="s">
        <v>2379</v>
      </c>
      <c r="F1198" s="28" t="s">
        <v>2380</v>
      </c>
      <c r="G1198" s="28" t="s">
        <v>2381</v>
      </c>
      <c r="H1198" s="11">
        <v>1</v>
      </c>
      <c r="J1198" s="41">
        <v>17</v>
      </c>
    </row>
    <row r="1199" ht="14.25" hidden="1" spans="1:10">
      <c r="A1199" s="5" t="s">
        <v>419</v>
      </c>
      <c r="E1199" s="28" t="s">
        <v>2382</v>
      </c>
      <c r="F1199" s="28" t="s">
        <v>668</v>
      </c>
      <c r="G1199" s="28" t="s">
        <v>1388</v>
      </c>
      <c r="H1199" s="11">
        <v>1</v>
      </c>
      <c r="J1199" s="41">
        <v>10000</v>
      </c>
    </row>
    <row r="1200" ht="14.25" hidden="1" spans="1:10">
      <c r="A1200" s="5" t="s">
        <v>419</v>
      </c>
      <c r="E1200" s="28" t="s">
        <v>2383</v>
      </c>
      <c r="F1200" s="28" t="s">
        <v>646</v>
      </c>
      <c r="G1200" s="28"/>
      <c r="H1200" s="11">
        <v>1</v>
      </c>
      <c r="J1200" s="41">
        <v>10</v>
      </c>
    </row>
    <row r="1201" ht="14.25" hidden="1" spans="1:10">
      <c r="A1201" s="5" t="s">
        <v>419</v>
      </c>
      <c r="E1201" s="28" t="s">
        <v>2384</v>
      </c>
      <c r="F1201" s="28" t="s">
        <v>294</v>
      </c>
      <c r="G1201" s="28"/>
      <c r="H1201" s="11">
        <v>1</v>
      </c>
      <c r="J1201" s="41">
        <v>5</v>
      </c>
    </row>
    <row r="1202" ht="14.25" hidden="1" spans="1:10">
      <c r="A1202" s="5" t="s">
        <v>419</v>
      </c>
      <c r="E1202" s="28" t="s">
        <v>2385</v>
      </c>
      <c r="F1202" s="28" t="s">
        <v>1617</v>
      </c>
      <c r="G1202" s="28" t="s">
        <v>1259</v>
      </c>
      <c r="H1202" s="11">
        <v>1</v>
      </c>
      <c r="J1202" s="41">
        <v>51</v>
      </c>
    </row>
    <row r="1203" ht="14.25" hidden="1" spans="1:10">
      <c r="A1203" s="5" t="s">
        <v>419</v>
      </c>
      <c r="E1203" s="28" t="s">
        <v>2386</v>
      </c>
      <c r="F1203" s="28" t="s">
        <v>1617</v>
      </c>
      <c r="G1203" s="28" t="s">
        <v>1994</v>
      </c>
      <c r="H1203" s="11">
        <v>1</v>
      </c>
      <c r="J1203" s="41">
        <v>361</v>
      </c>
    </row>
    <row r="1204" ht="14.25" hidden="1" spans="1:10">
      <c r="A1204" s="5" t="s">
        <v>419</v>
      </c>
      <c r="E1204" s="28" t="s">
        <v>2387</v>
      </c>
      <c r="F1204" s="28" t="s">
        <v>1617</v>
      </c>
      <c r="G1204" s="28" t="s">
        <v>1924</v>
      </c>
      <c r="H1204" s="11">
        <v>1</v>
      </c>
      <c r="J1204" s="41">
        <v>5000</v>
      </c>
    </row>
    <row r="1205" ht="14.25" hidden="1" spans="1:10">
      <c r="A1205" s="5" t="s">
        <v>419</v>
      </c>
      <c r="E1205" s="28" t="s">
        <v>2388</v>
      </c>
      <c r="F1205" s="28" t="s">
        <v>1617</v>
      </c>
      <c r="G1205" s="28" t="s">
        <v>1358</v>
      </c>
      <c r="H1205" s="11">
        <v>1</v>
      </c>
      <c r="J1205" s="41">
        <v>1000</v>
      </c>
    </row>
    <row r="1206" ht="14.25" hidden="1" spans="1:10">
      <c r="A1206" s="5" t="s">
        <v>419</v>
      </c>
      <c r="E1206" s="28" t="s">
        <v>2389</v>
      </c>
      <c r="F1206" s="28" t="s">
        <v>1707</v>
      </c>
      <c r="G1206" s="28" t="s">
        <v>2228</v>
      </c>
      <c r="H1206" s="11">
        <v>1</v>
      </c>
      <c r="J1206" s="41">
        <v>4664</v>
      </c>
    </row>
    <row r="1207" ht="14.25" hidden="1" spans="1:10">
      <c r="A1207" s="5" t="s">
        <v>419</v>
      </c>
      <c r="E1207" s="28" t="s">
        <v>2390</v>
      </c>
      <c r="F1207" s="28" t="s">
        <v>222</v>
      </c>
      <c r="G1207" s="28" t="s">
        <v>1377</v>
      </c>
      <c r="H1207" s="11">
        <v>1</v>
      </c>
      <c r="J1207" s="41">
        <v>82</v>
      </c>
    </row>
    <row r="1208" ht="14.25" hidden="1" spans="1:10">
      <c r="A1208" s="5" t="s">
        <v>419</v>
      </c>
      <c r="E1208" s="28" t="s">
        <v>2391</v>
      </c>
      <c r="F1208" s="28" t="s">
        <v>1258</v>
      </c>
      <c r="G1208" s="28" t="s">
        <v>2392</v>
      </c>
      <c r="H1208" s="11">
        <v>1</v>
      </c>
      <c r="J1208" s="41">
        <v>62</v>
      </c>
    </row>
    <row r="1209" ht="14.25" hidden="1" spans="1:10">
      <c r="A1209" s="5" t="s">
        <v>419</v>
      </c>
      <c r="E1209" s="28" t="s">
        <v>2393</v>
      </c>
      <c r="F1209" s="28" t="s">
        <v>1753</v>
      </c>
      <c r="G1209" s="28" t="s">
        <v>1907</v>
      </c>
      <c r="H1209" s="11">
        <v>1</v>
      </c>
      <c r="J1209" s="41">
        <v>75</v>
      </c>
    </row>
    <row r="1210" ht="14.25" hidden="1" spans="1:10">
      <c r="A1210" s="5" t="s">
        <v>419</v>
      </c>
      <c r="E1210" s="28" t="s">
        <v>2394</v>
      </c>
      <c r="F1210" s="28" t="s">
        <v>162</v>
      </c>
      <c r="G1210" s="28"/>
      <c r="H1210" s="11">
        <v>1</v>
      </c>
      <c r="J1210" s="41">
        <v>200</v>
      </c>
    </row>
    <row r="1211" ht="14.25" hidden="1" spans="1:10">
      <c r="A1211" s="5" t="s">
        <v>419</v>
      </c>
      <c r="E1211" s="28" t="s">
        <v>2395</v>
      </c>
      <c r="F1211" s="28" t="s">
        <v>668</v>
      </c>
      <c r="G1211" s="28" t="s">
        <v>1382</v>
      </c>
      <c r="H1211" s="11">
        <v>1</v>
      </c>
      <c r="J1211" s="41">
        <v>4680</v>
      </c>
    </row>
    <row r="1212" ht="14.25" hidden="1" spans="1:10">
      <c r="A1212" s="5" t="s">
        <v>419</v>
      </c>
      <c r="E1212" s="28" t="s">
        <v>2396</v>
      </c>
      <c r="F1212" s="28" t="s">
        <v>668</v>
      </c>
      <c r="G1212" s="28" t="s">
        <v>1507</v>
      </c>
      <c r="H1212" s="11">
        <v>1</v>
      </c>
      <c r="J1212" s="41">
        <v>8000</v>
      </c>
    </row>
    <row r="1213" ht="14.25" hidden="1" spans="1:10">
      <c r="A1213" s="5" t="s">
        <v>419</v>
      </c>
      <c r="E1213" s="28" t="s">
        <v>2397</v>
      </c>
      <c r="F1213" s="28" t="s">
        <v>82</v>
      </c>
      <c r="G1213" s="28"/>
      <c r="H1213" s="11">
        <v>1</v>
      </c>
      <c r="J1213" s="41">
        <v>22</v>
      </c>
    </row>
    <row r="1214" ht="14.25" hidden="1" spans="1:10">
      <c r="A1214" s="5" t="s">
        <v>419</v>
      </c>
      <c r="E1214" s="28" t="s">
        <v>2398</v>
      </c>
      <c r="F1214" s="28"/>
      <c r="G1214" s="28"/>
      <c r="H1214" s="11">
        <v>1</v>
      </c>
      <c r="J1214" s="41">
        <v>100</v>
      </c>
    </row>
    <row r="1215" ht="14.25" hidden="1" spans="1:10">
      <c r="A1215" s="5" t="s">
        <v>419</v>
      </c>
      <c r="E1215" s="28" t="s">
        <v>2399</v>
      </c>
      <c r="F1215" s="28" t="s">
        <v>953</v>
      </c>
      <c r="G1215" s="28" t="s">
        <v>1714</v>
      </c>
      <c r="H1215" s="11">
        <v>1</v>
      </c>
      <c r="J1215" s="41">
        <v>1</v>
      </c>
    </row>
    <row r="1216" ht="14.25" hidden="1" spans="1:10">
      <c r="A1216" s="5" t="s">
        <v>419</v>
      </c>
      <c r="E1216" s="28" t="s">
        <v>2400</v>
      </c>
      <c r="F1216" s="28" t="s">
        <v>668</v>
      </c>
      <c r="G1216" s="28"/>
      <c r="H1216" s="11">
        <v>1</v>
      </c>
      <c r="J1216" s="41">
        <v>100</v>
      </c>
    </row>
    <row r="1217" ht="14.25" hidden="1" spans="1:10">
      <c r="A1217" s="5" t="s">
        <v>419</v>
      </c>
      <c r="E1217" s="28" t="s">
        <v>2401</v>
      </c>
      <c r="F1217" s="28"/>
      <c r="G1217" s="28"/>
      <c r="H1217" s="11">
        <v>1</v>
      </c>
      <c r="J1217" s="41">
        <v>500</v>
      </c>
    </row>
    <row r="1218" ht="14.25" hidden="1" spans="1:10">
      <c r="A1218" s="5" t="s">
        <v>419</v>
      </c>
      <c r="E1218" s="28" t="s">
        <v>2402</v>
      </c>
      <c r="F1218" s="28"/>
      <c r="G1218" s="28"/>
      <c r="H1218" s="11">
        <v>1</v>
      </c>
      <c r="J1218" s="41">
        <v>200</v>
      </c>
    </row>
    <row r="1219" ht="14.25" hidden="1" spans="1:10">
      <c r="A1219" s="5" t="s">
        <v>419</v>
      </c>
      <c r="E1219" s="28" t="s">
        <v>2403</v>
      </c>
      <c r="F1219" s="28"/>
      <c r="G1219" s="28"/>
      <c r="H1219" s="11">
        <v>1</v>
      </c>
      <c r="J1219" s="41">
        <v>170</v>
      </c>
    </row>
    <row r="1220" ht="14.25" hidden="1" spans="1:10">
      <c r="A1220" s="5" t="s">
        <v>419</v>
      </c>
      <c r="E1220" s="28" t="s">
        <v>2404</v>
      </c>
      <c r="F1220" s="28" t="s">
        <v>271</v>
      </c>
      <c r="G1220" s="28" t="s">
        <v>1345</v>
      </c>
      <c r="H1220" s="11">
        <v>1</v>
      </c>
      <c r="J1220" s="41">
        <v>40</v>
      </c>
    </row>
    <row r="1221" ht="14.25" hidden="1" spans="1:10">
      <c r="A1221" s="5" t="s">
        <v>419</v>
      </c>
      <c r="E1221" s="28" t="s">
        <v>2405</v>
      </c>
      <c r="F1221" s="28" t="s">
        <v>1811</v>
      </c>
      <c r="G1221" s="28"/>
      <c r="H1221" s="11">
        <v>1</v>
      </c>
      <c r="J1221" s="41">
        <v>3</v>
      </c>
    </row>
    <row r="1222" ht="14.25" hidden="1" spans="1:10">
      <c r="A1222" s="5" t="s">
        <v>419</v>
      </c>
      <c r="E1222" s="28" t="s">
        <v>2406</v>
      </c>
      <c r="F1222" s="28" t="s">
        <v>890</v>
      </c>
      <c r="G1222" s="28" t="s">
        <v>225</v>
      </c>
      <c r="H1222" s="11">
        <v>1</v>
      </c>
      <c r="J1222" s="41">
        <v>907</v>
      </c>
    </row>
    <row r="1223" ht="14.25" hidden="1" spans="1:10">
      <c r="A1223" s="5" t="s">
        <v>226</v>
      </c>
      <c r="E1223" s="28" t="s">
        <v>2407</v>
      </c>
      <c r="F1223" s="28" t="s">
        <v>82</v>
      </c>
      <c r="G1223" s="28" t="s">
        <v>135</v>
      </c>
      <c r="H1223" s="11">
        <v>1</v>
      </c>
      <c r="J1223" s="41">
        <v>10000</v>
      </c>
    </row>
    <row r="1224" ht="14.25" hidden="1" spans="1:10">
      <c r="A1224" s="5" t="s">
        <v>226</v>
      </c>
      <c r="E1224" s="28" t="s">
        <v>2408</v>
      </c>
      <c r="F1224" s="28" t="s">
        <v>2409</v>
      </c>
      <c r="G1224" s="28"/>
      <c r="H1224" s="11">
        <v>1</v>
      </c>
      <c r="J1224" s="41">
        <v>1</v>
      </c>
    </row>
    <row r="1225" ht="14.25" hidden="1" spans="1:10">
      <c r="A1225" s="5" t="s">
        <v>226</v>
      </c>
      <c r="E1225" s="28" t="s">
        <v>2410</v>
      </c>
      <c r="F1225" s="28" t="s">
        <v>2411</v>
      </c>
      <c r="G1225" s="28" t="s">
        <v>1118</v>
      </c>
      <c r="H1225" s="11">
        <v>1</v>
      </c>
      <c r="J1225" s="41">
        <v>2</v>
      </c>
    </row>
    <row r="1226" ht="14.25" hidden="1" spans="1:10">
      <c r="A1226" s="5" t="s">
        <v>226</v>
      </c>
      <c r="E1226" s="28" t="s">
        <v>2412</v>
      </c>
      <c r="F1226" s="28" t="s">
        <v>1159</v>
      </c>
      <c r="G1226" s="28" t="s">
        <v>2413</v>
      </c>
      <c r="H1226" s="11">
        <v>1</v>
      </c>
      <c r="J1226" s="41">
        <v>4</v>
      </c>
    </row>
    <row r="1227" ht="14.25" hidden="1" spans="1:10">
      <c r="A1227" s="5" t="s">
        <v>226</v>
      </c>
      <c r="E1227" s="28" t="s">
        <v>2414</v>
      </c>
      <c r="F1227" s="28" t="s">
        <v>194</v>
      </c>
      <c r="G1227" s="28" t="s">
        <v>2415</v>
      </c>
      <c r="H1227" s="11">
        <v>1</v>
      </c>
      <c r="J1227" s="41">
        <v>1</v>
      </c>
    </row>
    <row r="1228" ht="14.25" hidden="1" spans="1:10">
      <c r="A1228" s="5" t="s">
        <v>226</v>
      </c>
      <c r="E1228" s="28" t="s">
        <v>2416</v>
      </c>
      <c r="F1228" s="28" t="s">
        <v>228</v>
      </c>
      <c r="G1228" s="28" t="s">
        <v>842</v>
      </c>
      <c r="H1228" s="11">
        <v>1</v>
      </c>
      <c r="J1228" s="41">
        <v>1</v>
      </c>
    </row>
    <row r="1229" ht="14.25" hidden="1" spans="1:10">
      <c r="A1229" s="5" t="s">
        <v>226</v>
      </c>
      <c r="E1229" s="28" t="s">
        <v>2417</v>
      </c>
      <c r="F1229" s="28" t="s">
        <v>2418</v>
      </c>
      <c r="G1229" s="28" t="s">
        <v>2419</v>
      </c>
      <c r="H1229" s="11">
        <v>1</v>
      </c>
      <c r="J1229" s="41">
        <v>1</v>
      </c>
    </row>
    <row r="1230" ht="14.25" hidden="1" spans="1:10">
      <c r="A1230" s="5" t="s">
        <v>226</v>
      </c>
      <c r="E1230" s="28" t="s">
        <v>2420</v>
      </c>
      <c r="F1230" s="28" t="s">
        <v>890</v>
      </c>
      <c r="G1230" s="28" t="s">
        <v>2421</v>
      </c>
      <c r="H1230" s="11">
        <v>1</v>
      </c>
      <c r="J1230" s="41">
        <v>2</v>
      </c>
    </row>
    <row r="1231" ht="14.25" hidden="1" spans="1:10">
      <c r="A1231" s="5" t="s">
        <v>226</v>
      </c>
      <c r="E1231" s="28" t="s">
        <v>2422</v>
      </c>
      <c r="F1231" s="28" t="s">
        <v>1590</v>
      </c>
      <c r="G1231" s="28" t="s">
        <v>513</v>
      </c>
      <c r="H1231" s="11">
        <v>1</v>
      </c>
      <c r="J1231" s="41">
        <v>1</v>
      </c>
    </row>
    <row r="1232" ht="14.25" hidden="1" spans="1:10">
      <c r="A1232" s="5" t="s">
        <v>226</v>
      </c>
      <c r="E1232" s="28" t="s">
        <v>2423</v>
      </c>
      <c r="F1232" s="28" t="s">
        <v>139</v>
      </c>
      <c r="G1232" s="28"/>
      <c r="H1232" s="11">
        <v>1</v>
      </c>
      <c r="J1232" s="41">
        <v>2935</v>
      </c>
    </row>
    <row r="1233" ht="14.25" hidden="1" spans="1:10">
      <c r="A1233" s="5" t="s">
        <v>226</v>
      </c>
      <c r="E1233" s="28" t="s">
        <v>2424</v>
      </c>
      <c r="F1233" s="28" t="s">
        <v>2425</v>
      </c>
      <c r="G1233" s="28" t="s">
        <v>225</v>
      </c>
      <c r="H1233" s="11">
        <v>1</v>
      </c>
      <c r="J1233" s="41">
        <v>2</v>
      </c>
    </row>
    <row r="1234" ht="14.25" hidden="1" spans="1:10">
      <c r="A1234" s="5" t="s">
        <v>226</v>
      </c>
      <c r="E1234" s="28" t="s">
        <v>2426</v>
      </c>
      <c r="F1234" s="28" t="s">
        <v>139</v>
      </c>
      <c r="G1234" s="28" t="s">
        <v>83</v>
      </c>
      <c r="H1234" s="11">
        <v>1</v>
      </c>
      <c r="J1234" s="41">
        <v>7</v>
      </c>
    </row>
    <row r="1235" ht="14.25" hidden="1" spans="1:10">
      <c r="A1235" s="5" t="s">
        <v>226</v>
      </c>
      <c r="E1235" s="28" t="s">
        <v>2427</v>
      </c>
      <c r="F1235" s="28" t="s">
        <v>2428</v>
      </c>
      <c r="G1235" s="28"/>
      <c r="H1235" s="11">
        <v>1</v>
      </c>
      <c r="J1235" s="41">
        <v>250</v>
      </c>
    </row>
    <row r="1236" ht="14.25" hidden="1" spans="1:10">
      <c r="A1236" s="5" t="s">
        <v>226</v>
      </c>
      <c r="E1236" s="28" t="s">
        <v>2429</v>
      </c>
      <c r="F1236" s="28" t="s">
        <v>2177</v>
      </c>
      <c r="G1236" s="28" t="s">
        <v>203</v>
      </c>
      <c r="H1236" s="11">
        <v>1</v>
      </c>
      <c r="J1236" s="41">
        <v>5</v>
      </c>
    </row>
    <row r="1237" ht="14.25" hidden="1" spans="1:10">
      <c r="A1237" s="5" t="s">
        <v>226</v>
      </c>
      <c r="E1237" s="28" t="s">
        <v>2430</v>
      </c>
      <c r="F1237" s="28" t="s">
        <v>1294</v>
      </c>
      <c r="G1237" s="28" t="s">
        <v>719</v>
      </c>
      <c r="H1237" s="11">
        <v>1</v>
      </c>
      <c r="J1237" s="41">
        <v>12</v>
      </c>
    </row>
    <row r="1238" ht="14.25" hidden="1" spans="1:10">
      <c r="A1238" s="5" t="s">
        <v>226</v>
      </c>
      <c r="E1238" s="28" t="s">
        <v>2431</v>
      </c>
      <c r="F1238" s="28" t="s">
        <v>2432</v>
      </c>
      <c r="G1238" s="28" t="s">
        <v>960</v>
      </c>
      <c r="H1238" s="11">
        <v>1</v>
      </c>
      <c r="J1238" s="41">
        <v>3</v>
      </c>
    </row>
    <row r="1239" ht="14.25" hidden="1" spans="1:10">
      <c r="A1239" s="5" t="s">
        <v>226</v>
      </c>
      <c r="E1239" s="28" t="s">
        <v>2433</v>
      </c>
      <c r="F1239" s="28" t="s">
        <v>82</v>
      </c>
      <c r="G1239" s="28" t="s">
        <v>2434</v>
      </c>
      <c r="H1239" s="11">
        <v>1</v>
      </c>
      <c r="J1239" s="41">
        <v>198</v>
      </c>
    </row>
    <row r="1240" ht="14.25" hidden="1" spans="1:10">
      <c r="A1240" s="5" t="s">
        <v>226</v>
      </c>
      <c r="E1240" s="28" t="s">
        <v>2435</v>
      </c>
      <c r="F1240" s="28" t="s">
        <v>2436</v>
      </c>
      <c r="G1240" s="28"/>
      <c r="H1240" s="11">
        <v>1</v>
      </c>
      <c r="J1240" s="41">
        <v>80</v>
      </c>
    </row>
    <row r="1241" ht="14.25" hidden="1" spans="1:10">
      <c r="A1241" s="5" t="s">
        <v>226</v>
      </c>
      <c r="E1241" s="28" t="s">
        <v>2437</v>
      </c>
      <c r="F1241" s="28" t="s">
        <v>1899</v>
      </c>
      <c r="G1241" s="28" t="s">
        <v>83</v>
      </c>
      <c r="H1241" s="11">
        <v>1</v>
      </c>
      <c r="J1241" s="41">
        <v>1500</v>
      </c>
    </row>
    <row r="1242" ht="14.25" hidden="1" spans="1:10">
      <c r="A1242" s="5" t="s">
        <v>226</v>
      </c>
      <c r="E1242" s="28" t="s">
        <v>2438</v>
      </c>
      <c r="F1242" s="28" t="s">
        <v>1342</v>
      </c>
      <c r="G1242" s="28"/>
      <c r="H1242" s="11">
        <v>1</v>
      </c>
      <c r="J1242" s="41">
        <v>340</v>
      </c>
    </row>
    <row r="1243" ht="14.25" hidden="1" spans="1:10">
      <c r="A1243" s="5" t="s">
        <v>226</v>
      </c>
      <c r="E1243" s="28" t="s">
        <v>2439</v>
      </c>
      <c r="F1243" s="28" t="s">
        <v>2440</v>
      </c>
      <c r="G1243" s="28" t="s">
        <v>1929</v>
      </c>
      <c r="H1243" s="11">
        <v>1</v>
      </c>
      <c r="J1243" s="41">
        <v>2</v>
      </c>
    </row>
    <row r="1244" ht="14.25" hidden="1" spans="1:10">
      <c r="A1244" s="5" t="s">
        <v>226</v>
      </c>
      <c r="E1244" s="28" t="s">
        <v>2441</v>
      </c>
      <c r="F1244" s="28" t="s">
        <v>804</v>
      </c>
      <c r="G1244" s="28" t="s">
        <v>385</v>
      </c>
      <c r="H1244" s="11">
        <v>1</v>
      </c>
      <c r="J1244" s="41">
        <v>66</v>
      </c>
    </row>
    <row r="1245" ht="14.25" hidden="1" spans="1:10">
      <c r="A1245" s="5" t="s">
        <v>226</v>
      </c>
      <c r="E1245" s="28" t="s">
        <v>2442</v>
      </c>
      <c r="F1245" s="28" t="s">
        <v>2443</v>
      </c>
      <c r="G1245" s="28" t="s">
        <v>267</v>
      </c>
      <c r="H1245" s="11">
        <v>1</v>
      </c>
      <c r="J1245" s="41">
        <v>41</v>
      </c>
    </row>
    <row r="1246" ht="14.25" hidden="1" spans="1:10">
      <c r="A1246" s="5" t="s">
        <v>226</v>
      </c>
      <c r="E1246" s="28" t="s">
        <v>2444</v>
      </c>
      <c r="F1246" s="28" t="s">
        <v>729</v>
      </c>
      <c r="G1246" s="28" t="s">
        <v>2445</v>
      </c>
      <c r="H1246" s="11">
        <v>1</v>
      </c>
      <c r="J1246" s="41">
        <v>21</v>
      </c>
    </row>
    <row r="1247" ht="14.25" hidden="1" spans="1:10">
      <c r="A1247" s="5" t="s">
        <v>226</v>
      </c>
      <c r="E1247" s="28" t="s">
        <v>1635</v>
      </c>
      <c r="F1247" s="28" t="s">
        <v>139</v>
      </c>
      <c r="G1247" s="28" t="s">
        <v>83</v>
      </c>
      <c r="H1247" s="11">
        <v>1</v>
      </c>
      <c r="J1247" s="41">
        <v>1</v>
      </c>
    </row>
    <row r="1248" ht="14.25" hidden="1" spans="1:10">
      <c r="A1248" s="5" t="s">
        <v>226</v>
      </c>
      <c r="E1248" s="28" t="s">
        <v>2446</v>
      </c>
      <c r="F1248" s="28" t="s">
        <v>142</v>
      </c>
      <c r="G1248" s="28" t="s">
        <v>2447</v>
      </c>
      <c r="H1248" s="11">
        <v>1</v>
      </c>
      <c r="J1248" s="41">
        <v>8</v>
      </c>
    </row>
    <row r="1249" ht="14.25" hidden="1" spans="1:10">
      <c r="A1249" s="5" t="s">
        <v>226</v>
      </c>
      <c r="E1249" s="28" t="s">
        <v>2448</v>
      </c>
      <c r="F1249" s="28" t="s">
        <v>1075</v>
      </c>
      <c r="G1249" s="28" t="s">
        <v>83</v>
      </c>
      <c r="H1249" s="11">
        <v>1</v>
      </c>
      <c r="J1249" s="41">
        <v>1</v>
      </c>
    </row>
    <row r="1250" ht="14.25" hidden="1" spans="1:10">
      <c r="A1250" s="5" t="s">
        <v>226</v>
      </c>
      <c r="E1250" s="28" t="s">
        <v>2449</v>
      </c>
      <c r="F1250" s="28" t="s">
        <v>87</v>
      </c>
      <c r="G1250" s="28" t="s">
        <v>484</v>
      </c>
      <c r="H1250" s="11">
        <v>1</v>
      </c>
      <c r="J1250" s="41">
        <v>16</v>
      </c>
    </row>
    <row r="1251" ht="14.25" hidden="1" spans="1:10">
      <c r="A1251" s="5" t="s">
        <v>226</v>
      </c>
      <c r="E1251" s="28" t="s">
        <v>2450</v>
      </c>
      <c r="F1251" s="28" t="s">
        <v>646</v>
      </c>
      <c r="G1251" s="28" t="s">
        <v>706</v>
      </c>
      <c r="H1251" s="11">
        <v>1</v>
      </c>
      <c r="J1251" s="41">
        <v>9</v>
      </c>
    </row>
    <row r="1252" ht="14.25" hidden="1" spans="1:10">
      <c r="A1252" s="5" t="s">
        <v>226</v>
      </c>
      <c r="E1252" s="28" t="s">
        <v>2451</v>
      </c>
      <c r="F1252" s="28" t="s">
        <v>2452</v>
      </c>
      <c r="G1252" s="28" t="s">
        <v>2453</v>
      </c>
      <c r="H1252" s="11">
        <v>1</v>
      </c>
      <c r="J1252" s="41">
        <v>36</v>
      </c>
    </row>
    <row r="1253" ht="14.25" hidden="1" spans="1:10">
      <c r="A1253" s="5" t="s">
        <v>226</v>
      </c>
      <c r="E1253" s="28" t="s">
        <v>2454</v>
      </c>
      <c r="F1253" s="28" t="s">
        <v>199</v>
      </c>
      <c r="G1253" s="28" t="s">
        <v>2455</v>
      </c>
      <c r="H1253" s="11">
        <v>1</v>
      </c>
      <c r="J1253" s="41">
        <v>20</v>
      </c>
    </row>
    <row r="1254" ht="14.25" hidden="1" spans="1:10">
      <c r="A1254" s="5" t="s">
        <v>226</v>
      </c>
      <c r="E1254" s="28" t="s">
        <v>2456</v>
      </c>
      <c r="F1254" s="28" t="s">
        <v>199</v>
      </c>
      <c r="G1254" s="28" t="s">
        <v>658</v>
      </c>
      <c r="H1254" s="11">
        <v>1</v>
      </c>
      <c r="J1254" s="41">
        <v>20</v>
      </c>
    </row>
    <row r="1255" ht="14.25" hidden="1" spans="1:10">
      <c r="A1255" s="5" t="s">
        <v>226</v>
      </c>
      <c r="E1255" s="28" t="s">
        <v>2457</v>
      </c>
      <c r="F1255" s="28" t="s">
        <v>801</v>
      </c>
      <c r="G1255" s="28" t="s">
        <v>735</v>
      </c>
      <c r="H1255" s="11">
        <v>1</v>
      </c>
      <c r="J1255" s="41">
        <v>1</v>
      </c>
    </row>
    <row r="1256" ht="14.25" hidden="1" spans="1:10">
      <c r="A1256" s="5" t="s">
        <v>226</v>
      </c>
      <c r="E1256" s="28" t="s">
        <v>2458</v>
      </c>
      <c r="F1256" s="28" t="s">
        <v>981</v>
      </c>
      <c r="G1256" s="28" t="s">
        <v>776</v>
      </c>
      <c r="H1256" s="11">
        <v>1</v>
      </c>
      <c r="J1256" s="41">
        <v>155</v>
      </c>
    </row>
    <row r="1257" ht="14.25" hidden="1" spans="1:10">
      <c r="A1257" s="5" t="s">
        <v>226</v>
      </c>
      <c r="E1257" s="28" t="s">
        <v>2459</v>
      </c>
      <c r="F1257" s="28" t="s">
        <v>1183</v>
      </c>
      <c r="G1257" s="28" t="s">
        <v>749</v>
      </c>
      <c r="H1257" s="11">
        <v>1</v>
      </c>
      <c r="J1257" s="41">
        <v>57</v>
      </c>
    </row>
    <row r="1258" ht="14.25" hidden="1" spans="1:10">
      <c r="A1258" s="5" t="s">
        <v>226</v>
      </c>
      <c r="E1258" s="28" t="s">
        <v>2460</v>
      </c>
      <c r="F1258" s="28" t="s">
        <v>2461</v>
      </c>
      <c r="G1258" s="28" t="s">
        <v>2462</v>
      </c>
      <c r="H1258" s="11">
        <v>1</v>
      </c>
      <c r="J1258" s="41">
        <v>2</v>
      </c>
    </row>
    <row r="1259" ht="14.25" hidden="1" spans="1:10">
      <c r="A1259" s="5" t="s">
        <v>226</v>
      </c>
      <c r="E1259" s="28" t="s">
        <v>2463</v>
      </c>
      <c r="F1259" s="28" t="s">
        <v>2464</v>
      </c>
      <c r="G1259" s="28" t="s">
        <v>385</v>
      </c>
      <c r="H1259" s="11">
        <v>1</v>
      </c>
      <c r="J1259" s="41">
        <v>2</v>
      </c>
    </row>
    <row r="1260" ht="14.25" hidden="1" spans="1:10">
      <c r="A1260" s="5" t="s">
        <v>226</v>
      </c>
      <c r="E1260" s="28" t="s">
        <v>2465</v>
      </c>
      <c r="F1260" s="28" t="s">
        <v>652</v>
      </c>
      <c r="G1260" s="28" t="s">
        <v>1457</v>
      </c>
      <c r="H1260" s="11">
        <v>1</v>
      </c>
      <c r="J1260" s="41">
        <v>1983</v>
      </c>
    </row>
    <row r="1261" ht="14.25" hidden="1" spans="1:10">
      <c r="A1261" s="5" t="s">
        <v>226</v>
      </c>
      <c r="E1261" s="28" t="s">
        <v>2466</v>
      </c>
      <c r="F1261" s="28" t="s">
        <v>1075</v>
      </c>
      <c r="G1261" s="28" t="s">
        <v>712</v>
      </c>
      <c r="H1261" s="11">
        <v>1</v>
      </c>
      <c r="J1261" s="41">
        <v>96</v>
      </c>
    </row>
    <row r="1262" ht="14.25" hidden="1" spans="1:10">
      <c r="A1262" s="5" t="s">
        <v>226</v>
      </c>
      <c r="E1262" s="28" t="s">
        <v>2467</v>
      </c>
      <c r="F1262" s="28" t="s">
        <v>914</v>
      </c>
      <c r="G1262" s="28" t="s">
        <v>353</v>
      </c>
      <c r="H1262" s="11">
        <v>1</v>
      </c>
      <c r="J1262" s="41">
        <v>2</v>
      </c>
    </row>
    <row r="1263" ht="14.25" hidden="1" spans="1:10">
      <c r="A1263" s="5" t="s">
        <v>226</v>
      </c>
      <c r="E1263" s="28" t="s">
        <v>2468</v>
      </c>
      <c r="F1263" s="28" t="s">
        <v>2469</v>
      </c>
      <c r="G1263" s="28"/>
      <c r="H1263" s="11">
        <v>1</v>
      </c>
      <c r="J1263" s="41">
        <v>5</v>
      </c>
    </row>
    <row r="1264" ht="14.25" hidden="1" spans="1:10">
      <c r="A1264" s="5" t="s">
        <v>226</v>
      </c>
      <c r="E1264" s="28" t="s">
        <v>2470</v>
      </c>
      <c r="F1264" s="28" t="s">
        <v>2034</v>
      </c>
      <c r="G1264" s="28" t="s">
        <v>2471</v>
      </c>
      <c r="H1264" s="11">
        <v>1</v>
      </c>
      <c r="J1264" s="41">
        <v>28</v>
      </c>
    </row>
    <row r="1265" ht="14.25" hidden="1" spans="1:10">
      <c r="A1265" s="5" t="s">
        <v>226</v>
      </c>
      <c r="E1265" s="28" t="s">
        <v>2472</v>
      </c>
      <c r="F1265" s="28" t="s">
        <v>547</v>
      </c>
      <c r="G1265" s="28" t="s">
        <v>385</v>
      </c>
      <c r="H1265" s="11">
        <v>1</v>
      </c>
      <c r="J1265" s="41">
        <v>9</v>
      </c>
    </row>
    <row r="1266" ht="14.25" hidden="1" spans="1:10">
      <c r="A1266" s="5" t="s">
        <v>226</v>
      </c>
      <c r="E1266" s="28" t="s">
        <v>2473</v>
      </c>
      <c r="F1266" s="28" t="s">
        <v>82</v>
      </c>
      <c r="G1266" s="28" t="s">
        <v>2474</v>
      </c>
      <c r="H1266" s="11">
        <v>1</v>
      </c>
      <c r="J1266" s="41">
        <v>2</v>
      </c>
    </row>
    <row r="1267" ht="14.25" hidden="1" spans="1:10">
      <c r="A1267" s="5" t="s">
        <v>226</v>
      </c>
      <c r="E1267" s="28" t="s">
        <v>2475</v>
      </c>
      <c r="F1267" s="28" t="s">
        <v>879</v>
      </c>
      <c r="G1267" s="28" t="s">
        <v>1526</v>
      </c>
      <c r="H1267" s="11">
        <v>1</v>
      </c>
      <c r="J1267" s="41">
        <v>2744</v>
      </c>
    </row>
    <row r="1268" ht="14.25" hidden="1" spans="1:10">
      <c r="A1268" s="5" t="s">
        <v>226</v>
      </c>
      <c r="E1268" s="28" t="s">
        <v>2476</v>
      </c>
      <c r="F1268" s="28" t="s">
        <v>755</v>
      </c>
      <c r="G1268" s="28" t="s">
        <v>749</v>
      </c>
      <c r="H1268" s="11">
        <v>1</v>
      </c>
      <c r="J1268" s="41">
        <v>317</v>
      </c>
    </row>
    <row r="1269" ht="14.25" hidden="1" spans="1:10">
      <c r="A1269" s="5" t="s">
        <v>226</v>
      </c>
      <c r="E1269" s="28" t="s">
        <v>2477</v>
      </c>
      <c r="F1269" s="28" t="s">
        <v>771</v>
      </c>
      <c r="G1269" s="28" t="s">
        <v>852</v>
      </c>
      <c r="H1269" s="11">
        <v>1</v>
      </c>
      <c r="J1269" s="41">
        <v>10</v>
      </c>
    </row>
    <row r="1270" ht="14.25" hidden="1" spans="1:10">
      <c r="A1270" s="5" t="s">
        <v>226</v>
      </c>
      <c r="E1270" s="28" t="s">
        <v>2478</v>
      </c>
      <c r="F1270" s="28" t="s">
        <v>2479</v>
      </c>
      <c r="G1270" s="28"/>
      <c r="H1270" s="11">
        <v>1</v>
      </c>
      <c r="J1270" s="41">
        <v>1</v>
      </c>
    </row>
    <row r="1271" ht="14.25" hidden="1" spans="1:10">
      <c r="A1271" s="5" t="s">
        <v>226</v>
      </c>
      <c r="E1271" s="28" t="s">
        <v>2480</v>
      </c>
      <c r="F1271" s="28" t="s">
        <v>495</v>
      </c>
      <c r="G1271" s="28" t="s">
        <v>530</v>
      </c>
      <c r="H1271" s="11">
        <v>1</v>
      </c>
      <c r="J1271" s="41">
        <v>10</v>
      </c>
    </row>
    <row r="1272" ht="14.25" hidden="1" spans="1:10">
      <c r="A1272" s="5" t="s">
        <v>226</v>
      </c>
      <c r="E1272" s="28" t="s">
        <v>2481</v>
      </c>
      <c r="F1272" s="28" t="s">
        <v>450</v>
      </c>
      <c r="G1272" s="28" t="s">
        <v>2482</v>
      </c>
      <c r="H1272" s="11">
        <v>1</v>
      </c>
      <c r="J1272" s="41">
        <v>3</v>
      </c>
    </row>
    <row r="1273" ht="14.25" hidden="1" spans="1:10">
      <c r="A1273" s="5" t="s">
        <v>226</v>
      </c>
      <c r="E1273" s="28" t="s">
        <v>2483</v>
      </c>
      <c r="F1273" s="28" t="s">
        <v>914</v>
      </c>
      <c r="G1273" s="28" t="s">
        <v>421</v>
      </c>
      <c r="H1273" s="11">
        <v>1</v>
      </c>
      <c r="J1273" s="41">
        <v>30</v>
      </c>
    </row>
    <row r="1274" ht="14.25" hidden="1" spans="1:10">
      <c r="A1274" s="5" t="s">
        <v>226</v>
      </c>
      <c r="E1274" s="28" t="s">
        <v>2484</v>
      </c>
      <c r="F1274" s="28" t="s">
        <v>490</v>
      </c>
      <c r="G1274" s="28" t="s">
        <v>2485</v>
      </c>
      <c r="H1274" s="11">
        <v>1</v>
      </c>
      <c r="J1274" s="41">
        <v>55</v>
      </c>
    </row>
    <row r="1275" ht="14.25" hidden="1" spans="1:10">
      <c r="A1275" s="5" t="s">
        <v>226</v>
      </c>
      <c r="E1275" s="28" t="s">
        <v>2486</v>
      </c>
      <c r="F1275" s="28" t="s">
        <v>123</v>
      </c>
      <c r="G1275" s="28" t="s">
        <v>954</v>
      </c>
      <c r="H1275" s="11">
        <v>1</v>
      </c>
      <c r="J1275" s="41">
        <v>8</v>
      </c>
    </row>
    <row r="1276" ht="14.25" hidden="1" spans="1:10">
      <c r="A1276" s="5" t="s">
        <v>226</v>
      </c>
      <c r="E1276" s="28" t="s">
        <v>2487</v>
      </c>
      <c r="F1276" s="28" t="s">
        <v>2488</v>
      </c>
      <c r="G1276" s="28" t="s">
        <v>2489</v>
      </c>
      <c r="H1276" s="11">
        <v>1</v>
      </c>
      <c r="J1276" s="41">
        <v>315</v>
      </c>
    </row>
    <row r="1277" ht="14.25" hidden="1" spans="1:10">
      <c r="A1277" s="5" t="s">
        <v>226</v>
      </c>
      <c r="E1277" s="28" t="s">
        <v>2490</v>
      </c>
      <c r="F1277" s="28" t="s">
        <v>139</v>
      </c>
      <c r="G1277" s="28" t="s">
        <v>513</v>
      </c>
      <c r="H1277" s="11">
        <v>1</v>
      </c>
      <c r="J1277" s="41">
        <v>20</v>
      </c>
    </row>
    <row r="1278" ht="14.25" hidden="1" spans="1:10">
      <c r="A1278" s="5" t="s">
        <v>226</v>
      </c>
      <c r="E1278" s="28" t="s">
        <v>2491</v>
      </c>
      <c r="F1278" s="28" t="s">
        <v>82</v>
      </c>
      <c r="G1278" s="28" t="s">
        <v>2492</v>
      </c>
      <c r="H1278" s="11">
        <v>1</v>
      </c>
      <c r="J1278" s="41">
        <v>20</v>
      </c>
    </row>
    <row r="1279" ht="14.25" hidden="1" spans="1:10">
      <c r="A1279" s="5" t="s">
        <v>226</v>
      </c>
      <c r="E1279" s="28" t="s">
        <v>2493</v>
      </c>
      <c r="F1279" s="28" t="s">
        <v>755</v>
      </c>
      <c r="G1279" s="28" t="s">
        <v>2494</v>
      </c>
      <c r="H1279" s="11">
        <v>1</v>
      </c>
      <c r="J1279" s="41">
        <v>1</v>
      </c>
    </row>
    <row r="1280" ht="14.25" hidden="1" spans="1:10">
      <c r="A1280" s="5" t="s">
        <v>226</v>
      </c>
      <c r="E1280" s="28" t="s">
        <v>2495</v>
      </c>
      <c r="F1280" s="28" t="s">
        <v>490</v>
      </c>
      <c r="G1280" s="28" t="s">
        <v>2496</v>
      </c>
      <c r="H1280" s="11">
        <v>1</v>
      </c>
      <c r="J1280" s="41">
        <v>18</v>
      </c>
    </row>
    <row r="1281" ht="14.25" hidden="1" spans="1:10">
      <c r="A1281" s="5" t="s">
        <v>226</v>
      </c>
      <c r="E1281" s="28" t="s">
        <v>2497</v>
      </c>
      <c r="F1281" s="28" t="s">
        <v>2498</v>
      </c>
      <c r="G1281" s="28" t="s">
        <v>421</v>
      </c>
      <c r="H1281" s="11">
        <v>1</v>
      </c>
      <c r="J1281" s="41">
        <v>2</v>
      </c>
    </row>
    <row r="1282" ht="14.25" hidden="1" spans="1:10">
      <c r="A1282" s="5" t="s">
        <v>226</v>
      </c>
      <c r="E1282" s="28" t="s">
        <v>2499</v>
      </c>
      <c r="F1282" s="28" t="s">
        <v>2479</v>
      </c>
      <c r="G1282" s="28" t="s">
        <v>2500</v>
      </c>
      <c r="H1282" s="11">
        <v>1</v>
      </c>
      <c r="J1282" s="41">
        <v>5</v>
      </c>
    </row>
    <row r="1283" ht="14.25" hidden="1" spans="1:10">
      <c r="A1283" s="5" t="s">
        <v>226</v>
      </c>
      <c r="E1283" s="28" t="s">
        <v>2501</v>
      </c>
      <c r="F1283" s="28" t="s">
        <v>1183</v>
      </c>
      <c r="G1283" s="28" t="s">
        <v>2502</v>
      </c>
      <c r="H1283" s="11">
        <v>1</v>
      </c>
      <c r="J1283" s="41">
        <v>2</v>
      </c>
    </row>
    <row r="1284" ht="14.25" hidden="1" spans="1:10">
      <c r="A1284" s="5" t="s">
        <v>226</v>
      </c>
      <c r="E1284" s="28" t="s">
        <v>2503</v>
      </c>
      <c r="F1284" s="28" t="s">
        <v>2504</v>
      </c>
      <c r="G1284" s="28" t="s">
        <v>2505</v>
      </c>
      <c r="H1284" s="11">
        <v>1</v>
      </c>
      <c r="J1284" s="41">
        <v>30</v>
      </c>
    </row>
    <row r="1285" ht="14.25" hidden="1" spans="1:10">
      <c r="A1285" s="5" t="s">
        <v>226</v>
      </c>
      <c r="E1285" s="28" t="s">
        <v>2506</v>
      </c>
      <c r="F1285" s="28" t="s">
        <v>210</v>
      </c>
      <c r="G1285" s="28" t="s">
        <v>2507</v>
      </c>
      <c r="H1285" s="11">
        <v>1</v>
      </c>
      <c r="J1285" s="41">
        <v>2</v>
      </c>
    </row>
    <row r="1286" ht="14.25" hidden="1" spans="1:10">
      <c r="A1286" s="5" t="s">
        <v>226</v>
      </c>
      <c r="E1286" s="28" t="s">
        <v>2508</v>
      </c>
      <c r="F1286" s="28" t="s">
        <v>2509</v>
      </c>
      <c r="G1286" s="28" t="s">
        <v>852</v>
      </c>
      <c r="H1286" s="11">
        <v>1</v>
      </c>
      <c r="J1286" s="41">
        <v>4</v>
      </c>
    </row>
    <row r="1287" ht="14.25" hidden="1" spans="1:10">
      <c r="A1287" s="5" t="s">
        <v>226</v>
      </c>
      <c r="E1287" s="28" t="s">
        <v>2510</v>
      </c>
      <c r="F1287" s="28" t="s">
        <v>729</v>
      </c>
      <c r="G1287" s="28" t="s">
        <v>2511</v>
      </c>
      <c r="H1287" s="11">
        <v>1</v>
      </c>
      <c r="J1287" s="41">
        <v>777</v>
      </c>
    </row>
    <row r="1288" ht="14.25" hidden="1" spans="1:10">
      <c r="A1288" s="5" t="s">
        <v>226</v>
      </c>
      <c r="E1288" s="28" t="s">
        <v>2512</v>
      </c>
      <c r="F1288" s="28" t="s">
        <v>82</v>
      </c>
      <c r="G1288" s="28" t="s">
        <v>842</v>
      </c>
      <c r="H1288" s="11">
        <v>1</v>
      </c>
      <c r="J1288" s="41">
        <v>6</v>
      </c>
    </row>
    <row r="1289" ht="14.25" hidden="1" spans="1:10">
      <c r="A1289" s="5" t="s">
        <v>226</v>
      </c>
      <c r="E1289" s="28" t="s">
        <v>2513</v>
      </c>
      <c r="F1289" s="28" t="s">
        <v>2274</v>
      </c>
      <c r="G1289" s="28" t="s">
        <v>2514</v>
      </c>
      <c r="H1289" s="11">
        <v>1</v>
      </c>
      <c r="J1289" s="41">
        <v>61</v>
      </c>
    </row>
    <row r="1290" ht="14.25" hidden="1" spans="1:10">
      <c r="A1290" s="5" t="s">
        <v>226</v>
      </c>
      <c r="E1290" s="28" t="s">
        <v>2515</v>
      </c>
      <c r="F1290" s="28" t="s">
        <v>1926</v>
      </c>
      <c r="G1290" s="28" t="s">
        <v>530</v>
      </c>
      <c r="H1290" s="11">
        <v>1</v>
      </c>
      <c r="J1290" s="41">
        <v>27</v>
      </c>
    </row>
    <row r="1291" ht="14.25" hidden="1" spans="1:10">
      <c r="A1291" s="5" t="s">
        <v>226</v>
      </c>
      <c r="E1291" s="28" t="s">
        <v>2516</v>
      </c>
      <c r="F1291" s="28" t="s">
        <v>2517</v>
      </c>
      <c r="G1291" s="28" t="s">
        <v>919</v>
      </c>
      <c r="H1291" s="11">
        <v>1</v>
      </c>
      <c r="J1291" s="41">
        <v>268</v>
      </c>
    </row>
    <row r="1292" ht="14.25" hidden="1" spans="1:10">
      <c r="A1292" s="5" t="s">
        <v>226</v>
      </c>
      <c r="E1292" s="28" t="s">
        <v>2518</v>
      </c>
      <c r="F1292" s="28" t="s">
        <v>139</v>
      </c>
      <c r="G1292" s="28" t="s">
        <v>2519</v>
      </c>
      <c r="H1292" s="11">
        <v>1</v>
      </c>
      <c r="J1292" s="41">
        <v>99</v>
      </c>
    </row>
    <row r="1293" ht="14.25" hidden="1" spans="1:10">
      <c r="A1293" s="5" t="s">
        <v>226</v>
      </c>
      <c r="E1293" s="28" t="s">
        <v>2520</v>
      </c>
      <c r="F1293" s="28" t="s">
        <v>1117</v>
      </c>
      <c r="G1293" s="28" t="s">
        <v>2521</v>
      </c>
      <c r="H1293" s="11">
        <v>1</v>
      </c>
      <c r="J1293" s="41">
        <v>54</v>
      </c>
    </row>
    <row r="1294" ht="14.25" hidden="1" spans="1:10">
      <c r="A1294" s="5" t="s">
        <v>226</v>
      </c>
      <c r="E1294" s="28" t="s">
        <v>2522</v>
      </c>
      <c r="F1294" s="28" t="s">
        <v>1828</v>
      </c>
      <c r="G1294" s="28" t="s">
        <v>241</v>
      </c>
      <c r="H1294" s="11">
        <v>1</v>
      </c>
      <c r="J1294" s="41">
        <v>27</v>
      </c>
    </row>
    <row r="1295" ht="14.25" hidden="1" spans="1:10">
      <c r="A1295" s="5" t="s">
        <v>226</v>
      </c>
      <c r="E1295" s="28" t="s">
        <v>2523</v>
      </c>
      <c r="F1295" s="28" t="s">
        <v>2524</v>
      </c>
      <c r="G1295" s="28" t="s">
        <v>2525</v>
      </c>
      <c r="H1295" s="11">
        <v>1</v>
      </c>
      <c r="J1295" s="41">
        <v>4</v>
      </c>
    </row>
    <row r="1296" ht="14.25" hidden="1" spans="1:10">
      <c r="A1296" s="5" t="s">
        <v>226</v>
      </c>
      <c r="E1296" s="28" t="s">
        <v>2526</v>
      </c>
      <c r="F1296" s="28" t="s">
        <v>2527</v>
      </c>
      <c r="G1296" s="28" t="s">
        <v>83</v>
      </c>
      <c r="H1296" s="11">
        <v>1</v>
      </c>
      <c r="J1296" s="41">
        <v>201</v>
      </c>
    </row>
    <row r="1297" ht="14.25" hidden="1" spans="1:10">
      <c r="A1297" s="5" t="s">
        <v>226</v>
      </c>
      <c r="E1297" s="28" t="s">
        <v>2528</v>
      </c>
      <c r="F1297" s="28" t="s">
        <v>1361</v>
      </c>
      <c r="G1297" s="28" t="s">
        <v>1615</v>
      </c>
      <c r="H1297" s="11">
        <v>1</v>
      </c>
      <c r="J1297" s="41">
        <v>4450</v>
      </c>
    </row>
    <row r="1298" ht="14.25" hidden="1" spans="1:10">
      <c r="A1298" s="5" t="s">
        <v>226</v>
      </c>
      <c r="E1298" s="28" t="s">
        <v>2529</v>
      </c>
      <c r="F1298" s="28" t="s">
        <v>1807</v>
      </c>
      <c r="G1298" s="28" t="s">
        <v>385</v>
      </c>
      <c r="H1298" s="11">
        <v>1</v>
      </c>
      <c r="J1298" s="41">
        <v>500</v>
      </c>
    </row>
    <row r="1299" ht="14.25" hidden="1" spans="1:10">
      <c r="A1299" s="5" t="s">
        <v>226</v>
      </c>
      <c r="E1299" s="28" t="s">
        <v>2530</v>
      </c>
      <c r="F1299" s="28" t="s">
        <v>2531</v>
      </c>
      <c r="G1299" s="28" t="s">
        <v>2532</v>
      </c>
      <c r="H1299" s="11">
        <v>1</v>
      </c>
      <c r="J1299" s="41">
        <v>3</v>
      </c>
    </row>
    <row r="1300" ht="14.25" hidden="1" spans="1:10">
      <c r="A1300" s="5" t="s">
        <v>226</v>
      </c>
      <c r="E1300" s="28" t="s">
        <v>2533</v>
      </c>
      <c r="F1300" s="28" t="s">
        <v>643</v>
      </c>
      <c r="G1300" s="28" t="s">
        <v>2257</v>
      </c>
      <c r="H1300" s="11">
        <v>1</v>
      </c>
      <c r="J1300" s="41">
        <v>12</v>
      </c>
    </row>
    <row r="1301" ht="14.25" hidden="1" spans="1:10">
      <c r="A1301" s="5" t="s">
        <v>226</v>
      </c>
      <c r="E1301" s="28" t="s">
        <v>2534</v>
      </c>
      <c r="F1301" s="28" t="s">
        <v>2535</v>
      </c>
      <c r="G1301" s="28" t="s">
        <v>1929</v>
      </c>
      <c r="H1301" s="11">
        <v>1</v>
      </c>
      <c r="J1301" s="41">
        <v>1</v>
      </c>
    </row>
    <row r="1302" ht="14.25" hidden="1" spans="1:10">
      <c r="A1302" s="5" t="s">
        <v>226</v>
      </c>
      <c r="E1302" s="28" t="s">
        <v>2536</v>
      </c>
      <c r="F1302" s="28" t="s">
        <v>912</v>
      </c>
      <c r="G1302" s="28" t="s">
        <v>1914</v>
      </c>
      <c r="H1302" s="11">
        <v>1</v>
      </c>
      <c r="J1302" s="41">
        <v>20</v>
      </c>
    </row>
    <row r="1303" ht="14.25" hidden="1" spans="1:10">
      <c r="A1303" s="5" t="s">
        <v>226</v>
      </c>
      <c r="E1303" s="28" t="s">
        <v>2537</v>
      </c>
      <c r="F1303" s="28" t="s">
        <v>82</v>
      </c>
      <c r="G1303" s="28" t="s">
        <v>712</v>
      </c>
      <c r="H1303" s="11">
        <v>1</v>
      </c>
      <c r="J1303" s="41">
        <v>7</v>
      </c>
    </row>
    <row r="1304" ht="14.25" hidden="1" spans="1:10">
      <c r="A1304" s="5" t="s">
        <v>226</v>
      </c>
      <c r="E1304" s="28" t="s">
        <v>2538</v>
      </c>
      <c r="F1304" s="28" t="s">
        <v>1780</v>
      </c>
      <c r="G1304" s="28" t="s">
        <v>735</v>
      </c>
      <c r="H1304" s="11">
        <v>1</v>
      </c>
      <c r="J1304" s="41">
        <v>8</v>
      </c>
    </row>
    <row r="1305" ht="14.25" hidden="1" spans="1:10">
      <c r="A1305" s="5" t="s">
        <v>226</v>
      </c>
      <c r="E1305" s="28" t="s">
        <v>2539</v>
      </c>
      <c r="F1305" s="28" t="s">
        <v>2540</v>
      </c>
      <c r="G1305" s="28" t="s">
        <v>83</v>
      </c>
      <c r="H1305" s="11">
        <v>1</v>
      </c>
      <c r="J1305" s="41">
        <v>1</v>
      </c>
    </row>
    <row r="1306" ht="14.25" hidden="1" spans="1:10">
      <c r="A1306" s="5" t="s">
        <v>226</v>
      </c>
      <c r="E1306" s="28" t="s">
        <v>2541</v>
      </c>
      <c r="F1306" s="28" t="s">
        <v>82</v>
      </c>
      <c r="G1306" s="28" t="s">
        <v>83</v>
      </c>
      <c r="H1306" s="11">
        <v>1</v>
      </c>
      <c r="J1306" s="41">
        <v>8</v>
      </c>
    </row>
    <row r="1307" ht="14.25" hidden="1" spans="1:10">
      <c r="A1307" s="5" t="s">
        <v>226</v>
      </c>
      <c r="E1307" s="28" t="s">
        <v>2542</v>
      </c>
      <c r="F1307" s="28" t="s">
        <v>912</v>
      </c>
      <c r="G1307" s="28" t="s">
        <v>515</v>
      </c>
      <c r="H1307" s="11">
        <v>1</v>
      </c>
      <c r="J1307" s="41">
        <v>8</v>
      </c>
    </row>
    <row r="1308" ht="14.25" hidden="1" spans="1:10">
      <c r="A1308" s="5" t="s">
        <v>226</v>
      </c>
      <c r="E1308" s="28" t="s">
        <v>2543</v>
      </c>
      <c r="F1308" s="28" t="s">
        <v>232</v>
      </c>
      <c r="G1308" s="28" t="s">
        <v>2544</v>
      </c>
      <c r="H1308" s="11">
        <v>1</v>
      </c>
      <c r="J1308" s="41">
        <v>45</v>
      </c>
    </row>
    <row r="1309" ht="14.25" hidden="1" spans="1:10">
      <c r="A1309" s="5" t="s">
        <v>226</v>
      </c>
      <c r="E1309" s="28" t="s">
        <v>2545</v>
      </c>
      <c r="F1309" s="28" t="s">
        <v>1361</v>
      </c>
      <c r="G1309" s="28" t="s">
        <v>712</v>
      </c>
      <c r="H1309" s="11">
        <v>1</v>
      </c>
      <c r="J1309" s="41">
        <v>18</v>
      </c>
    </row>
    <row r="1310" ht="14.25" hidden="1" spans="1:10">
      <c r="A1310" s="5" t="s">
        <v>226</v>
      </c>
      <c r="E1310" s="28" t="s">
        <v>2546</v>
      </c>
      <c r="F1310" s="28" t="s">
        <v>1735</v>
      </c>
      <c r="G1310" s="28" t="s">
        <v>83</v>
      </c>
      <c r="H1310" s="11">
        <v>1</v>
      </c>
      <c r="J1310" s="41">
        <v>30</v>
      </c>
    </row>
    <row r="1311" ht="14.25" hidden="1" spans="1:10">
      <c r="A1311" s="5" t="s">
        <v>226</v>
      </c>
      <c r="E1311" s="28" t="s">
        <v>2547</v>
      </c>
      <c r="F1311" s="28" t="s">
        <v>77</v>
      </c>
      <c r="G1311" s="28" t="s">
        <v>105</v>
      </c>
      <c r="H1311" s="11">
        <v>1</v>
      </c>
      <c r="J1311" s="41">
        <v>500</v>
      </c>
    </row>
    <row r="1312" ht="14.25" hidden="1" spans="1:10">
      <c r="A1312" s="5" t="s">
        <v>226</v>
      </c>
      <c r="E1312" s="28" t="s">
        <v>2548</v>
      </c>
      <c r="F1312" s="28" t="s">
        <v>2549</v>
      </c>
      <c r="G1312" s="28" t="s">
        <v>2550</v>
      </c>
      <c r="H1312" s="11">
        <v>1</v>
      </c>
      <c r="J1312" s="41">
        <v>20</v>
      </c>
    </row>
    <row r="1313" ht="14.25" hidden="1" spans="1:10">
      <c r="A1313" s="5" t="s">
        <v>226</v>
      </c>
      <c r="E1313" s="28" t="s">
        <v>2551</v>
      </c>
      <c r="F1313" s="28" t="s">
        <v>1629</v>
      </c>
      <c r="G1313" s="28" t="s">
        <v>2552</v>
      </c>
      <c r="H1313" s="11">
        <v>1</v>
      </c>
      <c r="J1313" s="41">
        <v>3</v>
      </c>
    </row>
    <row r="1314" ht="14.25" hidden="1" spans="1:10">
      <c r="A1314" s="5" t="s">
        <v>226</v>
      </c>
      <c r="E1314" s="28" t="s">
        <v>2553</v>
      </c>
      <c r="F1314" s="28" t="s">
        <v>890</v>
      </c>
      <c r="G1314" s="28" t="s">
        <v>2554</v>
      </c>
      <c r="H1314" s="11">
        <v>1</v>
      </c>
      <c r="J1314" s="41">
        <v>4</v>
      </c>
    </row>
    <row r="1315" ht="14.25" hidden="1" spans="1:10">
      <c r="A1315" s="5" t="s">
        <v>226</v>
      </c>
      <c r="E1315" s="28" t="s">
        <v>2555</v>
      </c>
      <c r="F1315" s="28" t="s">
        <v>1188</v>
      </c>
      <c r="G1315" s="28" t="s">
        <v>2556</v>
      </c>
      <c r="H1315" s="11">
        <v>1</v>
      </c>
      <c r="J1315" s="41">
        <v>1</v>
      </c>
    </row>
    <row r="1316" ht="14.25" hidden="1" spans="1:10">
      <c r="A1316" s="5" t="s">
        <v>226</v>
      </c>
      <c r="E1316" s="28" t="s">
        <v>2557</v>
      </c>
      <c r="F1316" s="28" t="s">
        <v>879</v>
      </c>
      <c r="G1316" s="28" t="s">
        <v>2558</v>
      </c>
      <c r="H1316" s="11">
        <v>1</v>
      </c>
      <c r="J1316" s="41">
        <v>110</v>
      </c>
    </row>
    <row r="1317" ht="14.25" hidden="1" spans="1:10">
      <c r="A1317" s="5" t="s">
        <v>226</v>
      </c>
      <c r="E1317" s="28" t="s">
        <v>2559</v>
      </c>
      <c r="F1317" s="28" t="s">
        <v>2560</v>
      </c>
      <c r="G1317" s="28" t="s">
        <v>1867</v>
      </c>
      <c r="H1317" s="11">
        <v>1</v>
      </c>
      <c r="J1317" s="41">
        <v>20</v>
      </c>
    </row>
    <row r="1318" ht="14.25" hidden="1" spans="1:10">
      <c r="A1318" s="5" t="s">
        <v>226</v>
      </c>
      <c r="E1318" s="28" t="s">
        <v>2561</v>
      </c>
      <c r="F1318" s="28" t="s">
        <v>2562</v>
      </c>
      <c r="G1318" s="28" t="s">
        <v>2563</v>
      </c>
      <c r="H1318" s="11">
        <v>1</v>
      </c>
      <c r="J1318" s="41">
        <v>40</v>
      </c>
    </row>
    <row r="1319" ht="14.25" hidden="1" spans="1:10">
      <c r="A1319" s="5" t="s">
        <v>226</v>
      </c>
      <c r="E1319" s="28" t="s">
        <v>2564</v>
      </c>
      <c r="F1319" s="28" t="s">
        <v>547</v>
      </c>
      <c r="G1319" s="28" t="s">
        <v>2565</v>
      </c>
      <c r="H1319" s="11">
        <v>1</v>
      </c>
      <c r="J1319" s="41">
        <v>77</v>
      </c>
    </row>
    <row r="1320" ht="14.25" hidden="1" spans="1:10">
      <c r="A1320" s="5" t="s">
        <v>226</v>
      </c>
      <c r="E1320" s="28" t="s">
        <v>2566</v>
      </c>
      <c r="F1320" s="28" t="s">
        <v>139</v>
      </c>
      <c r="G1320" s="28" t="s">
        <v>83</v>
      </c>
      <c r="H1320" s="11">
        <v>1</v>
      </c>
      <c r="J1320" s="41">
        <v>1</v>
      </c>
    </row>
    <row r="1321" ht="14.25" hidden="1" spans="1:10">
      <c r="A1321" s="5" t="s">
        <v>226</v>
      </c>
      <c r="E1321" s="28" t="s">
        <v>2567</v>
      </c>
      <c r="F1321" s="28" t="s">
        <v>570</v>
      </c>
      <c r="G1321" s="28" t="s">
        <v>2568</v>
      </c>
      <c r="H1321" s="11">
        <v>1</v>
      </c>
      <c r="J1321" s="41">
        <v>28</v>
      </c>
    </row>
    <row r="1322" ht="14.25" hidden="1" spans="1:10">
      <c r="A1322" s="5" t="s">
        <v>226</v>
      </c>
      <c r="E1322" s="28" t="s">
        <v>2569</v>
      </c>
      <c r="F1322" s="28" t="s">
        <v>962</v>
      </c>
      <c r="G1322" s="28" t="s">
        <v>225</v>
      </c>
      <c r="H1322" s="11">
        <v>1</v>
      </c>
      <c r="J1322" s="41">
        <v>1</v>
      </c>
    </row>
    <row r="1323" ht="14.25" hidden="1" spans="1:10">
      <c r="A1323" s="5" t="s">
        <v>226</v>
      </c>
      <c r="E1323" s="28" t="s">
        <v>2570</v>
      </c>
      <c r="F1323" s="28" t="s">
        <v>595</v>
      </c>
      <c r="G1323" s="28" t="s">
        <v>598</v>
      </c>
      <c r="H1323" s="11">
        <v>1</v>
      </c>
      <c r="J1323" s="41">
        <v>14</v>
      </c>
    </row>
    <row r="1324" ht="14.25" hidden="1" spans="1:10">
      <c r="A1324" s="5" t="s">
        <v>226</v>
      </c>
      <c r="E1324" s="28" t="s">
        <v>2571</v>
      </c>
      <c r="F1324" s="28" t="s">
        <v>82</v>
      </c>
      <c r="G1324" s="28" t="s">
        <v>515</v>
      </c>
      <c r="H1324" s="11">
        <v>1</v>
      </c>
      <c r="J1324" s="41">
        <v>97</v>
      </c>
    </row>
    <row r="1325" ht="14.25" hidden="1" spans="1:10">
      <c r="A1325" s="5" t="s">
        <v>226</v>
      </c>
      <c r="E1325" s="28" t="s">
        <v>2572</v>
      </c>
      <c r="F1325" s="28" t="s">
        <v>450</v>
      </c>
      <c r="G1325" s="28" t="s">
        <v>105</v>
      </c>
      <c r="H1325" s="11">
        <v>1</v>
      </c>
      <c r="J1325" s="41">
        <v>150</v>
      </c>
    </row>
    <row r="1326" ht="14.25" hidden="1" spans="1:10">
      <c r="A1326" s="5" t="s">
        <v>226</v>
      </c>
      <c r="E1326" s="28" t="s">
        <v>2573</v>
      </c>
      <c r="F1326" s="28" t="s">
        <v>652</v>
      </c>
      <c r="G1326" s="28" t="s">
        <v>1457</v>
      </c>
      <c r="H1326" s="11">
        <v>1</v>
      </c>
      <c r="J1326" s="41">
        <v>477</v>
      </c>
    </row>
    <row r="1327" ht="14.25" hidden="1" spans="1:10">
      <c r="A1327" s="5" t="s">
        <v>226</v>
      </c>
      <c r="E1327" s="28" t="s">
        <v>2574</v>
      </c>
      <c r="F1327" s="28" t="s">
        <v>2575</v>
      </c>
      <c r="G1327" s="28" t="s">
        <v>83</v>
      </c>
      <c r="H1327" s="11">
        <v>1</v>
      </c>
      <c r="J1327" s="41">
        <v>100</v>
      </c>
    </row>
    <row r="1328" ht="14.25" hidden="1" spans="1:10">
      <c r="A1328" s="5" t="s">
        <v>226</v>
      </c>
      <c r="E1328" s="28" t="s">
        <v>2576</v>
      </c>
      <c r="F1328" s="28" t="s">
        <v>139</v>
      </c>
      <c r="G1328" s="28" t="s">
        <v>105</v>
      </c>
      <c r="H1328" s="11">
        <v>1</v>
      </c>
      <c r="J1328" s="41">
        <v>6</v>
      </c>
    </row>
    <row r="1329" ht="14.25" hidden="1" spans="1:10">
      <c r="A1329" s="5" t="s">
        <v>226</v>
      </c>
      <c r="E1329" s="28" t="s">
        <v>2577</v>
      </c>
      <c r="F1329" s="28" t="s">
        <v>2578</v>
      </c>
      <c r="G1329" s="28"/>
      <c r="H1329" s="11">
        <v>1</v>
      </c>
      <c r="J1329" s="41">
        <v>50</v>
      </c>
    </row>
    <row r="1330" ht="14.25" hidden="1" spans="1:10">
      <c r="A1330" s="5" t="s">
        <v>226</v>
      </c>
      <c r="E1330" s="28" t="s">
        <v>2579</v>
      </c>
      <c r="F1330" s="28" t="s">
        <v>2580</v>
      </c>
      <c r="G1330" s="28" t="s">
        <v>2581</v>
      </c>
      <c r="H1330" s="11">
        <v>1</v>
      </c>
      <c r="J1330" s="41">
        <v>3</v>
      </c>
    </row>
    <row r="1331" ht="14.25" hidden="1" spans="1:10">
      <c r="A1331" s="5" t="s">
        <v>226</v>
      </c>
      <c r="E1331" s="28" t="s">
        <v>2582</v>
      </c>
      <c r="F1331" s="28" t="s">
        <v>1860</v>
      </c>
      <c r="G1331" s="28" t="s">
        <v>105</v>
      </c>
      <c r="H1331" s="11">
        <v>1</v>
      </c>
      <c r="J1331" s="41">
        <v>3</v>
      </c>
    </row>
    <row r="1332" ht="14.25" hidden="1" spans="1:10">
      <c r="A1332" s="5" t="s">
        <v>226</v>
      </c>
      <c r="E1332" s="28" t="s">
        <v>2583</v>
      </c>
      <c r="F1332" s="28" t="s">
        <v>953</v>
      </c>
      <c r="G1332" s="28" t="s">
        <v>2584</v>
      </c>
      <c r="H1332" s="11">
        <v>1</v>
      </c>
      <c r="J1332" s="41">
        <v>7</v>
      </c>
    </row>
    <row r="1333" ht="14.25" hidden="1" spans="1:10">
      <c r="A1333" s="5" t="s">
        <v>226</v>
      </c>
      <c r="E1333" s="28" t="s">
        <v>2585</v>
      </c>
      <c r="F1333" s="28" t="s">
        <v>914</v>
      </c>
      <c r="G1333" s="28" t="s">
        <v>241</v>
      </c>
      <c r="H1333" s="11">
        <v>1</v>
      </c>
      <c r="J1333" s="41">
        <v>83</v>
      </c>
    </row>
    <row r="1334" ht="14.25" hidden="1" spans="1:10">
      <c r="A1334" s="5" t="s">
        <v>226</v>
      </c>
      <c r="E1334" s="28" t="s">
        <v>2586</v>
      </c>
      <c r="F1334" s="28" t="s">
        <v>2587</v>
      </c>
      <c r="G1334" s="28" t="s">
        <v>827</v>
      </c>
      <c r="H1334" s="11">
        <v>1</v>
      </c>
      <c r="J1334" s="41">
        <v>21</v>
      </c>
    </row>
    <row r="1335" ht="14.25" hidden="1" spans="1:10">
      <c r="A1335" s="5" t="s">
        <v>226</v>
      </c>
      <c r="E1335" s="28" t="s">
        <v>2588</v>
      </c>
      <c r="F1335" s="28" t="s">
        <v>2589</v>
      </c>
      <c r="G1335" s="28" t="s">
        <v>421</v>
      </c>
      <c r="H1335" s="11">
        <v>1</v>
      </c>
      <c r="J1335" s="41">
        <v>2</v>
      </c>
    </row>
    <row r="1336" ht="14.25" hidden="1" spans="1:10">
      <c r="A1336" s="5" t="s">
        <v>226</v>
      </c>
      <c r="E1336" s="28" t="s">
        <v>2590</v>
      </c>
      <c r="F1336" s="28" t="s">
        <v>2591</v>
      </c>
      <c r="G1336" s="28" t="s">
        <v>2592</v>
      </c>
      <c r="H1336" s="11">
        <v>1</v>
      </c>
      <c r="J1336" s="41">
        <v>1</v>
      </c>
    </row>
    <row r="1337" ht="14.25" hidden="1" spans="1:10">
      <c r="A1337" s="5" t="s">
        <v>226</v>
      </c>
      <c r="E1337" s="28" t="s">
        <v>2593</v>
      </c>
      <c r="F1337" s="28" t="s">
        <v>216</v>
      </c>
      <c r="G1337" s="28" t="s">
        <v>2594</v>
      </c>
      <c r="H1337" s="11">
        <v>1</v>
      </c>
      <c r="J1337" s="41">
        <v>95</v>
      </c>
    </row>
    <row r="1338" ht="14.25" hidden="1" spans="1:10">
      <c r="A1338" s="5" t="s">
        <v>226</v>
      </c>
      <c r="E1338" s="28" t="s">
        <v>2595</v>
      </c>
      <c r="F1338" s="28" t="s">
        <v>216</v>
      </c>
      <c r="G1338" s="28" t="s">
        <v>2445</v>
      </c>
      <c r="H1338" s="11">
        <v>1</v>
      </c>
      <c r="J1338" s="41">
        <v>356</v>
      </c>
    </row>
    <row r="1339" ht="14.25" hidden="1" spans="1:10">
      <c r="A1339" s="5" t="s">
        <v>226</v>
      </c>
      <c r="E1339" s="28" t="s">
        <v>2596</v>
      </c>
      <c r="F1339" s="28" t="s">
        <v>2597</v>
      </c>
      <c r="G1339" s="28" t="s">
        <v>241</v>
      </c>
      <c r="H1339" s="11">
        <v>1</v>
      </c>
      <c r="J1339" s="41">
        <v>104</v>
      </c>
    </row>
    <row r="1340" ht="14.25" hidden="1" spans="1:10">
      <c r="A1340" s="5" t="s">
        <v>226</v>
      </c>
      <c r="E1340" s="28" t="s">
        <v>2598</v>
      </c>
      <c r="F1340" s="28" t="s">
        <v>82</v>
      </c>
      <c r="G1340" s="28" t="s">
        <v>2599</v>
      </c>
      <c r="H1340" s="11">
        <v>1</v>
      </c>
      <c r="J1340" s="41">
        <v>2</v>
      </c>
    </row>
    <row r="1341" ht="14.25" hidden="1" spans="1:10">
      <c r="A1341" s="5" t="s">
        <v>226</v>
      </c>
      <c r="E1341" s="28" t="s">
        <v>2600</v>
      </c>
      <c r="F1341" s="28" t="s">
        <v>758</v>
      </c>
      <c r="G1341" s="28" t="s">
        <v>2601</v>
      </c>
      <c r="H1341" s="11">
        <v>1</v>
      </c>
      <c r="J1341" s="41">
        <v>1</v>
      </c>
    </row>
    <row r="1342" ht="14.25" hidden="1" spans="1:10">
      <c r="A1342" s="5" t="s">
        <v>226</v>
      </c>
      <c r="E1342" s="28" t="s">
        <v>2602</v>
      </c>
      <c r="F1342" s="28" t="s">
        <v>142</v>
      </c>
      <c r="G1342" s="28" t="s">
        <v>2603</v>
      </c>
      <c r="H1342" s="11">
        <v>1</v>
      </c>
      <c r="J1342" s="41">
        <v>40</v>
      </c>
    </row>
    <row r="1343" ht="14.25" hidden="1" spans="1:10">
      <c r="A1343" s="5" t="s">
        <v>226</v>
      </c>
      <c r="E1343" s="28" t="s">
        <v>2604</v>
      </c>
      <c r="F1343" s="28" t="s">
        <v>82</v>
      </c>
      <c r="G1343" s="28" t="s">
        <v>353</v>
      </c>
      <c r="H1343" s="11">
        <v>1</v>
      </c>
      <c r="J1343" s="41">
        <v>12</v>
      </c>
    </row>
    <row r="1344" ht="14.25" hidden="1" spans="1:10">
      <c r="A1344" s="5" t="s">
        <v>226</v>
      </c>
      <c r="E1344" s="28" t="s">
        <v>2605</v>
      </c>
      <c r="F1344" s="28" t="s">
        <v>729</v>
      </c>
      <c r="G1344" s="28" t="s">
        <v>2606</v>
      </c>
      <c r="H1344" s="11">
        <v>1</v>
      </c>
      <c r="J1344" s="41">
        <v>1</v>
      </c>
    </row>
    <row r="1345" ht="14.25" hidden="1" spans="1:10">
      <c r="A1345" s="5" t="s">
        <v>226</v>
      </c>
      <c r="E1345" s="28" t="s">
        <v>2607</v>
      </c>
      <c r="F1345" s="28" t="s">
        <v>2608</v>
      </c>
      <c r="G1345" s="28" t="s">
        <v>1328</v>
      </c>
      <c r="H1345" s="11">
        <v>1</v>
      </c>
      <c r="J1345" s="41">
        <v>5</v>
      </c>
    </row>
    <row r="1346" ht="14.25" hidden="1" spans="1:10">
      <c r="A1346" s="5" t="s">
        <v>226</v>
      </c>
      <c r="E1346" s="28" t="s">
        <v>2609</v>
      </c>
      <c r="F1346" s="28" t="s">
        <v>2610</v>
      </c>
      <c r="G1346" s="28" t="s">
        <v>2611</v>
      </c>
      <c r="H1346" s="11">
        <v>1</v>
      </c>
      <c r="J1346" s="41">
        <v>1</v>
      </c>
    </row>
    <row r="1347" ht="14.25" hidden="1" spans="1:10">
      <c r="A1347" s="5" t="s">
        <v>226</v>
      </c>
      <c r="E1347" s="28" t="s">
        <v>2612</v>
      </c>
      <c r="F1347" s="28" t="s">
        <v>2613</v>
      </c>
      <c r="G1347" s="28" t="s">
        <v>241</v>
      </c>
      <c r="H1347" s="11">
        <v>1</v>
      </c>
      <c r="J1347" s="41">
        <v>14</v>
      </c>
    </row>
    <row r="1348" ht="14.25" hidden="1" spans="1:10">
      <c r="A1348" s="5" t="s">
        <v>226</v>
      </c>
      <c r="E1348" s="28" t="s">
        <v>2614</v>
      </c>
      <c r="F1348" s="28" t="s">
        <v>1075</v>
      </c>
      <c r="G1348" s="28" t="s">
        <v>2615</v>
      </c>
      <c r="H1348" s="11">
        <v>1</v>
      </c>
      <c r="J1348" s="41">
        <v>5</v>
      </c>
    </row>
    <row r="1349" ht="14.25" hidden="1" spans="1:10">
      <c r="A1349" s="5" t="s">
        <v>226</v>
      </c>
      <c r="E1349" s="28" t="s">
        <v>2616</v>
      </c>
      <c r="F1349" s="28" t="s">
        <v>1926</v>
      </c>
      <c r="G1349" s="28" t="s">
        <v>530</v>
      </c>
      <c r="H1349" s="11">
        <v>1</v>
      </c>
      <c r="J1349" s="41">
        <v>70</v>
      </c>
    </row>
    <row r="1350" ht="14.25" hidden="1" spans="1:10">
      <c r="A1350" s="5" t="s">
        <v>226</v>
      </c>
      <c r="E1350" s="28" t="s">
        <v>2617</v>
      </c>
      <c r="F1350" s="28" t="s">
        <v>1183</v>
      </c>
      <c r="G1350" s="28" t="s">
        <v>2618</v>
      </c>
      <c r="H1350" s="11">
        <v>1</v>
      </c>
      <c r="J1350" s="41">
        <v>10</v>
      </c>
    </row>
    <row r="1351" ht="14.25" hidden="1" spans="1:10">
      <c r="A1351" s="5" t="s">
        <v>226</v>
      </c>
      <c r="E1351" s="28" t="s">
        <v>2619</v>
      </c>
      <c r="F1351" s="28" t="s">
        <v>875</v>
      </c>
      <c r="G1351" s="28" t="s">
        <v>958</v>
      </c>
      <c r="H1351" s="11">
        <v>1</v>
      </c>
      <c r="J1351" s="41">
        <v>9</v>
      </c>
    </row>
    <row r="1352" ht="14.25" hidden="1" spans="1:10">
      <c r="A1352" s="5" t="s">
        <v>226</v>
      </c>
      <c r="E1352" s="28" t="s">
        <v>2620</v>
      </c>
      <c r="F1352" s="28" t="s">
        <v>2621</v>
      </c>
      <c r="G1352" s="28" t="s">
        <v>2622</v>
      </c>
      <c r="H1352" s="11">
        <v>1</v>
      </c>
      <c r="J1352" s="41">
        <v>24</v>
      </c>
    </row>
    <row r="1353" ht="14.25" hidden="1" spans="1:10">
      <c r="A1353" s="5" t="s">
        <v>226</v>
      </c>
      <c r="E1353" s="28" t="s">
        <v>2623</v>
      </c>
      <c r="F1353" s="28" t="s">
        <v>216</v>
      </c>
      <c r="G1353" s="28" t="s">
        <v>2624</v>
      </c>
      <c r="H1353" s="11">
        <v>1</v>
      </c>
      <c r="J1353" s="41">
        <v>47</v>
      </c>
    </row>
    <row r="1354" ht="14.25" hidden="1" spans="1:10">
      <c r="A1354" s="5" t="s">
        <v>226</v>
      </c>
      <c r="E1354" s="28" t="s">
        <v>2625</v>
      </c>
      <c r="F1354" s="28" t="s">
        <v>139</v>
      </c>
      <c r="G1354" s="28" t="s">
        <v>2445</v>
      </c>
      <c r="H1354" s="11">
        <v>1</v>
      </c>
      <c r="J1354" s="41">
        <v>10</v>
      </c>
    </row>
    <row r="1355" ht="14.25" hidden="1" spans="1:10">
      <c r="A1355" s="5" t="s">
        <v>226</v>
      </c>
      <c r="E1355" s="28" t="s">
        <v>2626</v>
      </c>
      <c r="F1355" s="28" t="s">
        <v>139</v>
      </c>
      <c r="G1355" s="28" t="s">
        <v>530</v>
      </c>
      <c r="H1355" s="11">
        <v>1</v>
      </c>
      <c r="J1355" s="41">
        <v>4</v>
      </c>
    </row>
    <row r="1356" ht="14.25" hidden="1" spans="1:10">
      <c r="A1356" s="5" t="s">
        <v>226</v>
      </c>
      <c r="E1356" s="28" t="s">
        <v>2627</v>
      </c>
      <c r="F1356" s="28" t="s">
        <v>1123</v>
      </c>
      <c r="G1356" s="28" t="s">
        <v>2628</v>
      </c>
      <c r="H1356" s="11">
        <v>1</v>
      </c>
      <c r="J1356" s="41">
        <v>100</v>
      </c>
    </row>
    <row r="1357" ht="14.25" hidden="1" spans="1:10">
      <c r="A1357" s="5" t="s">
        <v>226</v>
      </c>
      <c r="E1357" s="28" t="s">
        <v>2629</v>
      </c>
      <c r="F1357" s="28" t="s">
        <v>668</v>
      </c>
      <c r="G1357" s="28" t="s">
        <v>1386</v>
      </c>
      <c r="H1357" s="11">
        <v>1</v>
      </c>
      <c r="J1357" s="41">
        <v>5000</v>
      </c>
    </row>
    <row r="1358" ht="14.25" hidden="1" spans="1:10">
      <c r="A1358" s="5" t="s">
        <v>226</v>
      </c>
      <c r="E1358" s="28" t="s">
        <v>2630</v>
      </c>
      <c r="F1358" s="28" t="s">
        <v>668</v>
      </c>
      <c r="G1358" s="28" t="s">
        <v>1349</v>
      </c>
      <c r="H1358" s="11">
        <v>1</v>
      </c>
      <c r="J1358" s="41">
        <v>9500</v>
      </c>
    </row>
    <row r="1359" ht="14.25" hidden="1" spans="1:10">
      <c r="A1359" s="5" t="s">
        <v>226</v>
      </c>
      <c r="E1359" s="28" t="s">
        <v>2631</v>
      </c>
      <c r="F1359" s="28" t="s">
        <v>668</v>
      </c>
      <c r="G1359" s="28" t="s">
        <v>220</v>
      </c>
      <c r="H1359" s="11">
        <v>1</v>
      </c>
      <c r="J1359" s="41">
        <v>9990</v>
      </c>
    </row>
    <row r="1360" ht="14.25" hidden="1" spans="1:10">
      <c r="A1360" s="5" t="s">
        <v>226</v>
      </c>
      <c r="E1360" s="28" t="s">
        <v>2632</v>
      </c>
      <c r="F1360" s="28" t="s">
        <v>668</v>
      </c>
      <c r="G1360" s="28" t="s">
        <v>1256</v>
      </c>
      <c r="H1360" s="11">
        <v>1</v>
      </c>
      <c r="J1360" s="41">
        <v>4240</v>
      </c>
    </row>
    <row r="1361" ht="14.25" hidden="1" spans="1:10">
      <c r="A1361" s="5" t="s">
        <v>226</v>
      </c>
      <c r="E1361" s="28" t="s">
        <v>2633</v>
      </c>
      <c r="F1361" s="28" t="s">
        <v>668</v>
      </c>
      <c r="G1361" s="28" t="s">
        <v>1386</v>
      </c>
      <c r="H1361" s="11">
        <v>1</v>
      </c>
      <c r="J1361" s="41">
        <v>4852</v>
      </c>
    </row>
    <row r="1362" ht="14.25" hidden="1" spans="1:10">
      <c r="A1362" s="5" t="s">
        <v>226</v>
      </c>
      <c r="E1362" s="28" t="s">
        <v>2634</v>
      </c>
      <c r="F1362" s="28" t="s">
        <v>668</v>
      </c>
      <c r="G1362" s="28" t="s">
        <v>2635</v>
      </c>
      <c r="H1362" s="11">
        <v>1</v>
      </c>
      <c r="J1362" s="41">
        <v>9958</v>
      </c>
    </row>
    <row r="1363" ht="14.25" hidden="1" spans="1:10">
      <c r="A1363" s="5" t="s">
        <v>226</v>
      </c>
      <c r="E1363" s="28" t="s">
        <v>2636</v>
      </c>
      <c r="F1363" s="28" t="s">
        <v>668</v>
      </c>
      <c r="G1363" s="28" t="s">
        <v>1579</v>
      </c>
      <c r="H1363" s="11">
        <v>1</v>
      </c>
      <c r="J1363" s="41">
        <v>9954</v>
      </c>
    </row>
    <row r="1364" ht="14.25" hidden="1" spans="1:10">
      <c r="A1364" s="5" t="s">
        <v>226</v>
      </c>
      <c r="E1364" s="28" t="s">
        <v>2637</v>
      </c>
      <c r="F1364" s="28" t="s">
        <v>668</v>
      </c>
      <c r="G1364" s="28" t="s">
        <v>1256</v>
      </c>
      <c r="H1364" s="11">
        <v>1</v>
      </c>
      <c r="J1364" s="41">
        <v>9200</v>
      </c>
    </row>
    <row r="1365" ht="14.25" hidden="1" spans="1:10">
      <c r="A1365" s="5" t="s">
        <v>226</v>
      </c>
      <c r="E1365" s="28" t="s">
        <v>2638</v>
      </c>
      <c r="F1365" s="28" t="s">
        <v>668</v>
      </c>
      <c r="G1365" s="28" t="s">
        <v>1942</v>
      </c>
      <c r="H1365" s="11">
        <v>1</v>
      </c>
      <c r="J1365" s="41">
        <v>9700</v>
      </c>
    </row>
    <row r="1366" ht="14.25" hidden="1" spans="1:10">
      <c r="A1366" s="5" t="s">
        <v>226</v>
      </c>
      <c r="E1366" s="28" t="s">
        <v>2639</v>
      </c>
      <c r="F1366" s="28" t="s">
        <v>668</v>
      </c>
      <c r="G1366" s="28" t="s">
        <v>1625</v>
      </c>
      <c r="H1366" s="11">
        <v>1</v>
      </c>
      <c r="J1366" s="41">
        <v>4130</v>
      </c>
    </row>
    <row r="1367" ht="14.25" hidden="1" spans="1:10">
      <c r="A1367" s="5" t="s">
        <v>226</v>
      </c>
      <c r="E1367" s="28" t="s">
        <v>2640</v>
      </c>
      <c r="F1367" s="28" t="s">
        <v>668</v>
      </c>
      <c r="G1367" s="28" t="s">
        <v>2235</v>
      </c>
      <c r="H1367" s="11">
        <v>1</v>
      </c>
      <c r="J1367" s="41">
        <v>4947</v>
      </c>
    </row>
    <row r="1368" ht="14.25" hidden="1" spans="1:10">
      <c r="A1368" s="5" t="s">
        <v>226</v>
      </c>
      <c r="E1368" s="28" t="s">
        <v>2641</v>
      </c>
      <c r="F1368" s="28" t="s">
        <v>668</v>
      </c>
      <c r="G1368" s="28" t="s">
        <v>1386</v>
      </c>
      <c r="H1368" s="11">
        <v>1</v>
      </c>
      <c r="J1368" s="41">
        <v>4568</v>
      </c>
    </row>
    <row r="1369" ht="14.25" hidden="1" spans="1:10">
      <c r="A1369" s="5" t="s">
        <v>226</v>
      </c>
      <c r="E1369" s="28" t="s">
        <v>2642</v>
      </c>
      <c r="F1369" s="28" t="s">
        <v>668</v>
      </c>
      <c r="G1369" s="28" t="s">
        <v>2643</v>
      </c>
      <c r="H1369" s="11">
        <v>1</v>
      </c>
      <c r="J1369" s="41">
        <v>9941</v>
      </c>
    </row>
    <row r="1370" ht="14.25" hidden="1" spans="1:10">
      <c r="A1370" s="5" t="s">
        <v>226</v>
      </c>
      <c r="E1370" s="28" t="s">
        <v>2644</v>
      </c>
      <c r="F1370" s="28" t="s">
        <v>668</v>
      </c>
      <c r="G1370" s="28" t="s">
        <v>1349</v>
      </c>
      <c r="H1370" s="11">
        <v>1</v>
      </c>
      <c r="J1370" s="41">
        <v>9610</v>
      </c>
    </row>
    <row r="1371" ht="14.25" hidden="1" spans="1:10">
      <c r="A1371" s="5" t="s">
        <v>226</v>
      </c>
      <c r="E1371" s="28" t="s">
        <v>2645</v>
      </c>
      <c r="F1371" s="28" t="s">
        <v>668</v>
      </c>
      <c r="G1371" s="28" t="s">
        <v>220</v>
      </c>
      <c r="H1371" s="11">
        <v>1</v>
      </c>
      <c r="J1371" s="41">
        <v>9938</v>
      </c>
    </row>
    <row r="1372" ht="14.25" hidden="1" spans="1:10">
      <c r="A1372" s="5" t="s">
        <v>226</v>
      </c>
      <c r="E1372" s="28" t="s">
        <v>2646</v>
      </c>
      <c r="F1372" s="28" t="s">
        <v>668</v>
      </c>
      <c r="G1372" s="28" t="s">
        <v>1349</v>
      </c>
      <c r="H1372" s="11">
        <v>1</v>
      </c>
      <c r="J1372" s="41">
        <v>10000</v>
      </c>
    </row>
    <row r="1373" ht="14.25" hidden="1" spans="1:10">
      <c r="A1373" s="5" t="s">
        <v>226</v>
      </c>
      <c r="E1373" s="28" t="s">
        <v>2647</v>
      </c>
      <c r="F1373" s="28" t="s">
        <v>643</v>
      </c>
      <c r="G1373" s="28" t="s">
        <v>2235</v>
      </c>
      <c r="H1373" s="11">
        <v>1</v>
      </c>
      <c r="J1373" s="41">
        <v>4765</v>
      </c>
    </row>
    <row r="1374" ht="14.25" hidden="1" spans="1:10">
      <c r="A1374" s="5" t="s">
        <v>226</v>
      </c>
      <c r="E1374" s="109" t="s">
        <v>2648</v>
      </c>
      <c r="F1374" s="109" t="s">
        <v>668</v>
      </c>
      <c r="G1374" s="109" t="s">
        <v>1927</v>
      </c>
      <c r="H1374" s="11">
        <v>1</v>
      </c>
      <c r="J1374" s="110">
        <v>15</v>
      </c>
    </row>
    <row r="1375" ht="14.25" hidden="1" spans="1:10">
      <c r="A1375" s="5" t="s">
        <v>226</v>
      </c>
      <c r="E1375" s="28" t="s">
        <v>2649</v>
      </c>
      <c r="F1375" s="28" t="s">
        <v>643</v>
      </c>
      <c r="G1375" s="28" t="s">
        <v>1623</v>
      </c>
      <c r="H1375" s="11">
        <v>1</v>
      </c>
      <c r="J1375" s="41">
        <v>4806</v>
      </c>
    </row>
    <row r="1376" ht="14.25" hidden="1" spans="1:10">
      <c r="A1376" s="5" t="s">
        <v>226</v>
      </c>
      <c r="E1376" s="28" t="s">
        <v>2650</v>
      </c>
      <c r="F1376" s="28" t="s">
        <v>2651</v>
      </c>
      <c r="G1376" s="28" t="s">
        <v>2652</v>
      </c>
      <c r="H1376" s="11">
        <v>1</v>
      </c>
      <c r="J1376" s="41">
        <v>4900</v>
      </c>
    </row>
    <row r="1377" ht="14.25" hidden="1" spans="1:10">
      <c r="A1377" s="5" t="s">
        <v>226</v>
      </c>
      <c r="E1377" s="28" t="s">
        <v>2653</v>
      </c>
      <c r="F1377" s="28" t="s">
        <v>2651</v>
      </c>
      <c r="G1377" s="28" t="s">
        <v>2654</v>
      </c>
      <c r="H1377" s="11">
        <v>1</v>
      </c>
      <c r="J1377" s="41">
        <v>4809</v>
      </c>
    </row>
    <row r="1378" ht="14.25" hidden="1" spans="1:10">
      <c r="A1378" s="5" t="s">
        <v>226</v>
      </c>
      <c r="E1378" s="28" t="s">
        <v>2655</v>
      </c>
      <c r="F1378" s="28" t="s">
        <v>668</v>
      </c>
      <c r="G1378" s="28" t="s">
        <v>1483</v>
      </c>
      <c r="H1378" s="11">
        <v>1</v>
      </c>
      <c r="J1378" s="41">
        <v>5000</v>
      </c>
    </row>
    <row r="1379" ht="14.25" hidden="1" spans="1:10">
      <c r="A1379" s="5" t="s">
        <v>226</v>
      </c>
      <c r="E1379" s="28" t="s">
        <v>2656</v>
      </c>
      <c r="F1379" s="28" t="s">
        <v>668</v>
      </c>
      <c r="G1379" s="28" t="s">
        <v>1377</v>
      </c>
      <c r="H1379" s="11">
        <v>1</v>
      </c>
      <c r="J1379" s="41">
        <v>480</v>
      </c>
    </row>
    <row r="1380" ht="14.25" hidden="1" spans="1:10">
      <c r="A1380" s="5" t="s">
        <v>226</v>
      </c>
      <c r="E1380" s="28" t="s">
        <v>2657</v>
      </c>
      <c r="F1380" s="28" t="s">
        <v>2658</v>
      </c>
      <c r="G1380" s="28" t="s">
        <v>2659</v>
      </c>
      <c r="H1380" s="11">
        <v>1</v>
      </c>
      <c r="J1380" s="41">
        <v>4900</v>
      </c>
    </row>
    <row r="1381" ht="14.25" hidden="1" spans="1:10">
      <c r="A1381" s="5" t="s">
        <v>226</v>
      </c>
      <c r="E1381" s="28" t="s">
        <v>2660</v>
      </c>
      <c r="F1381" s="28" t="s">
        <v>2658</v>
      </c>
      <c r="G1381" s="28" t="s">
        <v>1972</v>
      </c>
      <c r="H1381" s="11">
        <v>1</v>
      </c>
      <c r="J1381" s="41">
        <v>4970</v>
      </c>
    </row>
    <row r="1382" ht="14.25" hidden="1" spans="1:10">
      <c r="A1382" s="5" t="s">
        <v>226</v>
      </c>
      <c r="E1382" s="28" t="s">
        <v>2661</v>
      </c>
      <c r="F1382" s="28" t="s">
        <v>668</v>
      </c>
      <c r="G1382" s="28" t="s">
        <v>220</v>
      </c>
      <c r="H1382" s="11">
        <v>1</v>
      </c>
      <c r="J1382" s="41">
        <v>3220</v>
      </c>
    </row>
    <row r="1383" ht="14.25" hidden="1" spans="1:10">
      <c r="A1383" s="5" t="s">
        <v>226</v>
      </c>
      <c r="E1383" s="28" t="s">
        <v>2662</v>
      </c>
      <c r="F1383" s="28" t="s">
        <v>668</v>
      </c>
      <c r="G1383" s="28" t="s">
        <v>2663</v>
      </c>
      <c r="H1383" s="11">
        <v>1</v>
      </c>
      <c r="J1383" s="41">
        <v>5000</v>
      </c>
    </row>
    <row r="1384" ht="14.25" hidden="1" spans="1:10">
      <c r="A1384" s="5" t="s">
        <v>226</v>
      </c>
      <c r="E1384" s="28" t="s">
        <v>2664</v>
      </c>
      <c r="F1384" s="28" t="s">
        <v>668</v>
      </c>
      <c r="G1384" s="28" t="s">
        <v>2665</v>
      </c>
      <c r="H1384" s="11">
        <v>1</v>
      </c>
      <c r="J1384" s="41">
        <v>5000</v>
      </c>
    </row>
    <row r="1385" ht="14.25" hidden="1" spans="1:10">
      <c r="A1385" s="5" t="s">
        <v>226</v>
      </c>
      <c r="E1385" s="28" t="s">
        <v>2666</v>
      </c>
      <c r="F1385" s="28" t="s">
        <v>668</v>
      </c>
      <c r="G1385" s="28" t="s">
        <v>2663</v>
      </c>
      <c r="H1385" s="11">
        <v>1</v>
      </c>
      <c r="J1385" s="41">
        <v>5000</v>
      </c>
    </row>
    <row r="1386" ht="14.25" hidden="1" spans="1:10">
      <c r="A1386" s="5" t="s">
        <v>226</v>
      </c>
      <c r="E1386" s="28" t="s">
        <v>2667</v>
      </c>
      <c r="F1386" s="28" t="s">
        <v>668</v>
      </c>
      <c r="G1386" s="28" t="s">
        <v>2665</v>
      </c>
      <c r="H1386" s="11">
        <v>1</v>
      </c>
      <c r="J1386" s="41">
        <v>4400</v>
      </c>
    </row>
    <row r="1387" ht="14.25" hidden="1" spans="1:10">
      <c r="A1387" s="5" t="s">
        <v>226</v>
      </c>
      <c r="E1387" s="28" t="s">
        <v>2668</v>
      </c>
      <c r="F1387" s="28" t="s">
        <v>668</v>
      </c>
      <c r="G1387" s="28" t="s">
        <v>2669</v>
      </c>
      <c r="H1387" s="11">
        <v>1</v>
      </c>
      <c r="J1387" s="41">
        <v>10000</v>
      </c>
    </row>
    <row r="1388" ht="14.25" hidden="1" spans="1:10">
      <c r="A1388" s="5" t="s">
        <v>226</v>
      </c>
      <c r="E1388" s="28" t="s">
        <v>2670</v>
      </c>
      <c r="F1388" s="28" t="s">
        <v>668</v>
      </c>
      <c r="G1388" s="28" t="s">
        <v>2669</v>
      </c>
      <c r="H1388" s="11">
        <v>1</v>
      </c>
      <c r="J1388" s="41">
        <v>8807</v>
      </c>
    </row>
    <row r="1389" ht="14.25" hidden="1" spans="1:10">
      <c r="A1389" s="5" t="s">
        <v>226</v>
      </c>
      <c r="E1389" s="28" t="s">
        <v>2671</v>
      </c>
      <c r="F1389" s="28" t="s">
        <v>668</v>
      </c>
      <c r="G1389" s="28" t="s">
        <v>2672</v>
      </c>
      <c r="H1389" s="11">
        <v>1</v>
      </c>
      <c r="J1389" s="41">
        <v>10000</v>
      </c>
    </row>
    <row r="1390" ht="14.25" hidden="1" spans="1:10">
      <c r="A1390" s="5" t="s">
        <v>226</v>
      </c>
      <c r="E1390" s="28" t="s">
        <v>2673</v>
      </c>
      <c r="F1390" s="28" t="s">
        <v>668</v>
      </c>
      <c r="G1390" s="28" t="s">
        <v>2665</v>
      </c>
      <c r="H1390" s="11">
        <v>1</v>
      </c>
      <c r="J1390" s="41">
        <v>5000</v>
      </c>
    </row>
    <row r="1391" ht="14.25" hidden="1" spans="1:10">
      <c r="A1391" s="5" t="s">
        <v>226</v>
      </c>
      <c r="E1391" s="28" t="s">
        <v>2674</v>
      </c>
      <c r="F1391" s="28" t="s">
        <v>668</v>
      </c>
      <c r="G1391" s="28" t="s">
        <v>1483</v>
      </c>
      <c r="H1391" s="11">
        <v>1</v>
      </c>
      <c r="J1391" s="41">
        <v>5000</v>
      </c>
    </row>
    <row r="1392" ht="14.25" hidden="1" spans="1:10">
      <c r="A1392" s="5" t="s">
        <v>226</v>
      </c>
      <c r="E1392" s="28" t="s">
        <v>2675</v>
      </c>
      <c r="F1392" s="28" t="s">
        <v>668</v>
      </c>
      <c r="G1392" s="28" t="s">
        <v>1352</v>
      </c>
      <c r="H1392" s="11">
        <v>1</v>
      </c>
      <c r="J1392" s="41">
        <v>9940</v>
      </c>
    </row>
    <row r="1393" ht="14.25" hidden="1" spans="1:10">
      <c r="A1393" s="5" t="s">
        <v>226</v>
      </c>
      <c r="E1393" s="28" t="s">
        <v>2676</v>
      </c>
      <c r="F1393" s="28" t="s">
        <v>668</v>
      </c>
      <c r="G1393" s="28" t="s">
        <v>2287</v>
      </c>
      <c r="H1393" s="11">
        <v>1</v>
      </c>
      <c r="J1393" s="41">
        <v>10000</v>
      </c>
    </row>
    <row r="1394" ht="14.25" hidden="1" spans="1:10">
      <c r="A1394" s="5" t="s">
        <v>226</v>
      </c>
      <c r="E1394" s="28" t="s">
        <v>2677</v>
      </c>
      <c r="F1394" s="28" t="s">
        <v>668</v>
      </c>
      <c r="G1394" s="28" t="s">
        <v>2635</v>
      </c>
      <c r="H1394" s="11">
        <v>1</v>
      </c>
      <c r="J1394" s="41">
        <v>10000</v>
      </c>
    </row>
    <row r="1395" ht="14.25" hidden="1" spans="1:10">
      <c r="A1395" s="5" t="s">
        <v>226</v>
      </c>
      <c r="E1395" s="28" t="s">
        <v>2678</v>
      </c>
      <c r="F1395" s="28" t="s">
        <v>668</v>
      </c>
      <c r="G1395" s="28" t="s">
        <v>2679</v>
      </c>
      <c r="H1395" s="11">
        <v>1</v>
      </c>
      <c r="J1395" s="41">
        <v>5000</v>
      </c>
    </row>
    <row r="1396" ht="14.25" hidden="1" spans="1:10">
      <c r="A1396" s="5" t="s">
        <v>226</v>
      </c>
      <c r="E1396" s="28" t="s">
        <v>2680</v>
      </c>
      <c r="F1396" s="28" t="s">
        <v>668</v>
      </c>
      <c r="G1396" s="28" t="s">
        <v>2679</v>
      </c>
      <c r="H1396" s="11">
        <v>1</v>
      </c>
      <c r="J1396" s="41">
        <v>4000</v>
      </c>
    </row>
    <row r="1397" ht="14.25" hidden="1" spans="1:10">
      <c r="A1397" s="5" t="s">
        <v>226</v>
      </c>
      <c r="E1397" s="28" t="s">
        <v>2681</v>
      </c>
      <c r="F1397" s="28" t="s">
        <v>668</v>
      </c>
      <c r="G1397" s="28" t="s">
        <v>2665</v>
      </c>
      <c r="H1397" s="11">
        <v>1</v>
      </c>
      <c r="J1397" s="41">
        <v>5000</v>
      </c>
    </row>
    <row r="1398" ht="14.25" hidden="1" spans="1:10">
      <c r="A1398" s="5" t="s">
        <v>226</v>
      </c>
      <c r="E1398" s="28" t="s">
        <v>2682</v>
      </c>
      <c r="F1398" s="28" t="s">
        <v>668</v>
      </c>
      <c r="G1398" s="28" t="s">
        <v>2669</v>
      </c>
      <c r="H1398" s="11">
        <v>1</v>
      </c>
      <c r="J1398" s="41">
        <v>4000</v>
      </c>
    </row>
    <row r="1399" ht="14.25" hidden="1" spans="1:10">
      <c r="A1399" s="5" t="s">
        <v>226</v>
      </c>
      <c r="E1399" s="28" t="s">
        <v>2683</v>
      </c>
      <c r="F1399" s="28" t="s">
        <v>668</v>
      </c>
      <c r="G1399" s="28" t="s">
        <v>2669</v>
      </c>
      <c r="H1399" s="11">
        <v>1</v>
      </c>
      <c r="J1399" s="41">
        <v>4380</v>
      </c>
    </row>
    <row r="1400" ht="14.25" hidden="1" spans="1:10">
      <c r="A1400" s="5" t="s">
        <v>226</v>
      </c>
      <c r="E1400" s="28" t="s">
        <v>2684</v>
      </c>
      <c r="F1400" s="28" t="s">
        <v>668</v>
      </c>
      <c r="G1400" s="28" t="s">
        <v>2685</v>
      </c>
      <c r="H1400" s="11">
        <v>1</v>
      </c>
      <c r="J1400" s="41">
        <v>3640</v>
      </c>
    </row>
    <row r="1401" ht="14.25" hidden="1" spans="1:10">
      <c r="A1401" s="5" t="s">
        <v>226</v>
      </c>
      <c r="E1401" s="28" t="s">
        <v>2686</v>
      </c>
      <c r="F1401" s="28" t="s">
        <v>668</v>
      </c>
      <c r="G1401" s="28" t="s">
        <v>2687</v>
      </c>
      <c r="H1401" s="11">
        <v>1</v>
      </c>
      <c r="J1401" s="41">
        <v>1700</v>
      </c>
    </row>
    <row r="1402" ht="14.25" hidden="1" spans="1:10">
      <c r="A1402" s="5" t="s">
        <v>226</v>
      </c>
      <c r="E1402" s="28" t="s">
        <v>2688</v>
      </c>
      <c r="F1402" s="28" t="s">
        <v>668</v>
      </c>
      <c r="G1402" s="28" t="s">
        <v>2679</v>
      </c>
      <c r="H1402" s="11">
        <v>1</v>
      </c>
      <c r="J1402" s="41">
        <v>10000</v>
      </c>
    </row>
    <row r="1403" ht="14.25" hidden="1" spans="1:10">
      <c r="A1403" s="5" t="s">
        <v>226</v>
      </c>
      <c r="E1403" s="28" t="s">
        <v>2689</v>
      </c>
      <c r="F1403" s="28" t="s">
        <v>668</v>
      </c>
      <c r="G1403" s="28" t="s">
        <v>2690</v>
      </c>
      <c r="H1403" s="11">
        <v>1</v>
      </c>
      <c r="J1403" s="41">
        <v>5000</v>
      </c>
    </row>
    <row r="1404" ht="14.25" hidden="1" spans="1:10">
      <c r="A1404" s="5" t="s">
        <v>226</v>
      </c>
      <c r="E1404" s="28" t="s">
        <v>2691</v>
      </c>
      <c r="F1404" s="28" t="s">
        <v>668</v>
      </c>
      <c r="G1404" s="28" t="s">
        <v>2665</v>
      </c>
      <c r="H1404" s="11">
        <v>1</v>
      </c>
      <c r="J1404" s="41">
        <v>10000</v>
      </c>
    </row>
    <row r="1405" ht="14.25" hidden="1" spans="1:10">
      <c r="A1405" s="5" t="s">
        <v>226</v>
      </c>
      <c r="E1405" s="28" t="s">
        <v>2692</v>
      </c>
      <c r="F1405" s="28" t="s">
        <v>668</v>
      </c>
      <c r="G1405" s="28" t="s">
        <v>2693</v>
      </c>
      <c r="H1405" s="11">
        <v>1</v>
      </c>
      <c r="J1405" s="41">
        <v>5000</v>
      </c>
    </row>
    <row r="1406" ht="14.25" hidden="1" spans="1:10">
      <c r="A1406" s="5" t="s">
        <v>226</v>
      </c>
      <c r="E1406" s="28" t="s">
        <v>2694</v>
      </c>
      <c r="F1406" s="28" t="s">
        <v>668</v>
      </c>
      <c r="G1406" s="28" t="s">
        <v>2679</v>
      </c>
      <c r="H1406" s="11">
        <v>1</v>
      </c>
      <c r="J1406" s="41">
        <v>5000</v>
      </c>
    </row>
    <row r="1407" ht="14.25" hidden="1" spans="1:10">
      <c r="A1407" s="5" t="s">
        <v>226</v>
      </c>
      <c r="E1407" s="28" t="s">
        <v>2695</v>
      </c>
      <c r="F1407" s="28" t="s">
        <v>668</v>
      </c>
      <c r="G1407" s="28" t="s">
        <v>2696</v>
      </c>
      <c r="H1407" s="11">
        <v>1</v>
      </c>
      <c r="J1407" s="41">
        <v>4900</v>
      </c>
    </row>
    <row r="1408" ht="14.25" hidden="1" spans="1:10">
      <c r="A1408" s="5" t="s">
        <v>226</v>
      </c>
      <c r="E1408" s="28" t="s">
        <v>2697</v>
      </c>
      <c r="F1408" s="28" t="s">
        <v>668</v>
      </c>
      <c r="G1408" s="28" t="s">
        <v>2698</v>
      </c>
      <c r="H1408" s="11">
        <v>1</v>
      </c>
      <c r="J1408" s="41">
        <v>5000</v>
      </c>
    </row>
    <row r="1409" ht="14.25" hidden="1" spans="1:10">
      <c r="A1409" s="5" t="s">
        <v>226</v>
      </c>
      <c r="E1409" s="28" t="s">
        <v>2699</v>
      </c>
      <c r="F1409" s="28" t="s">
        <v>668</v>
      </c>
      <c r="G1409" s="28" t="s">
        <v>2700</v>
      </c>
      <c r="H1409" s="11">
        <v>1</v>
      </c>
      <c r="J1409" s="41">
        <v>9990</v>
      </c>
    </row>
    <row r="1410" ht="14.25" hidden="1" spans="1:10">
      <c r="A1410" s="5" t="s">
        <v>226</v>
      </c>
      <c r="E1410" s="28" t="s">
        <v>2701</v>
      </c>
      <c r="F1410" s="28" t="s">
        <v>668</v>
      </c>
      <c r="G1410" s="28" t="s">
        <v>1512</v>
      </c>
      <c r="H1410" s="11">
        <v>1</v>
      </c>
      <c r="J1410" s="41">
        <v>5000</v>
      </c>
    </row>
    <row r="1411" ht="14.25" hidden="1" spans="1:10">
      <c r="A1411" s="5" t="s">
        <v>226</v>
      </c>
      <c r="E1411" s="28" t="s">
        <v>2702</v>
      </c>
      <c r="F1411" s="28" t="s">
        <v>668</v>
      </c>
      <c r="G1411" s="28" t="s">
        <v>2635</v>
      </c>
      <c r="H1411" s="11">
        <v>1</v>
      </c>
      <c r="J1411" s="41">
        <v>970</v>
      </c>
    </row>
    <row r="1412" ht="14.25" hidden="1" spans="1:10">
      <c r="A1412" s="5" t="s">
        <v>226</v>
      </c>
      <c r="E1412" s="28" t="s">
        <v>2703</v>
      </c>
      <c r="F1412" s="28" t="s">
        <v>668</v>
      </c>
      <c r="G1412" s="28" t="s">
        <v>2635</v>
      </c>
      <c r="H1412" s="11">
        <v>1</v>
      </c>
      <c r="J1412" s="41">
        <v>5000</v>
      </c>
    </row>
    <row r="1413" ht="14.25" hidden="1" spans="1:10">
      <c r="A1413" s="5" t="s">
        <v>226</v>
      </c>
      <c r="E1413" s="28" t="s">
        <v>2704</v>
      </c>
      <c r="F1413" s="28" t="s">
        <v>668</v>
      </c>
      <c r="G1413" s="28" t="s">
        <v>2287</v>
      </c>
      <c r="H1413" s="11">
        <v>1</v>
      </c>
      <c r="J1413" s="41">
        <v>7800</v>
      </c>
    </row>
    <row r="1414" ht="14.25" hidden="1" spans="1:10">
      <c r="A1414" s="5" t="s">
        <v>226</v>
      </c>
      <c r="E1414" s="28" t="s">
        <v>2705</v>
      </c>
      <c r="F1414" s="28" t="s">
        <v>668</v>
      </c>
      <c r="G1414" s="28" t="s">
        <v>1625</v>
      </c>
      <c r="H1414" s="11">
        <v>1</v>
      </c>
      <c r="J1414" s="41">
        <v>5000</v>
      </c>
    </row>
    <row r="1415" ht="14.25" hidden="1" spans="1:10">
      <c r="A1415" s="5" t="s">
        <v>226</v>
      </c>
      <c r="E1415" s="28" t="s">
        <v>2706</v>
      </c>
      <c r="F1415" s="28" t="s">
        <v>668</v>
      </c>
      <c r="G1415" s="28" t="s">
        <v>2635</v>
      </c>
      <c r="H1415" s="11">
        <v>1</v>
      </c>
      <c r="J1415" s="41">
        <v>3500</v>
      </c>
    </row>
    <row r="1416" ht="14.25" hidden="1" spans="1:10">
      <c r="A1416" s="5" t="s">
        <v>226</v>
      </c>
      <c r="E1416" s="28" t="s">
        <v>2707</v>
      </c>
      <c r="F1416" s="28" t="s">
        <v>668</v>
      </c>
      <c r="G1416" s="28" t="s">
        <v>1483</v>
      </c>
      <c r="H1416" s="11">
        <v>1</v>
      </c>
      <c r="J1416" s="41">
        <v>5000</v>
      </c>
    </row>
    <row r="1417" ht="14.25" hidden="1" spans="1:10">
      <c r="A1417" s="5" t="s">
        <v>226</v>
      </c>
      <c r="E1417" s="28" t="s">
        <v>2708</v>
      </c>
      <c r="F1417" s="28" t="s">
        <v>668</v>
      </c>
      <c r="G1417" s="28" t="s">
        <v>2635</v>
      </c>
      <c r="H1417" s="11">
        <v>1</v>
      </c>
      <c r="J1417" s="41">
        <v>5000</v>
      </c>
    </row>
    <row r="1418" ht="14.25" hidden="1" spans="1:10">
      <c r="A1418" s="5" t="s">
        <v>226</v>
      </c>
      <c r="E1418" s="28" t="s">
        <v>2709</v>
      </c>
      <c r="F1418" s="28" t="s">
        <v>668</v>
      </c>
      <c r="G1418" s="28" t="s">
        <v>1625</v>
      </c>
      <c r="H1418" s="11">
        <v>1</v>
      </c>
      <c r="J1418" s="41">
        <v>5000</v>
      </c>
    </row>
    <row r="1419" ht="14.25" hidden="1" spans="1:10">
      <c r="A1419" s="5" t="s">
        <v>226</v>
      </c>
      <c r="E1419" s="28" t="s">
        <v>2710</v>
      </c>
      <c r="F1419" s="28" t="s">
        <v>668</v>
      </c>
      <c r="G1419" s="28" t="s">
        <v>2042</v>
      </c>
      <c r="H1419" s="11">
        <v>1</v>
      </c>
      <c r="J1419" s="41">
        <v>5000</v>
      </c>
    </row>
    <row r="1420" ht="14.25" hidden="1" spans="1:10">
      <c r="A1420" s="5" t="s">
        <v>226</v>
      </c>
      <c r="E1420" s="28" t="s">
        <v>2711</v>
      </c>
      <c r="F1420" s="28" t="s">
        <v>668</v>
      </c>
      <c r="G1420" s="28" t="s">
        <v>2042</v>
      </c>
      <c r="H1420" s="11">
        <v>1</v>
      </c>
      <c r="J1420" s="41">
        <v>5000</v>
      </c>
    </row>
    <row r="1421" ht="14.25" hidden="1" spans="1:10">
      <c r="A1421" s="5" t="s">
        <v>226</v>
      </c>
      <c r="E1421" s="28" t="s">
        <v>2712</v>
      </c>
      <c r="F1421" s="28" t="s">
        <v>668</v>
      </c>
      <c r="G1421" s="28" t="s">
        <v>2287</v>
      </c>
      <c r="H1421" s="11">
        <v>1</v>
      </c>
      <c r="J1421" s="41">
        <v>5000</v>
      </c>
    </row>
    <row r="1422" ht="14.25" hidden="1" spans="1:10">
      <c r="A1422" s="5" t="s">
        <v>226</v>
      </c>
      <c r="E1422" s="28" t="s">
        <v>2713</v>
      </c>
      <c r="F1422" s="28" t="s">
        <v>668</v>
      </c>
      <c r="G1422" s="28" t="s">
        <v>2698</v>
      </c>
      <c r="H1422" s="11">
        <v>1</v>
      </c>
      <c r="J1422" s="41">
        <v>3921</v>
      </c>
    </row>
    <row r="1423" ht="14.25" hidden="1" spans="1:10">
      <c r="A1423" s="5" t="s">
        <v>226</v>
      </c>
      <c r="E1423" s="28" t="s">
        <v>2714</v>
      </c>
      <c r="F1423" s="28" t="s">
        <v>668</v>
      </c>
      <c r="G1423" s="28" t="s">
        <v>1512</v>
      </c>
      <c r="H1423" s="11">
        <v>1</v>
      </c>
      <c r="J1423" s="41">
        <v>10000</v>
      </c>
    </row>
    <row r="1424" ht="14.25" hidden="1" spans="1:10">
      <c r="A1424" s="5" t="s">
        <v>226</v>
      </c>
      <c r="E1424" s="28" t="s">
        <v>2715</v>
      </c>
      <c r="F1424" s="28" t="s">
        <v>668</v>
      </c>
      <c r="G1424" s="28" t="s">
        <v>2635</v>
      </c>
      <c r="H1424" s="11">
        <v>1</v>
      </c>
      <c r="J1424" s="41">
        <v>9880</v>
      </c>
    </row>
    <row r="1425" ht="14.25" hidden="1" spans="1:10">
      <c r="A1425" s="5" t="s">
        <v>226</v>
      </c>
      <c r="E1425" s="28" t="s">
        <v>2716</v>
      </c>
      <c r="F1425" s="28" t="s">
        <v>668</v>
      </c>
      <c r="G1425" s="28" t="s">
        <v>1483</v>
      </c>
      <c r="H1425" s="11">
        <v>1</v>
      </c>
      <c r="J1425" s="41">
        <v>10000</v>
      </c>
    </row>
    <row r="1426" ht="14.25" hidden="1" spans="1:10">
      <c r="A1426" s="5" t="s">
        <v>226</v>
      </c>
      <c r="E1426" s="28" t="s">
        <v>2717</v>
      </c>
      <c r="F1426" s="28" t="s">
        <v>668</v>
      </c>
      <c r="G1426" s="28" t="s">
        <v>2287</v>
      </c>
      <c r="H1426" s="11">
        <v>1</v>
      </c>
      <c r="J1426" s="41">
        <v>9980</v>
      </c>
    </row>
    <row r="1427" ht="14.25" hidden="1" spans="1:10">
      <c r="A1427" s="5" t="s">
        <v>226</v>
      </c>
      <c r="E1427" s="28" t="s">
        <v>2718</v>
      </c>
      <c r="F1427" s="28" t="s">
        <v>668</v>
      </c>
      <c r="G1427" s="28" t="s">
        <v>1512</v>
      </c>
      <c r="H1427" s="11">
        <v>1</v>
      </c>
      <c r="J1427" s="41">
        <v>10000</v>
      </c>
    </row>
    <row r="1428" ht="14.25" hidden="1" spans="1:10">
      <c r="A1428" s="5" t="s">
        <v>226</v>
      </c>
      <c r="E1428" s="28" t="s">
        <v>2719</v>
      </c>
      <c r="F1428" s="28" t="s">
        <v>142</v>
      </c>
      <c r="G1428" s="28" t="s">
        <v>2720</v>
      </c>
      <c r="H1428" s="11">
        <v>1</v>
      </c>
      <c r="J1428" s="41">
        <v>70</v>
      </c>
    </row>
    <row r="1429" ht="14.25" hidden="1" spans="1:10">
      <c r="A1429" s="5" t="s">
        <v>226</v>
      </c>
      <c r="E1429" s="28" t="s">
        <v>2721</v>
      </c>
      <c r="F1429" s="28" t="s">
        <v>2722</v>
      </c>
      <c r="G1429" s="28" t="s">
        <v>1457</v>
      </c>
      <c r="H1429" s="11">
        <v>1</v>
      </c>
      <c r="J1429" s="41">
        <v>400</v>
      </c>
    </row>
    <row r="1430" ht="14.25" hidden="1" spans="1:10">
      <c r="A1430" s="5" t="s">
        <v>226</v>
      </c>
      <c r="E1430" s="28" t="s">
        <v>2723</v>
      </c>
      <c r="F1430" s="28" t="s">
        <v>2724</v>
      </c>
      <c r="G1430" s="28" t="s">
        <v>105</v>
      </c>
      <c r="H1430" s="11">
        <v>1</v>
      </c>
      <c r="J1430" s="41">
        <v>14990</v>
      </c>
    </row>
    <row r="1431" ht="14.25" hidden="1" spans="1:10">
      <c r="A1431" s="5" t="s">
        <v>226</v>
      </c>
      <c r="E1431" s="28" t="s">
        <v>2725</v>
      </c>
      <c r="F1431" s="28" t="s">
        <v>801</v>
      </c>
      <c r="G1431" s="28" t="s">
        <v>477</v>
      </c>
      <c r="H1431" s="11">
        <v>1</v>
      </c>
      <c r="J1431" s="41">
        <v>31</v>
      </c>
    </row>
    <row r="1432" ht="14.25" hidden="1" spans="1:10">
      <c r="A1432" s="5" t="s">
        <v>226</v>
      </c>
      <c r="E1432" s="28" t="s">
        <v>2726</v>
      </c>
      <c r="F1432" s="28" t="s">
        <v>668</v>
      </c>
      <c r="G1432" s="28" t="s">
        <v>1927</v>
      </c>
      <c r="H1432" s="11">
        <v>1</v>
      </c>
      <c r="J1432" s="41">
        <v>9750</v>
      </c>
    </row>
    <row r="1433" ht="14.25" hidden="1" spans="1:10">
      <c r="A1433" s="5" t="s">
        <v>226</v>
      </c>
      <c r="E1433" s="28" t="s">
        <v>2727</v>
      </c>
      <c r="F1433" s="28" t="s">
        <v>454</v>
      </c>
      <c r="G1433" s="28" t="s">
        <v>1475</v>
      </c>
      <c r="H1433" s="11">
        <v>1</v>
      </c>
      <c r="J1433" s="41">
        <v>7</v>
      </c>
    </row>
    <row r="1434" ht="14.25" hidden="1" spans="1:10">
      <c r="A1434" s="5" t="s">
        <v>226</v>
      </c>
      <c r="E1434" s="109" t="s">
        <v>2728</v>
      </c>
      <c r="F1434" s="109" t="s">
        <v>2411</v>
      </c>
      <c r="G1434" s="109" t="s">
        <v>2729</v>
      </c>
      <c r="H1434" s="11">
        <v>1</v>
      </c>
      <c r="J1434" s="110">
        <v>942</v>
      </c>
    </row>
    <row r="1435" ht="14.25" hidden="1" spans="1:10">
      <c r="A1435" s="5" t="s">
        <v>226</v>
      </c>
      <c r="E1435" s="28" t="s">
        <v>2730</v>
      </c>
      <c r="F1435" s="28"/>
      <c r="G1435" s="28"/>
      <c r="H1435" s="11">
        <v>1</v>
      </c>
      <c r="J1435" s="41">
        <v>10</v>
      </c>
    </row>
    <row r="1436" ht="14.25" hidden="1" spans="1:10">
      <c r="A1436" s="5" t="s">
        <v>226</v>
      </c>
      <c r="E1436" s="28" t="s">
        <v>2731</v>
      </c>
      <c r="F1436" s="28" t="s">
        <v>879</v>
      </c>
      <c r="G1436" s="28" t="s">
        <v>564</v>
      </c>
      <c r="H1436" s="11">
        <v>1</v>
      </c>
      <c r="J1436" s="41">
        <v>3000</v>
      </c>
    </row>
    <row r="1437" ht="14.25" hidden="1" spans="1:10">
      <c r="A1437" s="5" t="s">
        <v>226</v>
      </c>
      <c r="E1437" s="28" t="s">
        <v>2732</v>
      </c>
      <c r="F1437" s="28" t="s">
        <v>1676</v>
      </c>
      <c r="G1437" s="28" t="s">
        <v>2733</v>
      </c>
      <c r="H1437" s="11">
        <v>1</v>
      </c>
      <c r="J1437" s="41">
        <v>22</v>
      </c>
    </row>
    <row r="1438" ht="14.25" hidden="1" spans="1:10">
      <c r="A1438" s="5" t="s">
        <v>226</v>
      </c>
      <c r="E1438" s="28" t="s">
        <v>2734</v>
      </c>
      <c r="F1438" s="28" t="s">
        <v>2735</v>
      </c>
      <c r="G1438" s="28" t="s">
        <v>2736</v>
      </c>
      <c r="H1438" s="11">
        <v>1</v>
      </c>
      <c r="J1438" s="41">
        <v>100</v>
      </c>
    </row>
    <row r="1439" ht="14.25" hidden="1" spans="1:10">
      <c r="A1439" s="5" t="s">
        <v>226</v>
      </c>
      <c r="E1439" s="28" t="s">
        <v>2737</v>
      </c>
      <c r="F1439" s="28" t="s">
        <v>652</v>
      </c>
      <c r="G1439" s="28" t="s">
        <v>2738</v>
      </c>
      <c r="H1439" s="11">
        <v>1</v>
      </c>
      <c r="J1439" s="41">
        <v>5</v>
      </c>
    </row>
    <row r="1440" ht="14.25" hidden="1" spans="1:10">
      <c r="A1440" s="5" t="s">
        <v>226</v>
      </c>
      <c r="E1440" s="28" t="s">
        <v>2739</v>
      </c>
      <c r="F1440" s="28" t="s">
        <v>2560</v>
      </c>
      <c r="G1440" s="28" t="s">
        <v>225</v>
      </c>
      <c r="H1440" s="11">
        <v>1</v>
      </c>
      <c r="J1440" s="41">
        <v>268</v>
      </c>
    </row>
    <row r="1441" ht="14.25" hidden="1" spans="1:10">
      <c r="A1441" s="5" t="s">
        <v>226</v>
      </c>
      <c r="E1441" s="28" t="s">
        <v>2740</v>
      </c>
      <c r="F1441" s="28" t="s">
        <v>2741</v>
      </c>
      <c r="G1441" s="28" t="s">
        <v>735</v>
      </c>
      <c r="H1441" s="11">
        <v>1</v>
      </c>
      <c r="J1441" s="41">
        <v>3</v>
      </c>
    </row>
    <row r="1442" ht="14.25" hidden="1" spans="1:10">
      <c r="A1442" s="5" t="s">
        <v>226</v>
      </c>
      <c r="E1442" s="28" t="s">
        <v>2742</v>
      </c>
      <c r="F1442" s="28" t="s">
        <v>294</v>
      </c>
      <c r="G1442" s="28" t="s">
        <v>2743</v>
      </c>
      <c r="H1442" s="11">
        <v>1</v>
      </c>
      <c r="J1442" s="41">
        <v>3</v>
      </c>
    </row>
    <row r="1443" ht="14.25" hidden="1" spans="1:10">
      <c r="A1443" s="5" t="s">
        <v>226</v>
      </c>
      <c r="E1443" s="28" t="s">
        <v>2744</v>
      </c>
      <c r="F1443" s="28" t="s">
        <v>52</v>
      </c>
      <c r="G1443" s="28" t="s">
        <v>1349</v>
      </c>
      <c r="H1443" s="11">
        <v>1</v>
      </c>
      <c r="J1443" s="41">
        <v>908</v>
      </c>
    </row>
    <row r="1444" ht="14.25" hidden="1" spans="1:10">
      <c r="A1444" s="5" t="s">
        <v>226</v>
      </c>
      <c r="E1444" s="28" t="s">
        <v>2745</v>
      </c>
      <c r="F1444" s="28" t="s">
        <v>1629</v>
      </c>
      <c r="G1444" s="28" t="s">
        <v>2746</v>
      </c>
      <c r="H1444" s="11">
        <v>1</v>
      </c>
      <c r="J1444" s="41">
        <v>8</v>
      </c>
    </row>
    <row r="1445" ht="14.25" hidden="1" spans="1:10">
      <c r="A1445" s="5" t="s">
        <v>226</v>
      </c>
      <c r="E1445" s="28" t="s">
        <v>2747</v>
      </c>
      <c r="F1445" s="28" t="s">
        <v>213</v>
      </c>
      <c r="G1445" s="28" t="s">
        <v>267</v>
      </c>
      <c r="H1445" s="11">
        <v>1</v>
      </c>
      <c r="J1445" s="41">
        <v>7</v>
      </c>
    </row>
    <row r="1446" ht="14.25" hidden="1" spans="1:10">
      <c r="A1446" s="5" t="s">
        <v>226</v>
      </c>
      <c r="E1446" s="28" t="s">
        <v>2748</v>
      </c>
      <c r="F1446" s="28" t="s">
        <v>213</v>
      </c>
      <c r="G1446" s="28" t="s">
        <v>515</v>
      </c>
      <c r="H1446" s="11">
        <v>1</v>
      </c>
      <c r="J1446" s="41">
        <v>1</v>
      </c>
    </row>
    <row r="1447" ht="14.25" hidden="1" spans="1:10">
      <c r="A1447" s="5" t="s">
        <v>226</v>
      </c>
      <c r="E1447" s="28" t="s">
        <v>2749</v>
      </c>
      <c r="F1447" s="28" t="s">
        <v>82</v>
      </c>
      <c r="G1447" s="28" t="s">
        <v>385</v>
      </c>
      <c r="H1447" s="11">
        <v>1</v>
      </c>
      <c r="J1447" s="41">
        <v>6</v>
      </c>
    </row>
    <row r="1448" ht="14.25" hidden="1" spans="1:10">
      <c r="A1448" s="5" t="s">
        <v>226</v>
      </c>
      <c r="E1448" s="28" t="s">
        <v>2750</v>
      </c>
      <c r="F1448" s="28" t="s">
        <v>1641</v>
      </c>
      <c r="G1448" s="28" t="s">
        <v>2257</v>
      </c>
      <c r="H1448" s="11">
        <v>1</v>
      </c>
      <c r="J1448" s="41">
        <v>416</v>
      </c>
    </row>
    <row r="1449" ht="14.25" hidden="1" spans="1:10">
      <c r="A1449" s="5" t="s">
        <v>226</v>
      </c>
      <c r="E1449" s="28" t="s">
        <v>2751</v>
      </c>
      <c r="F1449" s="28" t="s">
        <v>1049</v>
      </c>
      <c r="G1449" s="28" t="s">
        <v>2752</v>
      </c>
      <c r="H1449" s="11">
        <v>1</v>
      </c>
      <c r="J1449" s="41">
        <v>10</v>
      </c>
    </row>
    <row r="1450" ht="14.25" hidden="1" spans="1:10">
      <c r="A1450" s="5" t="s">
        <v>226</v>
      </c>
      <c r="E1450" s="28" t="s">
        <v>2753</v>
      </c>
      <c r="F1450" s="28" t="s">
        <v>1361</v>
      </c>
      <c r="G1450" s="28"/>
      <c r="H1450" s="11">
        <v>1</v>
      </c>
      <c r="J1450" s="41">
        <v>290</v>
      </c>
    </row>
    <row r="1451" ht="14.25" hidden="1" spans="1:10">
      <c r="A1451" s="5" t="s">
        <v>226</v>
      </c>
      <c r="E1451" s="28" t="s">
        <v>2754</v>
      </c>
      <c r="F1451" s="28" t="s">
        <v>668</v>
      </c>
      <c r="G1451" s="28"/>
      <c r="H1451" s="11">
        <v>1</v>
      </c>
      <c r="J1451" s="41">
        <v>5</v>
      </c>
    </row>
    <row r="1452" ht="14.25" hidden="1" spans="1:10">
      <c r="A1452" s="5" t="s">
        <v>226</v>
      </c>
      <c r="E1452" s="28" t="s">
        <v>2755</v>
      </c>
      <c r="F1452" s="28" t="s">
        <v>2756</v>
      </c>
      <c r="G1452" s="28" t="s">
        <v>2757</v>
      </c>
      <c r="H1452" s="11">
        <v>1</v>
      </c>
      <c r="J1452" s="41">
        <v>5000</v>
      </c>
    </row>
    <row r="1453" ht="14.25" hidden="1" spans="1:10">
      <c r="A1453" s="5" t="s">
        <v>226</v>
      </c>
      <c r="E1453" s="28" t="s">
        <v>2758</v>
      </c>
      <c r="F1453" s="28" t="s">
        <v>1659</v>
      </c>
      <c r="G1453" s="28" t="s">
        <v>1518</v>
      </c>
      <c r="H1453" s="11">
        <v>1</v>
      </c>
      <c r="J1453" s="41">
        <v>2</v>
      </c>
    </row>
    <row r="1454" ht="14.25" hidden="1" spans="1:10">
      <c r="A1454" s="5" t="s">
        <v>226</v>
      </c>
      <c r="E1454" s="28" t="s">
        <v>2759</v>
      </c>
      <c r="F1454" s="28" t="s">
        <v>1266</v>
      </c>
      <c r="G1454" s="28" t="s">
        <v>2235</v>
      </c>
      <c r="H1454" s="11">
        <v>1</v>
      </c>
      <c r="J1454" s="41">
        <v>190</v>
      </c>
    </row>
    <row r="1455" ht="14.25" hidden="1" spans="1:10">
      <c r="A1455" s="5" t="s">
        <v>226</v>
      </c>
      <c r="E1455" s="28" t="s">
        <v>2760</v>
      </c>
      <c r="F1455" s="28" t="s">
        <v>668</v>
      </c>
      <c r="G1455" s="28" t="s">
        <v>600</v>
      </c>
      <c r="H1455" s="11">
        <v>1</v>
      </c>
      <c r="J1455" s="41">
        <v>429</v>
      </c>
    </row>
    <row r="1456" ht="14.25" hidden="1" spans="1:10">
      <c r="A1456" s="5" t="s">
        <v>226</v>
      </c>
      <c r="E1456" s="28" t="s">
        <v>2761</v>
      </c>
      <c r="F1456" s="28" t="s">
        <v>2762</v>
      </c>
      <c r="G1456" s="28" t="s">
        <v>2763</v>
      </c>
      <c r="H1456" s="11">
        <v>1</v>
      </c>
      <c r="J1456" s="41">
        <v>1</v>
      </c>
    </row>
    <row r="1457" ht="14.25" hidden="1" spans="1:10">
      <c r="A1457" s="5" t="s">
        <v>226</v>
      </c>
      <c r="E1457" s="28" t="s">
        <v>2764</v>
      </c>
      <c r="F1457" s="28" t="s">
        <v>1852</v>
      </c>
      <c r="G1457" s="28" t="s">
        <v>225</v>
      </c>
      <c r="H1457" s="11">
        <v>1</v>
      </c>
      <c r="J1457" s="41">
        <v>4</v>
      </c>
    </row>
    <row r="1458" ht="14.25" hidden="1" spans="1:10">
      <c r="A1458" s="5" t="s">
        <v>226</v>
      </c>
      <c r="E1458" s="28" t="s">
        <v>2765</v>
      </c>
      <c r="F1458" s="28" t="s">
        <v>2766</v>
      </c>
      <c r="G1458" s="28" t="s">
        <v>2767</v>
      </c>
      <c r="H1458" s="11">
        <v>1</v>
      </c>
      <c r="J1458" s="41">
        <v>2000</v>
      </c>
    </row>
    <row r="1459" ht="14.25" hidden="1" spans="1:10">
      <c r="A1459" s="5" t="s">
        <v>226</v>
      </c>
      <c r="E1459" s="28" t="s">
        <v>2768</v>
      </c>
      <c r="F1459" s="28" t="s">
        <v>474</v>
      </c>
      <c r="G1459" s="28" t="s">
        <v>513</v>
      </c>
      <c r="H1459" s="11">
        <v>1</v>
      </c>
      <c r="J1459" s="41">
        <v>50</v>
      </c>
    </row>
    <row r="1460" ht="14.25" hidden="1" spans="1:10">
      <c r="A1460" s="5" t="s">
        <v>226</v>
      </c>
      <c r="E1460" s="28" t="s">
        <v>2769</v>
      </c>
      <c r="F1460" s="28" t="s">
        <v>2770</v>
      </c>
      <c r="G1460" s="28"/>
      <c r="H1460" s="11">
        <v>1</v>
      </c>
      <c r="J1460" s="41">
        <v>30</v>
      </c>
    </row>
    <row r="1461" ht="14.25" hidden="1" spans="1:10">
      <c r="A1461" s="5" t="s">
        <v>226</v>
      </c>
      <c r="E1461" s="28" t="s">
        <v>2771</v>
      </c>
      <c r="F1461" s="28" t="s">
        <v>547</v>
      </c>
      <c r="G1461" s="28" t="s">
        <v>392</v>
      </c>
      <c r="H1461" s="11">
        <v>1</v>
      </c>
      <c r="J1461" s="41">
        <v>3</v>
      </c>
    </row>
    <row r="1462" ht="14.25" hidden="1" spans="1:10">
      <c r="A1462" s="5" t="s">
        <v>226</v>
      </c>
      <c r="E1462" s="28" t="s">
        <v>2772</v>
      </c>
      <c r="F1462" s="28" t="s">
        <v>384</v>
      </c>
      <c r="G1462" s="28" t="s">
        <v>405</v>
      </c>
      <c r="H1462" s="11">
        <v>1</v>
      </c>
      <c r="J1462" s="41">
        <v>40</v>
      </c>
    </row>
    <row r="1463" ht="14.25" hidden="1" spans="1:10">
      <c r="A1463" s="5" t="s">
        <v>226</v>
      </c>
      <c r="E1463" s="28" t="s">
        <v>2773</v>
      </c>
      <c r="F1463" s="28" t="s">
        <v>82</v>
      </c>
      <c r="G1463" s="28" t="s">
        <v>1256</v>
      </c>
      <c r="H1463" s="11">
        <v>1</v>
      </c>
      <c r="J1463" s="41">
        <v>2407</v>
      </c>
    </row>
    <row r="1464" ht="14.25" hidden="1" spans="1:10">
      <c r="A1464" s="5" t="s">
        <v>226</v>
      </c>
      <c r="E1464" s="28" t="s">
        <v>2774</v>
      </c>
      <c r="F1464" s="28" t="s">
        <v>1613</v>
      </c>
      <c r="G1464" s="28" t="s">
        <v>225</v>
      </c>
      <c r="H1464" s="11">
        <v>1</v>
      </c>
      <c r="J1464" s="41">
        <v>2</v>
      </c>
    </row>
    <row r="1465" ht="14.25" hidden="1" spans="1:10">
      <c r="A1465" s="5" t="s">
        <v>226</v>
      </c>
      <c r="E1465" s="28" t="s">
        <v>2775</v>
      </c>
      <c r="F1465" s="28" t="s">
        <v>2776</v>
      </c>
      <c r="G1465" s="28" t="s">
        <v>1910</v>
      </c>
      <c r="H1465" s="11">
        <v>1</v>
      </c>
      <c r="J1465" s="41">
        <v>15</v>
      </c>
    </row>
    <row r="1466" ht="14.25" hidden="1" spans="1:10">
      <c r="A1466" s="5" t="s">
        <v>226</v>
      </c>
      <c r="E1466" s="28" t="s">
        <v>2777</v>
      </c>
      <c r="F1466" s="28" t="s">
        <v>1183</v>
      </c>
      <c r="G1466" s="28" t="s">
        <v>919</v>
      </c>
      <c r="H1466" s="11">
        <v>1</v>
      </c>
      <c r="J1466" s="41">
        <v>940</v>
      </c>
    </row>
    <row r="1467" ht="14.25" hidden="1" spans="1:10">
      <c r="A1467" s="5" t="s">
        <v>226</v>
      </c>
      <c r="E1467" s="28" t="s">
        <v>2778</v>
      </c>
      <c r="F1467" s="28" t="s">
        <v>82</v>
      </c>
      <c r="G1467" s="28"/>
      <c r="H1467" s="11">
        <v>1</v>
      </c>
      <c r="J1467" s="41">
        <v>3</v>
      </c>
    </row>
    <row r="1468" ht="14.25" hidden="1" spans="1:10">
      <c r="A1468" s="5" t="s">
        <v>226</v>
      </c>
      <c r="E1468" s="28" t="s">
        <v>2779</v>
      </c>
      <c r="F1468" s="28" t="s">
        <v>2780</v>
      </c>
      <c r="G1468" s="28" t="s">
        <v>1843</v>
      </c>
      <c r="H1468" s="11">
        <v>1</v>
      </c>
      <c r="J1468" s="41">
        <v>1</v>
      </c>
    </row>
    <row r="1469" ht="14.25" hidden="1" spans="1:10">
      <c r="A1469" s="5" t="s">
        <v>226</v>
      </c>
      <c r="E1469" s="28" t="s">
        <v>2781</v>
      </c>
      <c r="F1469" s="28" t="s">
        <v>1355</v>
      </c>
      <c r="G1469" s="28" t="s">
        <v>225</v>
      </c>
      <c r="H1469" s="11">
        <v>1</v>
      </c>
      <c r="J1469" s="41">
        <v>100</v>
      </c>
    </row>
    <row r="1470" ht="14.25" hidden="1" spans="1:10">
      <c r="A1470" s="5" t="s">
        <v>226</v>
      </c>
      <c r="E1470" s="28" t="s">
        <v>2782</v>
      </c>
      <c r="F1470" s="28" t="s">
        <v>2783</v>
      </c>
      <c r="G1470" s="28" t="s">
        <v>200</v>
      </c>
      <c r="H1470" s="11">
        <v>1</v>
      </c>
      <c r="J1470" s="41">
        <v>100</v>
      </c>
    </row>
    <row r="1471" ht="14.25" hidden="1" spans="1:10">
      <c r="A1471" s="5" t="s">
        <v>226</v>
      </c>
      <c r="E1471" s="28" t="s">
        <v>2784</v>
      </c>
      <c r="F1471" s="28" t="s">
        <v>1361</v>
      </c>
      <c r="G1471" s="28" t="s">
        <v>1309</v>
      </c>
      <c r="H1471" s="11">
        <v>1</v>
      </c>
      <c r="J1471" s="41">
        <v>5000</v>
      </c>
    </row>
    <row r="1472" ht="14.25" hidden="1" spans="1:10">
      <c r="A1472" s="5" t="s">
        <v>226</v>
      </c>
      <c r="E1472" s="28" t="s">
        <v>2785</v>
      </c>
      <c r="F1472" s="28" t="s">
        <v>2786</v>
      </c>
      <c r="G1472" s="28" t="s">
        <v>105</v>
      </c>
      <c r="H1472" s="11">
        <v>1</v>
      </c>
      <c r="J1472" s="41">
        <v>305</v>
      </c>
    </row>
    <row r="1473" ht="14.25" hidden="1" spans="1:10">
      <c r="A1473" s="5" t="s">
        <v>226</v>
      </c>
      <c r="E1473" s="28" t="s">
        <v>2787</v>
      </c>
      <c r="F1473" s="28" t="s">
        <v>547</v>
      </c>
      <c r="G1473" s="28" t="s">
        <v>717</v>
      </c>
      <c r="H1473" s="11">
        <v>1</v>
      </c>
      <c r="J1473" s="41">
        <v>10</v>
      </c>
    </row>
    <row r="1474" ht="14.25" hidden="1" spans="1:10">
      <c r="A1474" s="5" t="s">
        <v>226</v>
      </c>
      <c r="E1474" s="28" t="s">
        <v>2788</v>
      </c>
      <c r="F1474" s="28" t="s">
        <v>2333</v>
      </c>
      <c r="G1474" s="28" t="s">
        <v>1843</v>
      </c>
      <c r="H1474" s="11">
        <v>1</v>
      </c>
      <c r="J1474" s="41">
        <v>20</v>
      </c>
    </row>
    <row r="1475" ht="14.25" hidden="1" spans="1:10">
      <c r="A1475" s="5" t="s">
        <v>226</v>
      </c>
      <c r="E1475" s="28" t="s">
        <v>2789</v>
      </c>
      <c r="F1475" s="28" t="s">
        <v>1164</v>
      </c>
      <c r="G1475" s="28" t="s">
        <v>1996</v>
      </c>
      <c r="H1475" s="11">
        <v>1</v>
      </c>
      <c r="J1475" s="41">
        <v>1</v>
      </c>
    </row>
    <row r="1476" ht="14.25" hidden="1" spans="1:10">
      <c r="A1476" s="5" t="s">
        <v>226</v>
      </c>
      <c r="E1476" s="28" t="s">
        <v>2790</v>
      </c>
      <c r="F1476" s="28" t="s">
        <v>801</v>
      </c>
      <c r="G1476" s="28" t="s">
        <v>2500</v>
      </c>
      <c r="H1476" s="11">
        <v>1</v>
      </c>
      <c r="J1476" s="41">
        <v>1</v>
      </c>
    </row>
    <row r="1477" ht="14.25" hidden="1" spans="1:10">
      <c r="A1477" s="5" t="s">
        <v>226</v>
      </c>
      <c r="E1477" s="28" t="s">
        <v>2791</v>
      </c>
      <c r="F1477" s="28" t="s">
        <v>652</v>
      </c>
      <c r="G1477" s="28" t="s">
        <v>2792</v>
      </c>
      <c r="H1477" s="11">
        <v>1</v>
      </c>
      <c r="J1477" s="41">
        <v>5</v>
      </c>
    </row>
    <row r="1478" ht="14.25" hidden="1" spans="1:10">
      <c r="A1478" s="5" t="s">
        <v>226</v>
      </c>
      <c r="E1478" s="28" t="s">
        <v>2793</v>
      </c>
      <c r="F1478" s="28" t="s">
        <v>1312</v>
      </c>
      <c r="G1478" s="28" t="s">
        <v>1893</v>
      </c>
      <c r="H1478" s="11">
        <v>1</v>
      </c>
      <c r="J1478" s="41">
        <v>2</v>
      </c>
    </row>
    <row r="1479" ht="14.25" hidden="1" spans="1:10">
      <c r="A1479" s="5" t="s">
        <v>226</v>
      </c>
      <c r="E1479" s="28" t="s">
        <v>2794</v>
      </c>
      <c r="F1479" s="28" t="s">
        <v>1361</v>
      </c>
      <c r="G1479" s="28" t="s">
        <v>1388</v>
      </c>
      <c r="H1479" s="11">
        <v>1</v>
      </c>
      <c r="J1479" s="41">
        <v>10000</v>
      </c>
    </row>
    <row r="1480" ht="14.25" hidden="1" spans="1:10">
      <c r="A1480" s="5" t="s">
        <v>226</v>
      </c>
      <c r="E1480" s="28" t="s">
        <v>2795</v>
      </c>
      <c r="F1480" s="28" t="s">
        <v>552</v>
      </c>
      <c r="G1480" s="28" t="s">
        <v>602</v>
      </c>
      <c r="H1480" s="11">
        <v>1</v>
      </c>
      <c r="J1480" s="41">
        <v>10000</v>
      </c>
    </row>
    <row r="1481" ht="14.25" hidden="1" spans="1:10">
      <c r="A1481" s="5" t="s">
        <v>226</v>
      </c>
      <c r="E1481" s="28" t="s">
        <v>2796</v>
      </c>
      <c r="F1481" s="28" t="s">
        <v>668</v>
      </c>
      <c r="G1481" s="28" t="s">
        <v>2797</v>
      </c>
      <c r="H1481" s="11">
        <v>1</v>
      </c>
      <c r="J1481" s="41">
        <v>3000</v>
      </c>
    </row>
    <row r="1482" ht="14.25" hidden="1" spans="1:10">
      <c r="A1482" s="5" t="s">
        <v>226</v>
      </c>
      <c r="E1482" s="28" t="s">
        <v>2798</v>
      </c>
      <c r="F1482" s="28" t="s">
        <v>2799</v>
      </c>
      <c r="G1482" s="28" t="s">
        <v>105</v>
      </c>
      <c r="H1482" s="11">
        <v>1</v>
      </c>
      <c r="J1482" s="41">
        <v>1270</v>
      </c>
    </row>
    <row r="1483" ht="14.25" hidden="1" spans="1:10">
      <c r="A1483" s="5" t="s">
        <v>226</v>
      </c>
      <c r="E1483" s="28" t="s">
        <v>2800</v>
      </c>
      <c r="F1483" s="28" t="s">
        <v>552</v>
      </c>
      <c r="G1483" s="28" t="s">
        <v>1388</v>
      </c>
      <c r="H1483" s="11">
        <v>1</v>
      </c>
      <c r="J1483" s="41">
        <v>4900</v>
      </c>
    </row>
    <row r="1484" ht="14.25" hidden="1" spans="1:10">
      <c r="A1484" s="5" t="s">
        <v>226</v>
      </c>
      <c r="E1484" s="28" t="s">
        <v>2801</v>
      </c>
      <c r="F1484" s="28" t="s">
        <v>1361</v>
      </c>
      <c r="G1484" s="28" t="s">
        <v>2802</v>
      </c>
      <c r="H1484" s="11">
        <v>1</v>
      </c>
      <c r="J1484" s="41">
        <v>4000</v>
      </c>
    </row>
    <row r="1485" ht="14.25" hidden="1" spans="1:10">
      <c r="A1485" s="5" t="s">
        <v>226</v>
      </c>
      <c r="E1485" s="28" t="s">
        <v>2803</v>
      </c>
      <c r="F1485" s="28" t="s">
        <v>556</v>
      </c>
      <c r="G1485" s="28"/>
      <c r="H1485" s="11">
        <v>1</v>
      </c>
      <c r="J1485" s="41">
        <v>280</v>
      </c>
    </row>
    <row r="1486" ht="14.25" hidden="1" spans="1:10">
      <c r="A1486" s="5" t="s">
        <v>226</v>
      </c>
      <c r="E1486" s="28" t="s">
        <v>2804</v>
      </c>
      <c r="F1486" s="28" t="s">
        <v>1361</v>
      </c>
      <c r="G1486" s="28" t="s">
        <v>1418</v>
      </c>
      <c r="H1486" s="11">
        <v>1</v>
      </c>
      <c r="J1486" s="41">
        <v>5000</v>
      </c>
    </row>
    <row r="1487" ht="14.25" hidden="1" spans="1:10">
      <c r="A1487" s="5" t="s">
        <v>226</v>
      </c>
      <c r="E1487" s="28" t="s">
        <v>2805</v>
      </c>
      <c r="F1487" s="28" t="s">
        <v>1361</v>
      </c>
      <c r="G1487" s="28" t="s">
        <v>1309</v>
      </c>
      <c r="H1487" s="11">
        <v>1</v>
      </c>
      <c r="J1487" s="41">
        <v>4900</v>
      </c>
    </row>
    <row r="1488" ht="14.25" hidden="1" spans="1:10">
      <c r="A1488" s="5" t="s">
        <v>226</v>
      </c>
      <c r="E1488" s="28" t="s">
        <v>2806</v>
      </c>
      <c r="F1488" s="28" t="s">
        <v>1456</v>
      </c>
      <c r="G1488" s="28"/>
      <c r="H1488" s="11">
        <v>1</v>
      </c>
      <c r="J1488" s="41">
        <v>7</v>
      </c>
    </row>
    <row r="1489" ht="14.25" hidden="1" spans="1:10">
      <c r="A1489" s="5" t="s">
        <v>226</v>
      </c>
      <c r="E1489" s="28" t="s">
        <v>2807</v>
      </c>
      <c r="F1489" s="28" t="s">
        <v>661</v>
      </c>
      <c r="G1489" s="28"/>
      <c r="H1489" s="11">
        <v>1</v>
      </c>
      <c r="J1489" s="41">
        <v>142</v>
      </c>
    </row>
    <row r="1490" ht="14.25" hidden="1" spans="1:10">
      <c r="A1490" s="5" t="s">
        <v>226</v>
      </c>
      <c r="E1490" s="28" t="s">
        <v>2808</v>
      </c>
      <c r="F1490" s="28" t="s">
        <v>1694</v>
      </c>
      <c r="G1490" s="28" t="s">
        <v>2809</v>
      </c>
      <c r="H1490" s="11">
        <v>1</v>
      </c>
      <c r="J1490" s="41">
        <v>75</v>
      </c>
    </row>
    <row r="1491" ht="14.25" hidden="1" spans="1:10">
      <c r="A1491" s="5" t="s">
        <v>226</v>
      </c>
      <c r="E1491" s="28" t="s">
        <v>2810</v>
      </c>
      <c r="F1491" s="28" t="s">
        <v>879</v>
      </c>
      <c r="G1491" s="28"/>
      <c r="H1491" s="11">
        <v>1</v>
      </c>
      <c r="J1491" s="41">
        <v>17</v>
      </c>
    </row>
    <row r="1492" ht="14.25" hidden="1" spans="1:10">
      <c r="A1492" s="5" t="s">
        <v>226</v>
      </c>
      <c r="E1492" s="28" t="s">
        <v>2811</v>
      </c>
      <c r="F1492" s="28" t="s">
        <v>1617</v>
      </c>
      <c r="G1492" s="28"/>
      <c r="H1492" s="11">
        <v>1</v>
      </c>
      <c r="J1492" s="41">
        <v>164</v>
      </c>
    </row>
    <row r="1493" ht="14.25" hidden="1" spans="1:10">
      <c r="A1493" s="5" t="s">
        <v>226</v>
      </c>
      <c r="E1493" s="28" t="s">
        <v>2812</v>
      </c>
      <c r="F1493" s="28" t="s">
        <v>879</v>
      </c>
      <c r="G1493" s="28" t="s">
        <v>1267</v>
      </c>
      <c r="H1493" s="11">
        <v>1</v>
      </c>
      <c r="J1493" s="41">
        <v>2052</v>
      </c>
    </row>
    <row r="1494" ht="14.25" hidden="1" spans="1:10">
      <c r="A1494" s="5" t="s">
        <v>226</v>
      </c>
      <c r="E1494" s="28" t="s">
        <v>2813</v>
      </c>
      <c r="F1494" s="28" t="s">
        <v>552</v>
      </c>
      <c r="G1494" s="28" t="s">
        <v>1382</v>
      </c>
      <c r="H1494" s="11">
        <v>1</v>
      </c>
      <c r="J1494" s="41">
        <v>4900</v>
      </c>
    </row>
    <row r="1495" ht="14.25" hidden="1" spans="1:10">
      <c r="A1495" s="5" t="s">
        <v>226</v>
      </c>
      <c r="E1495" s="28" t="s">
        <v>2814</v>
      </c>
      <c r="F1495" s="28" t="s">
        <v>2815</v>
      </c>
      <c r="G1495" s="28" t="s">
        <v>2816</v>
      </c>
      <c r="H1495" s="11">
        <v>1</v>
      </c>
      <c r="J1495" s="41">
        <v>955</v>
      </c>
    </row>
    <row r="1496" ht="14.25" hidden="1" spans="1:10">
      <c r="A1496" s="5" t="s">
        <v>226</v>
      </c>
      <c r="E1496" s="28" t="s">
        <v>2817</v>
      </c>
      <c r="F1496" s="28" t="s">
        <v>1312</v>
      </c>
      <c r="G1496" s="28" t="s">
        <v>2818</v>
      </c>
      <c r="H1496" s="11">
        <v>1</v>
      </c>
      <c r="J1496" s="41">
        <v>3</v>
      </c>
    </row>
    <row r="1497" ht="14.25" hidden="1" spans="1:10">
      <c r="A1497" s="5" t="s">
        <v>226</v>
      </c>
      <c r="E1497" s="28" t="s">
        <v>2819</v>
      </c>
      <c r="F1497" s="28" t="s">
        <v>556</v>
      </c>
      <c r="G1497" s="28"/>
      <c r="H1497" s="11">
        <v>1</v>
      </c>
      <c r="J1497" s="41">
        <v>5</v>
      </c>
    </row>
    <row r="1498" ht="14.25" hidden="1" spans="1:10">
      <c r="A1498" s="5" t="s">
        <v>226</v>
      </c>
      <c r="E1498" s="28" t="s">
        <v>2820</v>
      </c>
      <c r="F1498" s="28" t="s">
        <v>1852</v>
      </c>
      <c r="G1498" s="28" t="s">
        <v>2136</v>
      </c>
      <c r="H1498" s="11">
        <v>1</v>
      </c>
      <c r="J1498" s="41">
        <v>500</v>
      </c>
    </row>
    <row r="1499" ht="14.25" hidden="1" spans="1:10">
      <c r="A1499" s="5" t="s">
        <v>226</v>
      </c>
      <c r="E1499" s="28" t="s">
        <v>2821</v>
      </c>
      <c r="F1499" s="28" t="s">
        <v>2560</v>
      </c>
      <c r="G1499" s="28" t="s">
        <v>1483</v>
      </c>
      <c r="H1499" s="11">
        <v>1</v>
      </c>
      <c r="J1499" s="41">
        <v>249</v>
      </c>
    </row>
    <row r="1500" ht="14.25" hidden="1" spans="1:10">
      <c r="A1500" s="5" t="s">
        <v>226</v>
      </c>
      <c r="E1500" s="28" t="s">
        <v>2822</v>
      </c>
      <c r="F1500" s="28" t="s">
        <v>1617</v>
      </c>
      <c r="G1500" s="28"/>
      <c r="H1500" s="11">
        <v>1</v>
      </c>
      <c r="J1500" s="41">
        <v>4</v>
      </c>
    </row>
    <row r="1501" ht="14.25" hidden="1" spans="1:10">
      <c r="A1501" s="5" t="s">
        <v>226</v>
      </c>
      <c r="E1501" s="28" t="s">
        <v>2823</v>
      </c>
      <c r="F1501" s="28" t="s">
        <v>2560</v>
      </c>
      <c r="G1501" s="28" t="s">
        <v>2824</v>
      </c>
      <c r="H1501" s="11">
        <v>1</v>
      </c>
      <c r="J1501" s="41">
        <v>13176</v>
      </c>
    </row>
    <row r="1502" ht="14.25" hidden="1" spans="1:10">
      <c r="A1502" s="5" t="s">
        <v>226</v>
      </c>
      <c r="E1502" s="28" t="s">
        <v>2825</v>
      </c>
      <c r="F1502" s="28" t="s">
        <v>668</v>
      </c>
      <c r="G1502" s="28" t="s">
        <v>2665</v>
      </c>
      <c r="H1502" s="11">
        <v>1</v>
      </c>
      <c r="J1502" s="41">
        <v>5000</v>
      </c>
    </row>
    <row r="1503" ht="14.25" hidden="1" spans="1:10">
      <c r="A1503" s="5" t="s">
        <v>226</v>
      </c>
      <c r="E1503" s="28" t="s">
        <v>2826</v>
      </c>
      <c r="F1503" s="28" t="s">
        <v>668</v>
      </c>
      <c r="G1503" s="28" t="s">
        <v>2679</v>
      </c>
      <c r="H1503" s="11">
        <v>1</v>
      </c>
      <c r="J1503" s="41">
        <v>10000</v>
      </c>
    </row>
    <row r="1504" ht="14.25" hidden="1" spans="1:10">
      <c r="A1504" s="5" t="s">
        <v>226</v>
      </c>
      <c r="E1504" s="28" t="s">
        <v>2827</v>
      </c>
      <c r="F1504" s="28" t="s">
        <v>668</v>
      </c>
      <c r="G1504" s="28" t="s">
        <v>2663</v>
      </c>
      <c r="H1504" s="11">
        <v>1</v>
      </c>
      <c r="J1504" s="41">
        <v>9980</v>
      </c>
    </row>
    <row r="1505" ht="14.25" hidden="1" spans="1:10">
      <c r="A1505" s="5" t="s">
        <v>226</v>
      </c>
      <c r="E1505" s="28" t="s">
        <v>2828</v>
      </c>
      <c r="F1505" s="28" t="s">
        <v>668</v>
      </c>
      <c r="G1505" s="28" t="s">
        <v>2665</v>
      </c>
      <c r="H1505" s="11">
        <v>1</v>
      </c>
      <c r="J1505" s="41">
        <v>5000</v>
      </c>
    </row>
    <row r="1506" ht="14.25" hidden="1" spans="1:10">
      <c r="A1506" s="5" t="s">
        <v>226</v>
      </c>
      <c r="E1506" s="28" t="s">
        <v>2829</v>
      </c>
      <c r="F1506" s="28" t="s">
        <v>668</v>
      </c>
      <c r="G1506" s="28" t="s">
        <v>2663</v>
      </c>
      <c r="H1506" s="11">
        <v>1</v>
      </c>
      <c r="J1506" s="41">
        <v>5000</v>
      </c>
    </row>
    <row r="1507" ht="14.25" hidden="1" spans="1:10">
      <c r="A1507" s="5" t="s">
        <v>226</v>
      </c>
      <c r="E1507" s="28" t="s">
        <v>2830</v>
      </c>
      <c r="F1507" s="28" t="s">
        <v>668</v>
      </c>
      <c r="G1507" s="28" t="s">
        <v>2669</v>
      </c>
      <c r="H1507" s="11">
        <v>1</v>
      </c>
      <c r="J1507" s="41">
        <v>4900</v>
      </c>
    </row>
    <row r="1508" ht="14.25" hidden="1" spans="1:10">
      <c r="A1508" s="5" t="s">
        <v>226</v>
      </c>
      <c r="E1508" s="28" t="s">
        <v>2831</v>
      </c>
      <c r="F1508" s="28" t="s">
        <v>668</v>
      </c>
      <c r="G1508" s="28" t="s">
        <v>2832</v>
      </c>
      <c r="H1508" s="11">
        <v>1</v>
      </c>
      <c r="J1508" s="41">
        <v>5000</v>
      </c>
    </row>
    <row r="1509" ht="14.25" hidden="1" spans="1:10">
      <c r="A1509" s="5" t="s">
        <v>226</v>
      </c>
      <c r="E1509" s="28" t="s">
        <v>2833</v>
      </c>
      <c r="F1509" s="28" t="s">
        <v>668</v>
      </c>
      <c r="G1509" s="28" t="s">
        <v>2665</v>
      </c>
      <c r="H1509" s="11">
        <v>1</v>
      </c>
      <c r="J1509" s="41">
        <v>5000</v>
      </c>
    </row>
    <row r="1510" ht="14.25" hidden="1" spans="1:10">
      <c r="A1510" s="5" t="s">
        <v>226</v>
      </c>
      <c r="E1510" s="28" t="s">
        <v>2834</v>
      </c>
      <c r="F1510" s="28" t="s">
        <v>668</v>
      </c>
      <c r="G1510" s="28" t="s">
        <v>2663</v>
      </c>
      <c r="H1510" s="11">
        <v>1</v>
      </c>
      <c r="J1510" s="41">
        <v>1000</v>
      </c>
    </row>
    <row r="1511" ht="14.25" hidden="1" spans="1:10">
      <c r="A1511" s="5" t="s">
        <v>226</v>
      </c>
      <c r="E1511" s="28" t="s">
        <v>2835</v>
      </c>
      <c r="F1511" s="28" t="s">
        <v>668</v>
      </c>
      <c r="G1511" s="28" t="s">
        <v>2693</v>
      </c>
      <c r="H1511" s="11">
        <v>1</v>
      </c>
      <c r="J1511" s="41">
        <v>10000</v>
      </c>
    </row>
    <row r="1512" ht="14.25" hidden="1" spans="1:10">
      <c r="A1512" s="5" t="s">
        <v>226</v>
      </c>
      <c r="E1512" s="28" t="s">
        <v>2836</v>
      </c>
      <c r="F1512" s="28" t="s">
        <v>668</v>
      </c>
      <c r="G1512" s="28" t="s">
        <v>2669</v>
      </c>
      <c r="H1512" s="11">
        <v>1</v>
      </c>
      <c r="J1512" s="41">
        <v>10000</v>
      </c>
    </row>
    <row r="1513" ht="14.25" hidden="1" spans="1:10">
      <c r="A1513" s="5" t="s">
        <v>226</v>
      </c>
      <c r="E1513" s="28" t="s">
        <v>2837</v>
      </c>
      <c r="F1513" s="28" t="s">
        <v>668</v>
      </c>
      <c r="G1513" s="28" t="s">
        <v>2685</v>
      </c>
      <c r="H1513" s="11">
        <v>1</v>
      </c>
      <c r="J1513" s="41">
        <v>10000</v>
      </c>
    </row>
    <row r="1514" ht="14.25" hidden="1" spans="1:10">
      <c r="A1514" s="5" t="s">
        <v>226</v>
      </c>
      <c r="E1514" s="28" t="s">
        <v>2838</v>
      </c>
      <c r="F1514" s="28" t="s">
        <v>668</v>
      </c>
      <c r="G1514" s="28" t="s">
        <v>2685</v>
      </c>
      <c r="H1514" s="11">
        <v>1</v>
      </c>
      <c r="J1514" s="41">
        <v>10000</v>
      </c>
    </row>
    <row r="1515" ht="14.25" hidden="1" spans="1:10">
      <c r="A1515" s="5" t="s">
        <v>226</v>
      </c>
      <c r="E1515" s="28" t="s">
        <v>2839</v>
      </c>
      <c r="F1515" s="28" t="s">
        <v>668</v>
      </c>
      <c r="G1515" s="28" t="s">
        <v>2663</v>
      </c>
      <c r="H1515" s="11">
        <v>1</v>
      </c>
      <c r="J1515" s="41">
        <v>5000</v>
      </c>
    </row>
    <row r="1516" ht="14.25" hidden="1" spans="1:10">
      <c r="A1516" s="5" t="s">
        <v>226</v>
      </c>
      <c r="E1516" s="28" t="s">
        <v>2840</v>
      </c>
      <c r="F1516" s="28" t="s">
        <v>668</v>
      </c>
      <c r="G1516" s="28" t="s">
        <v>2665</v>
      </c>
      <c r="H1516" s="11">
        <v>1</v>
      </c>
      <c r="J1516" s="41">
        <v>10000</v>
      </c>
    </row>
    <row r="1517" ht="14.25" hidden="1" spans="1:10">
      <c r="A1517" s="5" t="s">
        <v>226</v>
      </c>
      <c r="E1517" s="28" t="s">
        <v>2841</v>
      </c>
      <c r="F1517" s="28" t="s">
        <v>668</v>
      </c>
      <c r="G1517" s="28" t="s">
        <v>2669</v>
      </c>
      <c r="H1517" s="11">
        <v>1</v>
      </c>
      <c r="J1517" s="41">
        <v>8437</v>
      </c>
    </row>
    <row r="1518" ht="14.25" hidden="1" spans="1:10">
      <c r="A1518" s="5" t="s">
        <v>226</v>
      </c>
      <c r="E1518" s="28" t="s">
        <v>2842</v>
      </c>
      <c r="F1518" s="28" t="s">
        <v>668</v>
      </c>
      <c r="G1518" s="28" t="s">
        <v>1483</v>
      </c>
      <c r="H1518" s="11">
        <v>1</v>
      </c>
      <c r="J1518" s="41">
        <v>5000</v>
      </c>
    </row>
    <row r="1519" ht="14.25" hidden="1" spans="1:10">
      <c r="A1519" s="5" t="s">
        <v>226</v>
      </c>
      <c r="E1519" s="28" t="s">
        <v>2843</v>
      </c>
      <c r="F1519" s="28" t="s">
        <v>668</v>
      </c>
      <c r="G1519" s="28" t="s">
        <v>1483</v>
      </c>
      <c r="H1519" s="11">
        <v>1</v>
      </c>
      <c r="J1519" s="41">
        <v>5000</v>
      </c>
    </row>
    <row r="1520" ht="14.25" hidden="1" spans="1:10">
      <c r="A1520" s="5" t="s">
        <v>226</v>
      </c>
      <c r="E1520" s="28" t="s">
        <v>2844</v>
      </c>
      <c r="F1520" s="28" t="s">
        <v>668</v>
      </c>
      <c r="G1520" s="28" t="s">
        <v>2635</v>
      </c>
      <c r="H1520" s="11">
        <v>1</v>
      </c>
      <c r="J1520" s="41">
        <v>4800</v>
      </c>
    </row>
    <row r="1521" ht="14.25" hidden="1" spans="1:10">
      <c r="A1521" s="5" t="s">
        <v>226</v>
      </c>
      <c r="E1521" s="28" t="s">
        <v>2845</v>
      </c>
      <c r="F1521" s="28" t="s">
        <v>668</v>
      </c>
      <c r="G1521" s="28" t="s">
        <v>1483</v>
      </c>
      <c r="H1521" s="11">
        <v>1</v>
      </c>
      <c r="J1521" s="41">
        <v>4958</v>
      </c>
    </row>
    <row r="1522" ht="14.25" hidden="1" spans="1:10">
      <c r="A1522" s="5" t="s">
        <v>226</v>
      </c>
      <c r="E1522" s="28" t="s">
        <v>2846</v>
      </c>
      <c r="F1522" s="28" t="s">
        <v>668</v>
      </c>
      <c r="G1522" s="28" t="s">
        <v>2635</v>
      </c>
      <c r="H1522" s="11">
        <v>1</v>
      </c>
      <c r="J1522" s="41">
        <v>5000</v>
      </c>
    </row>
    <row r="1523" ht="14.25" hidden="1" spans="1:10">
      <c r="A1523" s="5" t="s">
        <v>226</v>
      </c>
      <c r="E1523" s="28" t="s">
        <v>2847</v>
      </c>
      <c r="F1523" s="28" t="s">
        <v>668</v>
      </c>
      <c r="G1523" s="28" t="s">
        <v>1727</v>
      </c>
      <c r="H1523" s="11">
        <v>1</v>
      </c>
      <c r="J1523" s="41">
        <v>5000</v>
      </c>
    </row>
    <row r="1524" ht="14.25" hidden="1" spans="1:10">
      <c r="A1524" s="5" t="s">
        <v>226</v>
      </c>
      <c r="E1524" s="28" t="s">
        <v>2848</v>
      </c>
      <c r="F1524" s="28" t="s">
        <v>668</v>
      </c>
      <c r="G1524" s="28" t="s">
        <v>1483</v>
      </c>
      <c r="H1524" s="11">
        <v>1</v>
      </c>
      <c r="J1524" s="41">
        <v>5000</v>
      </c>
    </row>
    <row r="1525" ht="14.25" hidden="1" spans="1:10">
      <c r="A1525" s="5" t="s">
        <v>226</v>
      </c>
      <c r="E1525" s="28" t="s">
        <v>2849</v>
      </c>
      <c r="F1525" s="28" t="s">
        <v>668</v>
      </c>
      <c r="G1525" s="28" t="s">
        <v>2635</v>
      </c>
      <c r="H1525" s="11">
        <v>1</v>
      </c>
      <c r="J1525" s="41">
        <v>5000</v>
      </c>
    </row>
    <row r="1526" ht="14.25" hidden="1" spans="1:10">
      <c r="A1526" s="5" t="s">
        <v>226</v>
      </c>
      <c r="E1526" s="28" t="s">
        <v>2850</v>
      </c>
      <c r="F1526" s="28" t="s">
        <v>668</v>
      </c>
      <c r="G1526" s="28" t="s">
        <v>2635</v>
      </c>
      <c r="H1526" s="11">
        <v>1</v>
      </c>
      <c r="J1526" s="41">
        <v>5000</v>
      </c>
    </row>
    <row r="1527" ht="14.25" hidden="1" spans="1:10">
      <c r="A1527" s="5" t="s">
        <v>226</v>
      </c>
      <c r="E1527" s="28" t="s">
        <v>2851</v>
      </c>
      <c r="F1527" s="28" t="s">
        <v>668</v>
      </c>
      <c r="G1527" s="28" t="s">
        <v>2287</v>
      </c>
      <c r="H1527" s="11">
        <v>1</v>
      </c>
      <c r="J1527" s="41">
        <v>5000</v>
      </c>
    </row>
    <row r="1528" ht="14.25" hidden="1" spans="1:10">
      <c r="A1528" s="5" t="s">
        <v>226</v>
      </c>
      <c r="E1528" s="28" t="s">
        <v>2852</v>
      </c>
      <c r="F1528" s="28" t="s">
        <v>668</v>
      </c>
      <c r="G1528" s="28" t="s">
        <v>1725</v>
      </c>
      <c r="H1528" s="11">
        <v>1</v>
      </c>
      <c r="J1528" s="41">
        <v>5000</v>
      </c>
    </row>
    <row r="1529" ht="14.25" hidden="1" spans="1:10">
      <c r="A1529" s="5" t="s">
        <v>226</v>
      </c>
      <c r="E1529" s="28" t="s">
        <v>2853</v>
      </c>
      <c r="F1529" s="28" t="s">
        <v>668</v>
      </c>
      <c r="G1529" s="28" t="s">
        <v>2287</v>
      </c>
      <c r="H1529" s="11">
        <v>1</v>
      </c>
      <c r="J1529" s="41">
        <v>5000</v>
      </c>
    </row>
    <row r="1530" ht="14.25" hidden="1" spans="1:10">
      <c r="A1530" s="5" t="s">
        <v>226</v>
      </c>
      <c r="E1530" s="28" t="s">
        <v>2854</v>
      </c>
      <c r="F1530" s="28" t="s">
        <v>668</v>
      </c>
      <c r="G1530" s="28" t="s">
        <v>2635</v>
      </c>
      <c r="H1530" s="11">
        <v>1</v>
      </c>
      <c r="J1530" s="41">
        <v>5000</v>
      </c>
    </row>
    <row r="1531" ht="14.25" hidden="1" spans="1:10">
      <c r="A1531" s="5" t="s">
        <v>226</v>
      </c>
      <c r="E1531" s="28" t="s">
        <v>2855</v>
      </c>
      <c r="F1531" s="28" t="s">
        <v>668</v>
      </c>
      <c r="G1531" s="28" t="s">
        <v>2635</v>
      </c>
      <c r="H1531" s="11">
        <v>1</v>
      </c>
      <c r="J1531" s="41">
        <v>5000</v>
      </c>
    </row>
    <row r="1532" ht="14.25" hidden="1" spans="1:10">
      <c r="A1532" s="5" t="s">
        <v>226</v>
      </c>
      <c r="E1532" s="28" t="s">
        <v>2856</v>
      </c>
      <c r="F1532" s="28" t="s">
        <v>668</v>
      </c>
      <c r="G1532" s="28" t="s">
        <v>2635</v>
      </c>
      <c r="H1532" s="11">
        <v>1</v>
      </c>
      <c r="J1532" s="41">
        <v>4900</v>
      </c>
    </row>
    <row r="1533" ht="14.25" hidden="1" spans="1:10">
      <c r="A1533" s="5" t="s">
        <v>226</v>
      </c>
      <c r="E1533" s="28" t="s">
        <v>2857</v>
      </c>
      <c r="F1533" s="28" t="s">
        <v>668</v>
      </c>
      <c r="G1533" s="28" t="s">
        <v>2635</v>
      </c>
      <c r="H1533" s="11">
        <v>1</v>
      </c>
      <c r="J1533" s="41">
        <v>4900</v>
      </c>
    </row>
    <row r="1534" ht="14.25" hidden="1" spans="1:10">
      <c r="A1534" s="5" t="s">
        <v>226</v>
      </c>
      <c r="E1534" s="28" t="s">
        <v>2858</v>
      </c>
      <c r="F1534" s="28" t="s">
        <v>668</v>
      </c>
      <c r="G1534" s="28" t="s">
        <v>1625</v>
      </c>
      <c r="H1534" s="11">
        <v>1</v>
      </c>
      <c r="J1534" s="41">
        <v>5000</v>
      </c>
    </row>
    <row r="1535" ht="14.25" hidden="1" spans="1:10">
      <c r="A1535" s="5" t="s">
        <v>226</v>
      </c>
      <c r="E1535" s="28" t="s">
        <v>2859</v>
      </c>
      <c r="F1535" s="28" t="s">
        <v>668</v>
      </c>
      <c r="G1535" s="28" t="s">
        <v>2042</v>
      </c>
      <c r="H1535" s="11">
        <v>1</v>
      </c>
      <c r="J1535" s="41">
        <v>5000</v>
      </c>
    </row>
    <row r="1536" ht="14.25" hidden="1" spans="1:10">
      <c r="A1536" s="5" t="s">
        <v>226</v>
      </c>
      <c r="E1536" s="28" t="s">
        <v>2860</v>
      </c>
      <c r="F1536" s="28" t="s">
        <v>668</v>
      </c>
      <c r="G1536" s="28" t="s">
        <v>1352</v>
      </c>
      <c r="H1536" s="11">
        <v>1</v>
      </c>
      <c r="J1536" s="41">
        <v>4900</v>
      </c>
    </row>
    <row r="1537" ht="14.25" hidden="1" spans="1:10">
      <c r="A1537" s="5" t="s">
        <v>226</v>
      </c>
      <c r="E1537" s="28" t="s">
        <v>2861</v>
      </c>
      <c r="F1537" s="28" t="s">
        <v>1258</v>
      </c>
      <c r="G1537" s="28" t="s">
        <v>1579</v>
      </c>
      <c r="H1537" s="11">
        <v>1</v>
      </c>
      <c r="J1537" s="41">
        <v>8</v>
      </c>
    </row>
    <row r="1538" ht="14.25" hidden="1" spans="1:10">
      <c r="A1538" s="5" t="s">
        <v>226</v>
      </c>
      <c r="E1538" s="28" t="s">
        <v>2862</v>
      </c>
      <c r="F1538" s="28" t="s">
        <v>1258</v>
      </c>
      <c r="G1538" s="28" t="s">
        <v>2235</v>
      </c>
      <c r="H1538" s="11">
        <v>1</v>
      </c>
      <c r="J1538" s="41">
        <v>1</v>
      </c>
    </row>
    <row r="1539" ht="14.25" hidden="1" spans="1:10">
      <c r="A1539" s="5" t="s">
        <v>226</v>
      </c>
      <c r="E1539" s="28" t="s">
        <v>2863</v>
      </c>
      <c r="F1539" s="28" t="s">
        <v>1258</v>
      </c>
      <c r="G1539" s="28" t="s">
        <v>590</v>
      </c>
      <c r="H1539" s="11">
        <v>1</v>
      </c>
      <c r="J1539" s="41">
        <v>2785</v>
      </c>
    </row>
    <row r="1540" ht="14.25" hidden="1" spans="1:10">
      <c r="A1540" s="5" t="s">
        <v>226</v>
      </c>
      <c r="E1540" s="28" t="s">
        <v>2864</v>
      </c>
      <c r="F1540" s="28" t="s">
        <v>1258</v>
      </c>
      <c r="G1540" s="28" t="s">
        <v>1256</v>
      </c>
      <c r="H1540" s="11">
        <v>1</v>
      </c>
      <c r="J1540" s="41">
        <v>119</v>
      </c>
    </row>
    <row r="1541" ht="14.25" hidden="1" spans="1:10">
      <c r="A1541" s="5" t="s">
        <v>226</v>
      </c>
      <c r="E1541" s="28" t="s">
        <v>2865</v>
      </c>
      <c r="F1541" s="28" t="s">
        <v>1258</v>
      </c>
      <c r="G1541" s="28" t="s">
        <v>1373</v>
      </c>
      <c r="H1541" s="11">
        <v>1</v>
      </c>
      <c r="J1541" s="41">
        <v>2077</v>
      </c>
    </row>
    <row r="1542" ht="14.25" hidden="1" spans="1:10">
      <c r="A1542" s="5" t="s">
        <v>226</v>
      </c>
      <c r="E1542" s="28" t="s">
        <v>2866</v>
      </c>
      <c r="F1542" s="28" t="s">
        <v>87</v>
      </c>
      <c r="G1542" s="28" t="s">
        <v>1957</v>
      </c>
      <c r="H1542" s="11">
        <v>1</v>
      </c>
      <c r="J1542" s="41">
        <v>5000</v>
      </c>
    </row>
    <row r="1543" ht="14.25" hidden="1" spans="1:10">
      <c r="A1543" s="5" t="s">
        <v>226</v>
      </c>
      <c r="E1543" s="28" t="s">
        <v>2867</v>
      </c>
      <c r="F1543" s="28" t="s">
        <v>87</v>
      </c>
      <c r="G1543" s="28" t="s">
        <v>2233</v>
      </c>
      <c r="H1543" s="11">
        <v>1</v>
      </c>
      <c r="J1543" s="41">
        <v>3895</v>
      </c>
    </row>
    <row r="1544" ht="14.25" hidden="1" spans="1:10">
      <c r="A1544" s="5" t="s">
        <v>226</v>
      </c>
      <c r="E1544" s="28" t="s">
        <v>2868</v>
      </c>
      <c r="F1544" s="28" t="s">
        <v>87</v>
      </c>
      <c r="G1544" s="28" t="s">
        <v>2869</v>
      </c>
      <c r="H1544" s="11">
        <v>1</v>
      </c>
      <c r="J1544" s="41">
        <v>5694</v>
      </c>
    </row>
    <row r="1545" ht="14.25" hidden="1" spans="1:10">
      <c r="A1545" s="5" t="s">
        <v>226</v>
      </c>
      <c r="E1545" s="28" t="s">
        <v>2870</v>
      </c>
      <c r="F1545" s="28" t="s">
        <v>87</v>
      </c>
      <c r="G1545" s="28" t="s">
        <v>2871</v>
      </c>
      <c r="H1545" s="11">
        <v>1</v>
      </c>
      <c r="J1545" s="41">
        <v>4730</v>
      </c>
    </row>
    <row r="1546" ht="14.25" hidden="1" spans="1:10">
      <c r="A1546" s="5" t="s">
        <v>226</v>
      </c>
      <c r="E1546" s="28" t="s">
        <v>2872</v>
      </c>
      <c r="F1546" s="28" t="s">
        <v>87</v>
      </c>
      <c r="G1546" s="28" t="s">
        <v>1758</v>
      </c>
      <c r="H1546" s="11">
        <v>1</v>
      </c>
      <c r="J1546" s="41">
        <v>3743</v>
      </c>
    </row>
    <row r="1547" ht="14.25" hidden="1" spans="1:10">
      <c r="A1547" s="5" t="s">
        <v>226</v>
      </c>
      <c r="E1547" s="28" t="s">
        <v>2873</v>
      </c>
      <c r="F1547" s="28" t="s">
        <v>87</v>
      </c>
      <c r="G1547" s="28" t="s">
        <v>1396</v>
      </c>
      <c r="H1547" s="11">
        <v>1</v>
      </c>
      <c r="J1547" s="41">
        <v>10000</v>
      </c>
    </row>
    <row r="1548" ht="14.25" hidden="1" spans="1:10">
      <c r="A1548" s="5" t="s">
        <v>226</v>
      </c>
      <c r="E1548" s="28" t="s">
        <v>2874</v>
      </c>
      <c r="F1548" s="28" t="s">
        <v>87</v>
      </c>
      <c r="G1548" s="28" t="s">
        <v>2228</v>
      </c>
      <c r="H1548" s="11">
        <v>1</v>
      </c>
      <c r="J1548" s="41">
        <v>4959</v>
      </c>
    </row>
    <row r="1549" ht="14.25" hidden="1" spans="1:10">
      <c r="A1549" s="5" t="s">
        <v>226</v>
      </c>
      <c r="E1549" s="28" t="s">
        <v>2875</v>
      </c>
      <c r="F1549" s="28" t="s">
        <v>1258</v>
      </c>
      <c r="G1549" s="28" t="s">
        <v>1386</v>
      </c>
      <c r="H1549" s="11">
        <v>1</v>
      </c>
      <c r="J1549" s="41">
        <v>207</v>
      </c>
    </row>
    <row r="1550" ht="14.25" hidden="1" spans="1:10">
      <c r="A1550" s="5" t="s">
        <v>226</v>
      </c>
      <c r="E1550" s="28" t="s">
        <v>2876</v>
      </c>
      <c r="F1550" s="28" t="s">
        <v>1770</v>
      </c>
      <c r="G1550" s="28" t="s">
        <v>571</v>
      </c>
      <c r="H1550" s="11">
        <v>1</v>
      </c>
      <c r="J1550" s="41">
        <v>7600</v>
      </c>
    </row>
    <row r="1551" ht="14.25" hidden="1" spans="1:10">
      <c r="A1551" s="5" t="s">
        <v>226</v>
      </c>
      <c r="E1551" s="28" t="s">
        <v>2877</v>
      </c>
      <c r="F1551" s="28" t="s">
        <v>1770</v>
      </c>
      <c r="G1551" s="28" t="s">
        <v>571</v>
      </c>
      <c r="H1551" s="11">
        <v>1</v>
      </c>
      <c r="J1551" s="41">
        <v>9450</v>
      </c>
    </row>
    <row r="1552" ht="14.25" hidden="1" spans="1:10">
      <c r="A1552" s="5" t="s">
        <v>226</v>
      </c>
      <c r="E1552" s="28" t="s">
        <v>2878</v>
      </c>
      <c r="F1552" s="28" t="s">
        <v>687</v>
      </c>
      <c r="G1552" s="28" t="s">
        <v>1318</v>
      </c>
      <c r="H1552" s="11">
        <v>1</v>
      </c>
      <c r="J1552" s="41">
        <v>1961</v>
      </c>
    </row>
    <row r="1553" ht="14.25" hidden="1" spans="1:10">
      <c r="A1553" s="5" t="s">
        <v>226</v>
      </c>
      <c r="E1553" s="28" t="s">
        <v>2879</v>
      </c>
      <c r="F1553" s="28" t="s">
        <v>687</v>
      </c>
      <c r="G1553" s="28" t="s">
        <v>1396</v>
      </c>
      <c r="H1553" s="11">
        <v>1</v>
      </c>
      <c r="J1553" s="41">
        <v>4483</v>
      </c>
    </row>
    <row r="1554" ht="14.25" hidden="1" spans="1:10">
      <c r="A1554" s="5" t="s">
        <v>226</v>
      </c>
      <c r="E1554" s="28" t="s">
        <v>2880</v>
      </c>
      <c r="F1554" s="28" t="s">
        <v>687</v>
      </c>
      <c r="G1554" s="28" t="s">
        <v>2881</v>
      </c>
      <c r="H1554" s="11">
        <v>1</v>
      </c>
      <c r="J1554" s="41">
        <v>7523</v>
      </c>
    </row>
    <row r="1555" ht="14.25" hidden="1" spans="1:10">
      <c r="A1555" s="5" t="s">
        <v>226</v>
      </c>
      <c r="E1555" s="28" t="s">
        <v>2882</v>
      </c>
      <c r="F1555" s="28" t="s">
        <v>687</v>
      </c>
      <c r="G1555" s="28" t="s">
        <v>1957</v>
      </c>
      <c r="H1555" s="11">
        <v>1</v>
      </c>
      <c r="J1555" s="41">
        <v>2000</v>
      </c>
    </row>
    <row r="1556" ht="14.25" hidden="1" spans="1:10">
      <c r="A1556" s="5" t="s">
        <v>226</v>
      </c>
      <c r="E1556" s="28" t="s">
        <v>2883</v>
      </c>
      <c r="F1556" s="28" t="s">
        <v>687</v>
      </c>
      <c r="G1556" s="28" t="s">
        <v>1985</v>
      </c>
      <c r="H1556" s="11">
        <v>1</v>
      </c>
      <c r="J1556" s="41">
        <v>5000</v>
      </c>
    </row>
    <row r="1557" ht="14.25" hidden="1" spans="1:10">
      <c r="A1557" s="5" t="s">
        <v>226</v>
      </c>
      <c r="E1557" s="28" t="s">
        <v>2884</v>
      </c>
      <c r="F1557" s="28" t="s">
        <v>2885</v>
      </c>
      <c r="G1557" s="28"/>
      <c r="H1557" s="11">
        <v>1</v>
      </c>
      <c r="J1557" s="41">
        <v>1000</v>
      </c>
    </row>
    <row r="1558" ht="14.25" hidden="1" spans="1:10">
      <c r="A1558" s="5" t="s">
        <v>226</v>
      </c>
      <c r="E1558" s="28" t="s">
        <v>2886</v>
      </c>
      <c r="F1558" s="28" t="s">
        <v>2885</v>
      </c>
      <c r="G1558" s="28"/>
      <c r="H1558" s="11">
        <v>1</v>
      </c>
      <c r="J1558" s="41">
        <v>120</v>
      </c>
    </row>
    <row r="1559" ht="14.25" hidden="1" spans="1:10">
      <c r="A1559" s="5" t="s">
        <v>226</v>
      </c>
      <c r="E1559" s="28" t="s">
        <v>2887</v>
      </c>
      <c r="F1559" s="28" t="s">
        <v>87</v>
      </c>
      <c r="G1559" s="28" t="s">
        <v>135</v>
      </c>
      <c r="H1559" s="11">
        <v>1</v>
      </c>
      <c r="J1559" s="41">
        <v>24469</v>
      </c>
    </row>
    <row r="1560" ht="14.25" hidden="1" spans="1:10">
      <c r="A1560" s="5" t="s">
        <v>226</v>
      </c>
      <c r="E1560" s="28" t="s">
        <v>2888</v>
      </c>
      <c r="F1560" s="28" t="s">
        <v>2889</v>
      </c>
      <c r="G1560" s="28"/>
      <c r="H1560" s="11">
        <v>1</v>
      </c>
      <c r="J1560" s="41">
        <v>40810</v>
      </c>
    </row>
    <row r="1561" ht="14.25" hidden="1" spans="1:10">
      <c r="A1561" s="5" t="s">
        <v>226</v>
      </c>
      <c r="E1561" s="109" t="s">
        <v>2890</v>
      </c>
      <c r="F1561" s="109" t="s">
        <v>123</v>
      </c>
      <c r="G1561" s="109" t="s">
        <v>2891</v>
      </c>
      <c r="H1561" s="11">
        <v>1</v>
      </c>
      <c r="J1561" s="110">
        <v>136431</v>
      </c>
    </row>
    <row r="1562" ht="14.25" hidden="1" spans="1:10">
      <c r="A1562" s="5" t="s">
        <v>226</v>
      </c>
      <c r="E1562" s="28" t="s">
        <v>2892</v>
      </c>
      <c r="F1562" s="28" t="s">
        <v>2893</v>
      </c>
      <c r="G1562" s="28" t="s">
        <v>1352</v>
      </c>
      <c r="H1562" s="11">
        <v>1</v>
      </c>
      <c r="J1562" s="41">
        <v>4000</v>
      </c>
    </row>
    <row r="1563" ht="14.25" hidden="1" spans="1:10">
      <c r="A1563" s="5" t="s">
        <v>226</v>
      </c>
      <c r="E1563" s="28" t="s">
        <v>2894</v>
      </c>
      <c r="F1563" s="28" t="s">
        <v>1230</v>
      </c>
      <c r="G1563" s="28" t="s">
        <v>1345</v>
      </c>
      <c r="H1563" s="11">
        <v>1</v>
      </c>
      <c r="J1563" s="41">
        <v>283</v>
      </c>
    </row>
    <row r="1564" ht="14.25" hidden="1" spans="1:10">
      <c r="A1564" s="5" t="s">
        <v>226</v>
      </c>
      <c r="E1564" s="109" t="s">
        <v>2895</v>
      </c>
      <c r="F1564" s="109" t="s">
        <v>1164</v>
      </c>
      <c r="G1564" s="109" t="s">
        <v>2896</v>
      </c>
      <c r="H1564" s="11">
        <v>1</v>
      </c>
      <c r="J1564" s="110">
        <v>3100</v>
      </c>
    </row>
    <row r="1565" ht="14.25" hidden="1" spans="1:10">
      <c r="A1565" s="5" t="s">
        <v>226</v>
      </c>
      <c r="E1565" s="109" t="s">
        <v>2897</v>
      </c>
      <c r="F1565" s="109" t="s">
        <v>232</v>
      </c>
      <c r="G1565" s="109" t="s">
        <v>2898</v>
      </c>
      <c r="H1565" s="11">
        <v>1</v>
      </c>
      <c r="J1565" s="110">
        <v>7324</v>
      </c>
    </row>
    <row r="1566" ht="14.25" hidden="1" spans="1:10">
      <c r="A1566" s="5" t="s">
        <v>226</v>
      </c>
      <c r="E1566" s="28" t="s">
        <v>2899</v>
      </c>
      <c r="F1566" s="28" t="s">
        <v>547</v>
      </c>
      <c r="G1566" s="28" t="s">
        <v>1377</v>
      </c>
      <c r="H1566" s="11">
        <v>1</v>
      </c>
      <c r="J1566" s="41">
        <v>285</v>
      </c>
    </row>
    <row r="1567" ht="14.25" hidden="1" spans="1:10">
      <c r="A1567" s="5" t="s">
        <v>226</v>
      </c>
      <c r="E1567" s="28" t="s">
        <v>2900</v>
      </c>
      <c r="F1567" s="28" t="s">
        <v>2901</v>
      </c>
      <c r="G1567" s="28" t="s">
        <v>2902</v>
      </c>
      <c r="H1567" s="11">
        <v>1</v>
      </c>
      <c r="J1567" s="41">
        <v>925</v>
      </c>
    </row>
    <row r="1568" ht="14.25" hidden="1" spans="1:10">
      <c r="A1568" s="5" t="s">
        <v>226</v>
      </c>
      <c r="E1568" s="28" t="s">
        <v>2903</v>
      </c>
      <c r="F1568" s="28" t="s">
        <v>1258</v>
      </c>
      <c r="G1568" s="28" t="s">
        <v>1942</v>
      </c>
      <c r="H1568" s="11">
        <v>1</v>
      </c>
      <c r="J1568" s="41">
        <v>3766</v>
      </c>
    </row>
    <row r="1569" ht="14.25" hidden="1" spans="1:10">
      <c r="A1569" s="5" t="s">
        <v>226</v>
      </c>
      <c r="E1569" s="28" t="s">
        <v>2904</v>
      </c>
      <c r="F1569" s="28" t="s">
        <v>1258</v>
      </c>
      <c r="G1569" s="28" t="s">
        <v>1373</v>
      </c>
      <c r="H1569" s="11">
        <v>1</v>
      </c>
      <c r="J1569" s="41">
        <v>2300</v>
      </c>
    </row>
    <row r="1570" ht="14.25" hidden="1" spans="1:10">
      <c r="A1570" s="5" t="s">
        <v>226</v>
      </c>
      <c r="E1570" s="28" t="s">
        <v>2905</v>
      </c>
      <c r="F1570" s="28" t="s">
        <v>1258</v>
      </c>
      <c r="G1570" s="28" t="s">
        <v>206</v>
      </c>
      <c r="H1570" s="11">
        <v>1</v>
      </c>
      <c r="J1570" s="41">
        <v>8840</v>
      </c>
    </row>
    <row r="1571" ht="14.25" hidden="1" spans="1:10">
      <c r="A1571" s="5" t="s">
        <v>226</v>
      </c>
      <c r="E1571" s="28" t="s">
        <v>2906</v>
      </c>
      <c r="F1571" s="28" t="s">
        <v>2907</v>
      </c>
      <c r="G1571" s="28" t="s">
        <v>2319</v>
      </c>
      <c r="H1571" s="11">
        <v>1</v>
      </c>
      <c r="J1571" s="41">
        <v>30</v>
      </c>
    </row>
    <row r="1572" ht="14.25" hidden="1" spans="1:10">
      <c r="A1572" s="5" t="s">
        <v>226</v>
      </c>
      <c r="E1572" s="28" t="s">
        <v>2908</v>
      </c>
      <c r="F1572" s="28" t="s">
        <v>652</v>
      </c>
      <c r="G1572" s="28" t="s">
        <v>2909</v>
      </c>
      <c r="H1572" s="11">
        <v>1</v>
      </c>
      <c r="J1572" s="41">
        <v>757</v>
      </c>
    </row>
    <row r="1573" ht="14.25" hidden="1" spans="1:10">
      <c r="A1573" s="5" t="s">
        <v>226</v>
      </c>
      <c r="E1573" s="28" t="s">
        <v>2910</v>
      </c>
      <c r="F1573" s="28" t="s">
        <v>791</v>
      </c>
      <c r="G1573" s="28" t="s">
        <v>2911</v>
      </c>
      <c r="H1573" s="11">
        <v>1</v>
      </c>
      <c r="J1573" s="41">
        <v>6</v>
      </c>
    </row>
    <row r="1574" ht="14.25" hidden="1" spans="1:10">
      <c r="A1574" s="5" t="s">
        <v>226</v>
      </c>
      <c r="E1574" s="28" t="s">
        <v>2912</v>
      </c>
      <c r="F1574" s="28" t="s">
        <v>1385</v>
      </c>
      <c r="G1574" s="28" t="s">
        <v>574</v>
      </c>
      <c r="H1574" s="11">
        <v>1</v>
      </c>
      <c r="J1574" s="41">
        <v>7</v>
      </c>
    </row>
    <row r="1575" ht="14.25" hidden="1" spans="1:10">
      <c r="A1575" s="5" t="s">
        <v>226</v>
      </c>
      <c r="E1575" s="28" t="s">
        <v>2913</v>
      </c>
      <c r="F1575" s="28" t="s">
        <v>142</v>
      </c>
      <c r="G1575" s="28"/>
      <c r="H1575" s="11">
        <v>1</v>
      </c>
      <c r="J1575" s="41">
        <v>3</v>
      </c>
    </row>
    <row r="1576" ht="14.25" hidden="1" spans="1:10">
      <c r="A1576" s="5" t="s">
        <v>226</v>
      </c>
      <c r="E1576" s="28" t="s">
        <v>2914</v>
      </c>
      <c r="F1576" s="28" t="s">
        <v>687</v>
      </c>
      <c r="G1576" s="28" t="s">
        <v>1512</v>
      </c>
      <c r="H1576" s="11">
        <v>1</v>
      </c>
      <c r="J1576" s="41">
        <v>25</v>
      </c>
    </row>
    <row r="1577" ht="14.25" hidden="1" spans="1:10">
      <c r="A1577" s="5" t="s">
        <v>226</v>
      </c>
      <c r="E1577" s="28" t="s">
        <v>2915</v>
      </c>
      <c r="F1577" s="28" t="s">
        <v>142</v>
      </c>
      <c r="G1577" s="28" t="s">
        <v>2134</v>
      </c>
      <c r="H1577" s="11">
        <v>1</v>
      </c>
      <c r="J1577" s="41">
        <v>50</v>
      </c>
    </row>
    <row r="1578" ht="14.25" hidden="1" spans="1:10">
      <c r="A1578" s="5" t="s">
        <v>226</v>
      </c>
      <c r="E1578" s="28" t="s">
        <v>2916</v>
      </c>
      <c r="F1578" s="28" t="s">
        <v>570</v>
      </c>
      <c r="G1578" s="28" t="s">
        <v>225</v>
      </c>
      <c r="H1578" s="11">
        <v>1</v>
      </c>
      <c r="J1578" s="41">
        <v>40</v>
      </c>
    </row>
    <row r="1579" ht="14.25" hidden="1" spans="1:10">
      <c r="A1579" s="5" t="s">
        <v>226</v>
      </c>
      <c r="E1579" s="28" t="s">
        <v>2917</v>
      </c>
      <c r="F1579" s="28" t="s">
        <v>687</v>
      </c>
      <c r="G1579" s="28" t="s">
        <v>1972</v>
      </c>
      <c r="H1579" s="11">
        <v>1</v>
      </c>
      <c r="J1579" s="41">
        <v>70</v>
      </c>
    </row>
    <row r="1580" ht="14.25" hidden="1" spans="1:10">
      <c r="A1580" s="5" t="s">
        <v>226</v>
      </c>
      <c r="E1580" s="28" t="s">
        <v>2918</v>
      </c>
      <c r="F1580" s="28" t="s">
        <v>592</v>
      </c>
      <c r="G1580" s="28" t="s">
        <v>2881</v>
      </c>
      <c r="H1580" s="11">
        <v>1</v>
      </c>
      <c r="J1580" s="41">
        <v>97</v>
      </c>
    </row>
    <row r="1581" ht="14.25" hidden="1" spans="1:10">
      <c r="A1581" s="5" t="s">
        <v>226</v>
      </c>
      <c r="E1581" s="28" t="s">
        <v>1339</v>
      </c>
      <c r="F1581" s="28" t="s">
        <v>142</v>
      </c>
      <c r="G1581" s="28" t="s">
        <v>1340</v>
      </c>
      <c r="H1581" s="11">
        <v>1</v>
      </c>
      <c r="J1581" s="41">
        <v>62</v>
      </c>
    </row>
    <row r="1582" ht="14.25" hidden="1" spans="1:10">
      <c r="A1582" s="5" t="s">
        <v>226</v>
      </c>
      <c r="E1582" s="28" t="s">
        <v>2919</v>
      </c>
      <c r="F1582" s="28" t="s">
        <v>433</v>
      </c>
      <c r="G1582" s="28" t="s">
        <v>2920</v>
      </c>
      <c r="H1582" s="11">
        <v>1</v>
      </c>
      <c r="J1582" s="41">
        <v>100</v>
      </c>
    </row>
    <row r="1583" ht="14.25" hidden="1" spans="1:10">
      <c r="A1583" s="5" t="s">
        <v>226</v>
      </c>
      <c r="E1583" s="28" t="s">
        <v>2921</v>
      </c>
      <c r="F1583" s="28" t="s">
        <v>672</v>
      </c>
      <c r="G1583" s="28" t="s">
        <v>225</v>
      </c>
      <c r="H1583" s="11">
        <v>1</v>
      </c>
      <c r="J1583" s="41">
        <v>27</v>
      </c>
    </row>
    <row r="1584" ht="14.25" hidden="1" spans="1:10">
      <c r="A1584" s="5" t="s">
        <v>226</v>
      </c>
      <c r="E1584" s="28" t="s">
        <v>2922</v>
      </c>
      <c r="F1584" s="28" t="s">
        <v>2923</v>
      </c>
      <c r="G1584" s="28" t="s">
        <v>2924</v>
      </c>
      <c r="H1584" s="11">
        <v>1</v>
      </c>
      <c r="J1584" s="41">
        <v>15</v>
      </c>
    </row>
    <row r="1585" ht="14.25" hidden="1" spans="1:10">
      <c r="A1585" s="5" t="s">
        <v>226</v>
      </c>
      <c r="E1585" s="28" t="s">
        <v>2925</v>
      </c>
      <c r="F1585" s="28" t="s">
        <v>142</v>
      </c>
      <c r="G1585" s="28" t="s">
        <v>2926</v>
      </c>
      <c r="H1585" s="11">
        <v>1</v>
      </c>
      <c r="J1585" s="41">
        <v>10</v>
      </c>
    </row>
    <row r="1586" ht="14.25" hidden="1" spans="1:10">
      <c r="A1586" s="5" t="s">
        <v>226</v>
      </c>
      <c r="E1586" s="28" t="s">
        <v>2927</v>
      </c>
      <c r="F1586" s="28" t="s">
        <v>2928</v>
      </c>
      <c r="G1586" s="28" t="s">
        <v>735</v>
      </c>
      <c r="H1586" s="11">
        <v>1</v>
      </c>
      <c r="J1586" s="41">
        <v>11</v>
      </c>
    </row>
    <row r="1587" ht="14.25" hidden="1" spans="1:10">
      <c r="A1587" s="5" t="s">
        <v>226</v>
      </c>
      <c r="E1587" s="28" t="s">
        <v>2929</v>
      </c>
      <c r="F1587" s="28" t="s">
        <v>652</v>
      </c>
      <c r="G1587" s="28" t="s">
        <v>1386</v>
      </c>
      <c r="H1587" s="11">
        <v>1</v>
      </c>
      <c r="J1587" s="41">
        <v>17</v>
      </c>
    </row>
    <row r="1588" ht="14.25" hidden="1" spans="1:10">
      <c r="A1588" s="5" t="s">
        <v>226</v>
      </c>
      <c r="E1588" s="28" t="s">
        <v>2930</v>
      </c>
      <c r="F1588" s="28" t="s">
        <v>1222</v>
      </c>
      <c r="G1588" s="28" t="s">
        <v>2698</v>
      </c>
      <c r="H1588" s="11">
        <v>1</v>
      </c>
      <c r="J1588" s="41">
        <v>5926</v>
      </c>
    </row>
    <row r="1589" ht="14.25" hidden="1" spans="1:10">
      <c r="A1589" s="5" t="s">
        <v>226</v>
      </c>
      <c r="E1589" s="28" t="s">
        <v>2931</v>
      </c>
      <c r="F1589" s="28" t="s">
        <v>2932</v>
      </c>
      <c r="G1589" s="28" t="s">
        <v>135</v>
      </c>
      <c r="H1589" s="11">
        <v>1</v>
      </c>
      <c r="J1589" s="41">
        <v>1</v>
      </c>
    </row>
    <row r="1590" ht="14.25" hidden="1" spans="1:10">
      <c r="A1590" s="5" t="s">
        <v>379</v>
      </c>
      <c r="E1590" s="28" t="s">
        <v>2933</v>
      </c>
      <c r="F1590" s="28" t="s">
        <v>87</v>
      </c>
      <c r="G1590" s="28"/>
      <c r="H1590" s="11">
        <v>1</v>
      </c>
      <c r="J1590" s="41">
        <v>279</v>
      </c>
    </row>
    <row r="1591" ht="14.25" hidden="1" spans="1:10">
      <c r="A1591" s="5" t="s">
        <v>379</v>
      </c>
      <c r="E1591" s="28" t="s">
        <v>2934</v>
      </c>
      <c r="F1591" s="28" t="s">
        <v>1735</v>
      </c>
      <c r="G1591" s="28" t="s">
        <v>2935</v>
      </c>
      <c r="H1591" s="11">
        <v>1</v>
      </c>
      <c r="J1591" s="41">
        <v>670</v>
      </c>
    </row>
    <row r="1592" ht="14.25" hidden="1" spans="1:10">
      <c r="A1592" s="5" t="s">
        <v>379</v>
      </c>
      <c r="E1592" s="28" t="s">
        <v>2936</v>
      </c>
      <c r="F1592" s="28" t="s">
        <v>2937</v>
      </c>
      <c r="G1592" s="28" t="s">
        <v>353</v>
      </c>
      <c r="H1592" s="11">
        <v>1</v>
      </c>
      <c r="J1592" s="41">
        <v>12</v>
      </c>
    </row>
    <row r="1593" ht="14.25" hidden="1" spans="1:10">
      <c r="A1593" s="5" t="s">
        <v>379</v>
      </c>
      <c r="E1593" s="28" t="s">
        <v>2938</v>
      </c>
      <c r="F1593" s="28" t="s">
        <v>395</v>
      </c>
      <c r="G1593" s="28" t="s">
        <v>515</v>
      </c>
      <c r="H1593" s="11">
        <v>1</v>
      </c>
      <c r="J1593" s="41">
        <v>36</v>
      </c>
    </row>
    <row r="1594" ht="14.25" hidden="1" spans="1:10">
      <c r="A1594" s="5" t="s">
        <v>379</v>
      </c>
      <c r="E1594" s="28" t="s">
        <v>2939</v>
      </c>
      <c r="F1594" s="28" t="s">
        <v>2940</v>
      </c>
      <c r="G1594" s="28"/>
      <c r="H1594" s="11">
        <v>1</v>
      </c>
      <c r="J1594" s="41">
        <v>50</v>
      </c>
    </row>
    <row r="1595" ht="14.25" hidden="1" spans="1:10">
      <c r="A1595" s="5" t="s">
        <v>379</v>
      </c>
      <c r="E1595" s="28" t="s">
        <v>2941</v>
      </c>
      <c r="F1595" s="28" t="s">
        <v>232</v>
      </c>
      <c r="G1595" s="28"/>
      <c r="H1595" s="11">
        <v>1</v>
      </c>
      <c r="J1595" s="41">
        <v>53</v>
      </c>
    </row>
    <row r="1596" ht="14.25" hidden="1" spans="1:10">
      <c r="A1596" s="5" t="s">
        <v>379</v>
      </c>
      <c r="E1596" s="28" t="s">
        <v>2942</v>
      </c>
      <c r="F1596" s="28" t="s">
        <v>890</v>
      </c>
      <c r="G1596" s="28" t="s">
        <v>2943</v>
      </c>
      <c r="H1596" s="11">
        <v>1</v>
      </c>
      <c r="J1596" s="41">
        <v>137</v>
      </c>
    </row>
    <row r="1597" ht="14.25" hidden="1" spans="1:10">
      <c r="A1597" s="5" t="s">
        <v>379</v>
      </c>
      <c r="E1597" s="28" t="s">
        <v>2944</v>
      </c>
      <c r="F1597" s="28" t="s">
        <v>890</v>
      </c>
      <c r="G1597" s="28" t="s">
        <v>1162</v>
      </c>
      <c r="H1597" s="11">
        <v>1</v>
      </c>
      <c r="J1597" s="41">
        <v>1</v>
      </c>
    </row>
    <row r="1598" ht="14.25" hidden="1" spans="1:10">
      <c r="A1598" s="5" t="s">
        <v>379</v>
      </c>
      <c r="E1598" s="28" t="s">
        <v>2945</v>
      </c>
      <c r="F1598" s="28" t="s">
        <v>271</v>
      </c>
      <c r="G1598" s="28" t="s">
        <v>2946</v>
      </c>
      <c r="H1598" s="11">
        <v>1</v>
      </c>
      <c r="J1598" s="41">
        <v>1</v>
      </c>
    </row>
    <row r="1599" ht="14.25" hidden="1" spans="1:10">
      <c r="A1599" s="5" t="s">
        <v>379</v>
      </c>
      <c r="E1599" s="28" t="s">
        <v>2947</v>
      </c>
      <c r="F1599" s="28" t="s">
        <v>649</v>
      </c>
      <c r="G1599" s="28" t="s">
        <v>353</v>
      </c>
      <c r="H1599" s="11">
        <v>1</v>
      </c>
      <c r="J1599" s="41">
        <v>13</v>
      </c>
    </row>
    <row r="1600" ht="14.25" hidden="1" spans="1:10">
      <c r="A1600" s="5" t="s">
        <v>379</v>
      </c>
      <c r="E1600" s="28" t="s">
        <v>2948</v>
      </c>
      <c r="F1600" s="28" t="s">
        <v>82</v>
      </c>
      <c r="G1600" s="28"/>
      <c r="H1600" s="11">
        <v>1</v>
      </c>
      <c r="J1600" s="41">
        <v>5</v>
      </c>
    </row>
    <row r="1601" ht="14.25" hidden="1" spans="1:10">
      <c r="A1601" s="5" t="s">
        <v>379</v>
      </c>
      <c r="E1601" s="28" t="s">
        <v>2949</v>
      </c>
      <c r="F1601" s="28" t="s">
        <v>490</v>
      </c>
      <c r="G1601" s="28" t="s">
        <v>1126</v>
      </c>
      <c r="H1601" s="11">
        <v>1</v>
      </c>
      <c r="J1601" s="41">
        <v>7</v>
      </c>
    </row>
    <row r="1602" ht="14.25" hidden="1" spans="1:10">
      <c r="A1602" s="5" t="s">
        <v>379</v>
      </c>
      <c r="E1602" s="28" t="s">
        <v>2950</v>
      </c>
      <c r="F1602" s="28" t="s">
        <v>1342</v>
      </c>
      <c r="G1602" s="28" t="s">
        <v>2951</v>
      </c>
      <c r="H1602" s="11">
        <v>1</v>
      </c>
      <c r="J1602" s="41">
        <v>129</v>
      </c>
    </row>
    <row r="1603" ht="14.25" hidden="1" spans="1:10">
      <c r="A1603" s="5" t="s">
        <v>379</v>
      </c>
      <c r="E1603" s="28" t="s">
        <v>2952</v>
      </c>
      <c r="F1603" s="28" t="s">
        <v>2953</v>
      </c>
      <c r="G1603" s="28" t="s">
        <v>241</v>
      </c>
      <c r="H1603" s="11">
        <v>1</v>
      </c>
      <c r="J1603" s="41">
        <v>5</v>
      </c>
    </row>
    <row r="1604" ht="14.25" hidden="1" spans="1:10">
      <c r="A1604" s="5" t="s">
        <v>379</v>
      </c>
      <c r="E1604" s="28" t="s">
        <v>2954</v>
      </c>
      <c r="F1604" s="28" t="s">
        <v>1262</v>
      </c>
      <c r="G1604" s="28" t="s">
        <v>1488</v>
      </c>
      <c r="H1604" s="11">
        <v>1</v>
      </c>
      <c r="J1604" s="41">
        <v>100</v>
      </c>
    </row>
    <row r="1605" ht="14.25" hidden="1" spans="1:10">
      <c r="A1605" s="5" t="s">
        <v>379</v>
      </c>
      <c r="E1605" s="28" t="s">
        <v>2955</v>
      </c>
      <c r="F1605" s="28" t="s">
        <v>1262</v>
      </c>
      <c r="G1605" s="28" t="s">
        <v>717</v>
      </c>
      <c r="H1605" s="11">
        <v>1</v>
      </c>
      <c r="J1605" s="41">
        <v>100</v>
      </c>
    </row>
    <row r="1606" ht="14.25" hidden="1" spans="1:10">
      <c r="A1606" s="5" t="s">
        <v>379</v>
      </c>
      <c r="E1606" s="28" t="s">
        <v>2956</v>
      </c>
      <c r="F1606" s="28" t="s">
        <v>2957</v>
      </c>
      <c r="G1606" s="28" t="s">
        <v>515</v>
      </c>
      <c r="H1606" s="11">
        <v>1</v>
      </c>
      <c r="J1606" s="41">
        <v>7</v>
      </c>
    </row>
    <row r="1607" ht="14.25" hidden="1" spans="1:10">
      <c r="A1607" s="5" t="s">
        <v>379</v>
      </c>
      <c r="E1607" s="28" t="s">
        <v>2958</v>
      </c>
      <c r="F1607" s="28" t="s">
        <v>771</v>
      </c>
      <c r="G1607" s="28" t="s">
        <v>2959</v>
      </c>
      <c r="H1607" s="11">
        <v>1</v>
      </c>
      <c r="J1607" s="41">
        <v>36</v>
      </c>
    </row>
    <row r="1608" ht="14.25" hidden="1" spans="1:10">
      <c r="A1608" s="5" t="s">
        <v>379</v>
      </c>
      <c r="E1608" s="28" t="s">
        <v>2960</v>
      </c>
      <c r="F1608" s="28" t="s">
        <v>2961</v>
      </c>
      <c r="G1608" s="28" t="s">
        <v>581</v>
      </c>
      <c r="H1608" s="11">
        <v>1</v>
      </c>
      <c r="J1608" s="41">
        <v>683</v>
      </c>
    </row>
    <row r="1609" ht="14.25" hidden="1" spans="1:10">
      <c r="A1609" s="5" t="s">
        <v>379</v>
      </c>
      <c r="E1609" s="28" t="s">
        <v>2962</v>
      </c>
      <c r="F1609" s="28" t="s">
        <v>729</v>
      </c>
      <c r="G1609" s="28" t="s">
        <v>405</v>
      </c>
      <c r="H1609" s="11">
        <v>1</v>
      </c>
      <c r="J1609" s="41">
        <v>304</v>
      </c>
    </row>
    <row r="1610" ht="14.25" hidden="1" spans="1:10">
      <c r="A1610" s="5" t="s">
        <v>379</v>
      </c>
      <c r="E1610" s="28" t="s">
        <v>2963</v>
      </c>
      <c r="F1610" s="28" t="s">
        <v>142</v>
      </c>
      <c r="G1610" s="28" t="s">
        <v>2964</v>
      </c>
      <c r="H1610" s="11">
        <v>1</v>
      </c>
      <c r="J1610" s="41">
        <v>19</v>
      </c>
    </row>
    <row r="1611" ht="14.25" hidden="1" spans="1:10">
      <c r="A1611" s="5" t="s">
        <v>379</v>
      </c>
      <c r="E1611" s="28" t="s">
        <v>2965</v>
      </c>
      <c r="F1611" s="28" t="s">
        <v>2966</v>
      </c>
      <c r="G1611" s="28" t="s">
        <v>759</v>
      </c>
      <c r="H1611" s="11">
        <v>1</v>
      </c>
      <c r="J1611" s="41">
        <v>95</v>
      </c>
    </row>
    <row r="1612" ht="14.25" hidden="1" spans="1:10">
      <c r="A1612" s="5" t="s">
        <v>379</v>
      </c>
      <c r="E1612" s="28" t="s">
        <v>2967</v>
      </c>
      <c r="F1612" s="28" t="s">
        <v>1262</v>
      </c>
      <c r="G1612" s="28" t="s">
        <v>2544</v>
      </c>
      <c r="H1612" s="11">
        <v>1</v>
      </c>
      <c r="J1612" s="41">
        <v>100</v>
      </c>
    </row>
    <row r="1613" ht="14.25" hidden="1" spans="1:10">
      <c r="A1613" s="5" t="s">
        <v>379</v>
      </c>
      <c r="E1613" s="28" t="s">
        <v>2968</v>
      </c>
      <c r="F1613" s="28" t="s">
        <v>1330</v>
      </c>
      <c r="G1613" s="28" t="s">
        <v>513</v>
      </c>
      <c r="H1613" s="11">
        <v>1</v>
      </c>
      <c r="J1613" s="41">
        <v>742</v>
      </c>
    </row>
    <row r="1614" ht="14.25" hidden="1" spans="1:10">
      <c r="A1614" s="5" t="s">
        <v>379</v>
      </c>
      <c r="E1614" s="28" t="s">
        <v>2969</v>
      </c>
      <c r="F1614" s="28" t="s">
        <v>232</v>
      </c>
      <c r="G1614" s="28" t="s">
        <v>1326</v>
      </c>
      <c r="H1614" s="11">
        <v>1</v>
      </c>
      <c r="J1614" s="41">
        <v>175</v>
      </c>
    </row>
    <row r="1615" ht="14.25" hidden="1" spans="1:10">
      <c r="A1615" s="5" t="s">
        <v>379</v>
      </c>
      <c r="E1615" s="28" t="s">
        <v>2970</v>
      </c>
      <c r="F1615" s="28" t="s">
        <v>2971</v>
      </c>
      <c r="G1615" s="28"/>
      <c r="H1615" s="11">
        <v>1</v>
      </c>
      <c r="J1615" s="41">
        <v>5</v>
      </c>
    </row>
    <row r="1616" ht="14.25" hidden="1" spans="1:10">
      <c r="A1616" s="5" t="s">
        <v>379</v>
      </c>
      <c r="E1616" s="28" t="s">
        <v>2972</v>
      </c>
      <c r="F1616" s="28" t="s">
        <v>2973</v>
      </c>
      <c r="G1616" s="28" t="s">
        <v>241</v>
      </c>
      <c r="H1616" s="11">
        <v>1</v>
      </c>
      <c r="J1616" s="41">
        <v>2541</v>
      </c>
    </row>
    <row r="1617" ht="14.25" hidden="1" spans="1:10">
      <c r="A1617" s="5" t="s">
        <v>379</v>
      </c>
      <c r="E1617" s="28" t="s">
        <v>2974</v>
      </c>
      <c r="F1617" s="28" t="s">
        <v>2975</v>
      </c>
      <c r="G1617" s="28" t="s">
        <v>2976</v>
      </c>
      <c r="H1617" s="11">
        <v>1</v>
      </c>
      <c r="J1617" s="41">
        <v>602</v>
      </c>
    </row>
    <row r="1618" ht="14.25" hidden="1" spans="1:10">
      <c r="A1618" s="5" t="s">
        <v>379</v>
      </c>
      <c r="E1618" s="28" t="s">
        <v>2977</v>
      </c>
      <c r="F1618" s="28" t="s">
        <v>2978</v>
      </c>
      <c r="G1618" s="28" t="s">
        <v>2979</v>
      </c>
      <c r="H1618" s="11">
        <v>1</v>
      </c>
      <c r="J1618" s="41">
        <v>1207</v>
      </c>
    </row>
    <row r="1619" ht="14.25" hidden="1" spans="1:10">
      <c r="A1619" s="5" t="s">
        <v>379</v>
      </c>
      <c r="E1619" s="28" t="s">
        <v>2980</v>
      </c>
      <c r="F1619" s="28" t="s">
        <v>2981</v>
      </c>
      <c r="G1619" s="28" t="s">
        <v>241</v>
      </c>
      <c r="H1619" s="11">
        <v>1</v>
      </c>
      <c r="J1619" s="41">
        <v>232</v>
      </c>
    </row>
    <row r="1620" ht="14.25" hidden="1" spans="1:10">
      <c r="A1620" s="5" t="s">
        <v>379</v>
      </c>
      <c r="E1620" s="28" t="s">
        <v>2982</v>
      </c>
      <c r="F1620" s="28" t="s">
        <v>926</v>
      </c>
      <c r="G1620" s="28" t="s">
        <v>919</v>
      </c>
      <c r="H1620" s="11">
        <v>1</v>
      </c>
      <c r="J1620" s="41">
        <v>1</v>
      </c>
    </row>
    <row r="1621" ht="14.25" hidden="1" spans="1:10">
      <c r="A1621" s="5" t="s">
        <v>379</v>
      </c>
      <c r="E1621" s="28" t="s">
        <v>2983</v>
      </c>
      <c r="F1621" s="28" t="s">
        <v>139</v>
      </c>
      <c r="G1621" s="28" t="s">
        <v>982</v>
      </c>
      <c r="H1621" s="11">
        <v>1</v>
      </c>
      <c r="J1621" s="41">
        <v>1</v>
      </c>
    </row>
    <row r="1622" ht="14.25" hidden="1" spans="1:10">
      <c r="A1622" s="5" t="s">
        <v>379</v>
      </c>
      <c r="E1622" s="28" t="s">
        <v>2984</v>
      </c>
      <c r="F1622" s="28" t="s">
        <v>1262</v>
      </c>
      <c r="G1622" s="28" t="s">
        <v>1867</v>
      </c>
      <c r="H1622" s="11">
        <v>1</v>
      </c>
      <c r="J1622" s="41">
        <v>100</v>
      </c>
    </row>
    <row r="1623" ht="14.25" hidden="1" spans="1:10">
      <c r="A1623" s="5" t="s">
        <v>379</v>
      </c>
      <c r="E1623" s="28" t="s">
        <v>2985</v>
      </c>
      <c r="F1623" s="28" t="s">
        <v>1262</v>
      </c>
      <c r="G1623" s="28" t="s">
        <v>2986</v>
      </c>
      <c r="H1623" s="11">
        <v>1</v>
      </c>
      <c r="J1623" s="41">
        <v>100</v>
      </c>
    </row>
    <row r="1624" ht="14.25" hidden="1" spans="1:10">
      <c r="A1624" s="5" t="s">
        <v>379</v>
      </c>
      <c r="E1624" s="28" t="s">
        <v>2987</v>
      </c>
      <c r="F1624" s="28" t="s">
        <v>1262</v>
      </c>
      <c r="G1624" s="28" t="s">
        <v>2988</v>
      </c>
      <c r="H1624" s="11">
        <v>1</v>
      </c>
      <c r="J1624" s="41">
        <v>100</v>
      </c>
    </row>
    <row r="1625" ht="14.25" hidden="1" spans="1:10">
      <c r="A1625" s="5" t="s">
        <v>379</v>
      </c>
      <c r="E1625" s="28" t="s">
        <v>2989</v>
      </c>
      <c r="F1625" s="28" t="s">
        <v>1262</v>
      </c>
      <c r="G1625" s="28" t="s">
        <v>719</v>
      </c>
      <c r="H1625" s="11">
        <v>1</v>
      </c>
      <c r="J1625" s="41">
        <v>100</v>
      </c>
    </row>
    <row r="1626" ht="14.25" hidden="1" spans="1:10">
      <c r="A1626" s="5" t="s">
        <v>379</v>
      </c>
      <c r="E1626" s="28" t="s">
        <v>2990</v>
      </c>
      <c r="F1626" s="28" t="s">
        <v>1262</v>
      </c>
      <c r="G1626" s="28" t="s">
        <v>2552</v>
      </c>
      <c r="H1626" s="11">
        <v>1</v>
      </c>
      <c r="J1626" s="41">
        <v>100</v>
      </c>
    </row>
    <row r="1627" ht="14.25" hidden="1" spans="1:10">
      <c r="A1627" s="5" t="s">
        <v>379</v>
      </c>
      <c r="E1627" s="28" t="s">
        <v>2991</v>
      </c>
      <c r="F1627" s="28" t="s">
        <v>1262</v>
      </c>
      <c r="G1627" s="28" t="s">
        <v>2208</v>
      </c>
      <c r="H1627" s="11">
        <v>1</v>
      </c>
      <c r="J1627" s="41">
        <v>100</v>
      </c>
    </row>
    <row r="1628" ht="14.25" hidden="1" spans="1:10">
      <c r="A1628" s="5" t="s">
        <v>379</v>
      </c>
      <c r="E1628" s="28" t="s">
        <v>2992</v>
      </c>
      <c r="F1628" s="28" t="s">
        <v>1262</v>
      </c>
      <c r="G1628" s="28" t="s">
        <v>1432</v>
      </c>
      <c r="H1628" s="11">
        <v>1</v>
      </c>
      <c r="J1628" s="41">
        <v>100</v>
      </c>
    </row>
    <row r="1629" ht="14.25" hidden="1" spans="1:10">
      <c r="A1629" s="5" t="s">
        <v>379</v>
      </c>
      <c r="E1629" s="28" t="s">
        <v>2993</v>
      </c>
      <c r="F1629" s="28" t="s">
        <v>1262</v>
      </c>
      <c r="G1629" s="28" t="s">
        <v>2994</v>
      </c>
      <c r="H1629" s="11">
        <v>1</v>
      </c>
      <c r="J1629" s="41">
        <v>94</v>
      </c>
    </row>
    <row r="1630" ht="14.25" hidden="1" spans="1:10">
      <c r="A1630" s="5" t="s">
        <v>379</v>
      </c>
      <c r="E1630" s="28" t="s">
        <v>2995</v>
      </c>
      <c r="F1630" s="28" t="s">
        <v>1262</v>
      </c>
      <c r="G1630" s="28" t="s">
        <v>2988</v>
      </c>
      <c r="H1630" s="11">
        <v>1</v>
      </c>
      <c r="J1630" s="41">
        <v>80</v>
      </c>
    </row>
    <row r="1631" ht="14.25" hidden="1" spans="1:10">
      <c r="A1631" s="5" t="s">
        <v>379</v>
      </c>
      <c r="E1631" s="28" t="s">
        <v>2996</v>
      </c>
      <c r="F1631" s="28" t="s">
        <v>1262</v>
      </c>
      <c r="G1631" s="28" t="s">
        <v>2997</v>
      </c>
      <c r="H1631" s="11">
        <v>1</v>
      </c>
      <c r="J1631" s="41">
        <v>100</v>
      </c>
    </row>
    <row r="1632" ht="14.25" hidden="1" spans="1:10">
      <c r="A1632" s="5" t="s">
        <v>379</v>
      </c>
      <c r="E1632" s="28" t="s">
        <v>2998</v>
      </c>
      <c r="F1632" s="28" t="s">
        <v>1262</v>
      </c>
      <c r="G1632" s="28" t="s">
        <v>2999</v>
      </c>
      <c r="H1632" s="11">
        <v>1</v>
      </c>
      <c r="J1632" s="41">
        <v>100</v>
      </c>
    </row>
    <row r="1633" ht="14.25" hidden="1" spans="1:10">
      <c r="A1633" s="5" t="s">
        <v>379</v>
      </c>
      <c r="E1633" s="28" t="s">
        <v>3000</v>
      </c>
      <c r="F1633" s="28" t="s">
        <v>1262</v>
      </c>
      <c r="G1633" s="28" t="s">
        <v>203</v>
      </c>
      <c r="H1633" s="11">
        <v>1</v>
      </c>
      <c r="J1633" s="41">
        <v>100</v>
      </c>
    </row>
    <row r="1634" ht="14.25" hidden="1" spans="1:10">
      <c r="A1634" s="5" t="s">
        <v>379</v>
      </c>
      <c r="E1634" s="28" t="s">
        <v>3001</v>
      </c>
      <c r="F1634" s="28" t="s">
        <v>1262</v>
      </c>
      <c r="G1634" s="28" t="s">
        <v>1855</v>
      </c>
      <c r="H1634" s="11">
        <v>1</v>
      </c>
      <c r="J1634" s="41">
        <v>100</v>
      </c>
    </row>
    <row r="1635" ht="14.25" hidden="1" spans="1:10">
      <c r="A1635" s="5" t="s">
        <v>379</v>
      </c>
      <c r="E1635" s="28" t="s">
        <v>3002</v>
      </c>
      <c r="F1635" s="28" t="s">
        <v>1262</v>
      </c>
      <c r="G1635" s="28" t="s">
        <v>1681</v>
      </c>
      <c r="H1635" s="11">
        <v>1</v>
      </c>
      <c r="J1635" s="41">
        <v>78</v>
      </c>
    </row>
    <row r="1636" ht="14.25" hidden="1" spans="1:10">
      <c r="A1636" s="5" t="s">
        <v>379</v>
      </c>
      <c r="E1636" s="28" t="s">
        <v>3003</v>
      </c>
      <c r="F1636" s="28" t="s">
        <v>1262</v>
      </c>
      <c r="G1636" s="28" t="s">
        <v>598</v>
      </c>
      <c r="H1636" s="11">
        <v>1</v>
      </c>
      <c r="J1636" s="41">
        <v>100</v>
      </c>
    </row>
    <row r="1637" ht="14.25" hidden="1" spans="1:10">
      <c r="A1637" s="5" t="s">
        <v>379</v>
      </c>
      <c r="E1637" s="28" t="s">
        <v>3004</v>
      </c>
      <c r="F1637" s="28" t="s">
        <v>1262</v>
      </c>
      <c r="G1637" s="28" t="s">
        <v>1907</v>
      </c>
      <c r="H1637" s="11">
        <v>1</v>
      </c>
      <c r="J1637" s="41">
        <v>100</v>
      </c>
    </row>
    <row r="1638" ht="14.25" hidden="1" spans="1:10">
      <c r="A1638" s="5" t="s">
        <v>379</v>
      </c>
      <c r="E1638" s="28" t="s">
        <v>3005</v>
      </c>
      <c r="F1638" s="28" t="s">
        <v>1262</v>
      </c>
      <c r="G1638" s="28" t="s">
        <v>644</v>
      </c>
      <c r="H1638" s="11">
        <v>1</v>
      </c>
      <c r="J1638" s="41">
        <v>90</v>
      </c>
    </row>
    <row r="1639" ht="14.25" hidden="1" spans="1:10">
      <c r="A1639" s="5" t="s">
        <v>379</v>
      </c>
      <c r="E1639" s="28" t="s">
        <v>3006</v>
      </c>
      <c r="F1639" s="28" t="s">
        <v>1262</v>
      </c>
      <c r="G1639" s="28" t="s">
        <v>1331</v>
      </c>
      <c r="H1639" s="11">
        <v>1</v>
      </c>
      <c r="J1639" s="41">
        <v>100</v>
      </c>
    </row>
    <row r="1640" ht="14.25" hidden="1" spans="1:10">
      <c r="A1640" s="5" t="s">
        <v>379</v>
      </c>
      <c r="E1640" s="28" t="s">
        <v>3007</v>
      </c>
      <c r="F1640" s="28" t="s">
        <v>1262</v>
      </c>
      <c r="G1640" s="28" t="s">
        <v>2997</v>
      </c>
      <c r="H1640" s="11">
        <v>1</v>
      </c>
      <c r="J1640" s="41">
        <v>100</v>
      </c>
    </row>
    <row r="1641" ht="14.25" hidden="1" spans="1:10">
      <c r="A1641" s="5" t="s">
        <v>379</v>
      </c>
      <c r="E1641" s="28" t="s">
        <v>3008</v>
      </c>
      <c r="F1641" s="28" t="s">
        <v>1262</v>
      </c>
      <c r="G1641" s="28" t="s">
        <v>1488</v>
      </c>
      <c r="H1641" s="11">
        <v>1</v>
      </c>
      <c r="J1641" s="41">
        <v>100</v>
      </c>
    </row>
    <row r="1642" ht="14.25" hidden="1" spans="1:10">
      <c r="A1642" s="5" t="s">
        <v>379</v>
      </c>
      <c r="E1642" s="28" t="s">
        <v>3009</v>
      </c>
      <c r="F1642" s="28" t="s">
        <v>1262</v>
      </c>
      <c r="G1642" s="28" t="s">
        <v>2994</v>
      </c>
      <c r="H1642" s="11">
        <v>1</v>
      </c>
      <c r="J1642" s="41">
        <v>80</v>
      </c>
    </row>
    <row r="1643" ht="14.25" hidden="1" spans="1:10">
      <c r="A1643" s="5" t="s">
        <v>379</v>
      </c>
      <c r="E1643" s="28" t="s">
        <v>3010</v>
      </c>
      <c r="F1643" s="28" t="s">
        <v>1262</v>
      </c>
      <c r="G1643" s="28" t="s">
        <v>2136</v>
      </c>
      <c r="H1643" s="11">
        <v>1</v>
      </c>
      <c r="J1643" s="41">
        <v>100</v>
      </c>
    </row>
    <row r="1644" ht="14.25" hidden="1" spans="1:10">
      <c r="A1644" s="5" t="s">
        <v>379</v>
      </c>
      <c r="E1644" s="28" t="s">
        <v>3011</v>
      </c>
      <c r="F1644" s="28" t="s">
        <v>1262</v>
      </c>
      <c r="G1644" s="28" t="s">
        <v>3012</v>
      </c>
      <c r="H1644" s="11">
        <v>1</v>
      </c>
      <c r="J1644" s="41">
        <v>100</v>
      </c>
    </row>
    <row r="1645" ht="14.25" hidden="1" spans="1:10">
      <c r="A1645" s="5" t="s">
        <v>379</v>
      </c>
      <c r="E1645" s="28" t="s">
        <v>3013</v>
      </c>
      <c r="F1645" s="28" t="s">
        <v>1262</v>
      </c>
      <c r="G1645" s="28" t="s">
        <v>2988</v>
      </c>
      <c r="H1645" s="11">
        <v>1</v>
      </c>
      <c r="J1645" s="41">
        <v>100</v>
      </c>
    </row>
    <row r="1646" ht="14.25" hidden="1" spans="1:10">
      <c r="A1646" s="5" t="s">
        <v>379</v>
      </c>
      <c r="E1646" s="28" t="s">
        <v>3014</v>
      </c>
      <c r="F1646" s="28" t="s">
        <v>1262</v>
      </c>
      <c r="G1646" s="28" t="s">
        <v>1867</v>
      </c>
      <c r="H1646" s="11">
        <v>1</v>
      </c>
      <c r="J1646" s="41">
        <v>100</v>
      </c>
    </row>
    <row r="1647" ht="14.25" hidden="1" spans="1:10">
      <c r="A1647" s="5" t="s">
        <v>379</v>
      </c>
      <c r="E1647" s="28" t="s">
        <v>3015</v>
      </c>
      <c r="F1647" s="28" t="s">
        <v>1262</v>
      </c>
      <c r="G1647" s="28" t="s">
        <v>658</v>
      </c>
      <c r="H1647" s="11">
        <v>1</v>
      </c>
      <c r="J1647" s="41">
        <v>100</v>
      </c>
    </row>
    <row r="1648" ht="14.25" hidden="1" spans="1:10">
      <c r="A1648" s="5" t="s">
        <v>379</v>
      </c>
      <c r="E1648" s="28" t="s">
        <v>3016</v>
      </c>
      <c r="F1648" s="28" t="s">
        <v>1262</v>
      </c>
      <c r="G1648" s="28" t="s">
        <v>1902</v>
      </c>
      <c r="H1648" s="11">
        <v>1</v>
      </c>
      <c r="J1648" s="41">
        <v>100</v>
      </c>
    </row>
    <row r="1649" ht="14.25" hidden="1" spans="1:10">
      <c r="A1649" s="5" t="s">
        <v>379</v>
      </c>
      <c r="E1649" s="28" t="s">
        <v>3017</v>
      </c>
      <c r="F1649" s="28" t="s">
        <v>1262</v>
      </c>
      <c r="G1649" s="28" t="s">
        <v>211</v>
      </c>
      <c r="H1649" s="11">
        <v>1</v>
      </c>
      <c r="J1649" s="41">
        <v>100</v>
      </c>
    </row>
    <row r="1650" ht="14.25" hidden="1" spans="1:10">
      <c r="A1650" s="5" t="s">
        <v>379</v>
      </c>
      <c r="E1650" s="28" t="s">
        <v>3018</v>
      </c>
      <c r="F1650" s="28" t="s">
        <v>1262</v>
      </c>
      <c r="G1650" s="28" t="s">
        <v>2544</v>
      </c>
      <c r="H1650" s="11">
        <v>1</v>
      </c>
      <c r="J1650" s="41">
        <v>100</v>
      </c>
    </row>
    <row r="1651" ht="14.25" hidden="1" spans="1:10">
      <c r="A1651" s="5" t="s">
        <v>379</v>
      </c>
      <c r="E1651" s="28" t="s">
        <v>3019</v>
      </c>
      <c r="F1651" s="28" t="s">
        <v>1262</v>
      </c>
      <c r="G1651" s="28" t="s">
        <v>105</v>
      </c>
      <c r="H1651" s="11">
        <v>1</v>
      </c>
      <c r="J1651" s="41">
        <v>77</v>
      </c>
    </row>
    <row r="1652" ht="14.25" hidden="1" spans="1:10">
      <c r="A1652" s="5" t="s">
        <v>379</v>
      </c>
      <c r="E1652" s="28" t="s">
        <v>3020</v>
      </c>
      <c r="F1652" s="28" t="s">
        <v>1262</v>
      </c>
      <c r="G1652" s="28" t="s">
        <v>717</v>
      </c>
      <c r="H1652" s="11">
        <v>1</v>
      </c>
      <c r="J1652" s="41">
        <v>20</v>
      </c>
    </row>
    <row r="1653" ht="14.25" hidden="1" spans="1:10">
      <c r="A1653" s="5" t="s">
        <v>379</v>
      </c>
      <c r="E1653" s="28" t="s">
        <v>3021</v>
      </c>
      <c r="F1653" s="28" t="s">
        <v>1262</v>
      </c>
      <c r="G1653" s="28" t="s">
        <v>658</v>
      </c>
      <c r="H1653" s="11">
        <v>1</v>
      </c>
      <c r="J1653" s="41">
        <v>100</v>
      </c>
    </row>
    <row r="1654" ht="14.25" hidden="1" spans="1:10">
      <c r="A1654" s="5" t="s">
        <v>379</v>
      </c>
      <c r="E1654" s="28" t="s">
        <v>3022</v>
      </c>
      <c r="F1654" s="28" t="s">
        <v>1262</v>
      </c>
      <c r="G1654" s="28" t="s">
        <v>1867</v>
      </c>
      <c r="H1654" s="11">
        <v>1</v>
      </c>
      <c r="J1654" s="41">
        <v>90</v>
      </c>
    </row>
    <row r="1655" ht="14.25" hidden="1" spans="1:10">
      <c r="A1655" s="5" t="s">
        <v>379</v>
      </c>
      <c r="E1655" s="28" t="s">
        <v>3023</v>
      </c>
      <c r="F1655" s="28" t="s">
        <v>1262</v>
      </c>
      <c r="G1655" s="28" t="s">
        <v>719</v>
      </c>
      <c r="H1655" s="11">
        <v>1</v>
      </c>
      <c r="J1655" s="41">
        <v>16</v>
      </c>
    </row>
    <row r="1656" ht="14.25" hidden="1" spans="1:10">
      <c r="A1656" s="5" t="s">
        <v>379</v>
      </c>
      <c r="E1656" s="28" t="s">
        <v>3024</v>
      </c>
      <c r="F1656" s="28" t="s">
        <v>1262</v>
      </c>
      <c r="G1656" s="28" t="s">
        <v>3025</v>
      </c>
      <c r="H1656" s="11">
        <v>1</v>
      </c>
      <c r="J1656" s="41">
        <v>20</v>
      </c>
    </row>
    <row r="1657" ht="14.25" hidden="1" spans="1:10">
      <c r="A1657" s="5" t="s">
        <v>379</v>
      </c>
      <c r="E1657" s="28" t="s">
        <v>3026</v>
      </c>
      <c r="F1657" s="28" t="s">
        <v>1262</v>
      </c>
      <c r="G1657" s="28" t="s">
        <v>1907</v>
      </c>
      <c r="H1657" s="11">
        <v>1</v>
      </c>
      <c r="J1657" s="41">
        <v>100</v>
      </c>
    </row>
    <row r="1658" ht="14.25" hidden="1" spans="1:10">
      <c r="A1658" s="5" t="s">
        <v>379</v>
      </c>
      <c r="E1658" s="28" t="s">
        <v>3027</v>
      </c>
      <c r="F1658" s="28" t="s">
        <v>1262</v>
      </c>
      <c r="G1658" s="28" t="s">
        <v>3028</v>
      </c>
      <c r="H1658" s="11">
        <v>1</v>
      </c>
      <c r="J1658" s="41">
        <v>100</v>
      </c>
    </row>
    <row r="1659" ht="14.25" hidden="1" spans="1:10">
      <c r="A1659" s="5" t="s">
        <v>379</v>
      </c>
      <c r="E1659" s="28" t="s">
        <v>3029</v>
      </c>
      <c r="F1659" s="28" t="s">
        <v>1262</v>
      </c>
      <c r="G1659" s="28" t="s">
        <v>1940</v>
      </c>
      <c r="H1659" s="11">
        <v>1</v>
      </c>
      <c r="J1659" s="41">
        <v>100</v>
      </c>
    </row>
    <row r="1660" ht="14.25" hidden="1" spans="1:10">
      <c r="A1660" s="5" t="s">
        <v>379</v>
      </c>
      <c r="E1660" s="28" t="s">
        <v>3030</v>
      </c>
      <c r="F1660" s="28" t="s">
        <v>1262</v>
      </c>
      <c r="G1660" s="28" t="s">
        <v>1443</v>
      </c>
      <c r="H1660" s="11">
        <v>1</v>
      </c>
      <c r="J1660" s="41">
        <v>100</v>
      </c>
    </row>
    <row r="1661" ht="14.25" hidden="1" spans="1:10">
      <c r="A1661" s="5" t="s">
        <v>379</v>
      </c>
      <c r="E1661" s="28" t="s">
        <v>3031</v>
      </c>
      <c r="F1661" s="28" t="s">
        <v>1262</v>
      </c>
      <c r="G1661" s="28" t="s">
        <v>1929</v>
      </c>
      <c r="H1661" s="11">
        <v>1</v>
      </c>
      <c r="J1661" s="41">
        <v>100</v>
      </c>
    </row>
    <row r="1662" ht="14.25" hidden="1" spans="1:10">
      <c r="A1662" s="5" t="s">
        <v>379</v>
      </c>
      <c r="E1662" s="28" t="s">
        <v>3032</v>
      </c>
      <c r="F1662" s="28" t="s">
        <v>1262</v>
      </c>
      <c r="G1662" s="28" t="s">
        <v>3033</v>
      </c>
      <c r="H1662" s="11">
        <v>1</v>
      </c>
      <c r="J1662" s="41">
        <v>100</v>
      </c>
    </row>
    <row r="1663" ht="14.25" hidden="1" spans="1:10">
      <c r="A1663" s="5" t="s">
        <v>379</v>
      </c>
      <c r="E1663" s="28" t="s">
        <v>3034</v>
      </c>
      <c r="F1663" s="28" t="s">
        <v>1262</v>
      </c>
      <c r="G1663" s="28" t="s">
        <v>1685</v>
      </c>
      <c r="H1663" s="11">
        <v>1</v>
      </c>
      <c r="J1663" s="41">
        <v>85</v>
      </c>
    </row>
    <row r="1664" ht="14.25" hidden="1" spans="1:10">
      <c r="A1664" s="5" t="s">
        <v>379</v>
      </c>
      <c r="E1664" s="28" t="s">
        <v>3035</v>
      </c>
      <c r="F1664" s="28" t="s">
        <v>1262</v>
      </c>
      <c r="G1664" s="28" t="s">
        <v>527</v>
      </c>
      <c r="H1664" s="11">
        <v>1</v>
      </c>
      <c r="J1664" s="41">
        <v>85</v>
      </c>
    </row>
    <row r="1665" ht="14.25" hidden="1" spans="1:10">
      <c r="A1665" s="5" t="s">
        <v>379</v>
      </c>
      <c r="E1665" s="28" t="s">
        <v>3036</v>
      </c>
      <c r="F1665" s="28" t="s">
        <v>1262</v>
      </c>
      <c r="G1665" s="28" t="s">
        <v>2544</v>
      </c>
      <c r="H1665" s="11">
        <v>1</v>
      </c>
      <c r="J1665" s="41">
        <v>100</v>
      </c>
    </row>
    <row r="1666" ht="14.25" hidden="1" spans="1:10">
      <c r="A1666" s="5" t="s">
        <v>379</v>
      </c>
      <c r="E1666" s="28" t="s">
        <v>3037</v>
      </c>
      <c r="F1666" s="28" t="s">
        <v>1262</v>
      </c>
      <c r="G1666" s="28" t="s">
        <v>717</v>
      </c>
      <c r="H1666" s="11">
        <v>1</v>
      </c>
      <c r="J1666" s="41">
        <v>100</v>
      </c>
    </row>
    <row r="1667" ht="14.25" hidden="1" spans="1:10">
      <c r="A1667" s="5" t="s">
        <v>379</v>
      </c>
      <c r="E1667" s="28" t="s">
        <v>3038</v>
      </c>
      <c r="F1667" s="28" t="s">
        <v>1262</v>
      </c>
      <c r="G1667" s="28" t="s">
        <v>1940</v>
      </c>
      <c r="H1667" s="11">
        <v>1</v>
      </c>
      <c r="J1667" s="41">
        <v>100</v>
      </c>
    </row>
    <row r="1668" ht="14.25" hidden="1" spans="1:10">
      <c r="A1668" s="5" t="s">
        <v>379</v>
      </c>
      <c r="E1668" s="28" t="s">
        <v>3039</v>
      </c>
      <c r="F1668" s="28" t="s">
        <v>1262</v>
      </c>
      <c r="G1668" s="28" t="s">
        <v>3040</v>
      </c>
      <c r="H1668" s="11">
        <v>1</v>
      </c>
      <c r="J1668" s="41">
        <v>100</v>
      </c>
    </row>
    <row r="1669" ht="14.25" hidden="1" spans="1:10">
      <c r="A1669" s="5" t="s">
        <v>379</v>
      </c>
      <c r="E1669" s="28" t="s">
        <v>3041</v>
      </c>
      <c r="F1669" s="28" t="s">
        <v>1262</v>
      </c>
      <c r="G1669" s="28" t="s">
        <v>3042</v>
      </c>
      <c r="H1669" s="11">
        <v>1</v>
      </c>
      <c r="J1669" s="41">
        <v>100</v>
      </c>
    </row>
    <row r="1670" ht="14.25" hidden="1" spans="1:10">
      <c r="A1670" s="5" t="s">
        <v>379</v>
      </c>
      <c r="E1670" s="28" t="s">
        <v>3043</v>
      </c>
      <c r="F1670" s="28" t="s">
        <v>1262</v>
      </c>
      <c r="G1670" s="28" t="s">
        <v>1907</v>
      </c>
      <c r="H1670" s="11">
        <v>1</v>
      </c>
      <c r="J1670" s="41">
        <v>70</v>
      </c>
    </row>
    <row r="1671" ht="14.25" hidden="1" spans="1:10">
      <c r="A1671" s="5" t="s">
        <v>379</v>
      </c>
      <c r="E1671" s="28" t="s">
        <v>3044</v>
      </c>
      <c r="F1671" s="28" t="s">
        <v>1262</v>
      </c>
      <c r="G1671" s="28" t="s">
        <v>2986</v>
      </c>
      <c r="H1671" s="11">
        <v>1</v>
      </c>
      <c r="J1671" s="41">
        <v>100</v>
      </c>
    </row>
    <row r="1672" ht="14.25" hidden="1" spans="1:10">
      <c r="A1672" s="5" t="s">
        <v>379</v>
      </c>
      <c r="E1672" s="28" t="s">
        <v>3045</v>
      </c>
      <c r="F1672" s="28" t="s">
        <v>1262</v>
      </c>
      <c r="G1672" s="28" t="s">
        <v>3046</v>
      </c>
      <c r="H1672" s="11">
        <v>1</v>
      </c>
      <c r="J1672" s="41">
        <v>100</v>
      </c>
    </row>
    <row r="1673" ht="14.25" hidden="1" spans="1:10">
      <c r="A1673" s="5" t="s">
        <v>379</v>
      </c>
      <c r="E1673" s="28" t="s">
        <v>3047</v>
      </c>
      <c r="F1673" s="28" t="s">
        <v>1262</v>
      </c>
      <c r="G1673" s="28" t="s">
        <v>3048</v>
      </c>
      <c r="H1673" s="11">
        <v>1</v>
      </c>
      <c r="J1673" s="41">
        <v>90</v>
      </c>
    </row>
    <row r="1674" ht="14.25" hidden="1" spans="1:10">
      <c r="A1674" s="5" t="s">
        <v>379</v>
      </c>
      <c r="E1674" s="28" t="s">
        <v>3049</v>
      </c>
      <c r="F1674" s="28" t="s">
        <v>1262</v>
      </c>
      <c r="G1674" s="28" t="s">
        <v>2086</v>
      </c>
      <c r="H1674" s="11">
        <v>1</v>
      </c>
      <c r="J1674" s="41">
        <v>100</v>
      </c>
    </row>
    <row r="1675" ht="14.25" hidden="1" spans="1:10">
      <c r="A1675" s="5" t="s">
        <v>379</v>
      </c>
      <c r="E1675" s="28" t="s">
        <v>3050</v>
      </c>
      <c r="F1675" s="28" t="s">
        <v>1262</v>
      </c>
      <c r="G1675" s="28" t="s">
        <v>2544</v>
      </c>
      <c r="H1675" s="11">
        <v>1</v>
      </c>
      <c r="J1675" s="41">
        <v>100</v>
      </c>
    </row>
    <row r="1676" ht="14.25" hidden="1" spans="1:10">
      <c r="A1676" s="5" t="s">
        <v>379</v>
      </c>
      <c r="E1676" s="28" t="s">
        <v>3051</v>
      </c>
      <c r="F1676" s="28" t="s">
        <v>1262</v>
      </c>
      <c r="G1676" s="28" t="s">
        <v>3052</v>
      </c>
      <c r="H1676" s="11">
        <v>1</v>
      </c>
      <c r="J1676" s="41">
        <v>100</v>
      </c>
    </row>
    <row r="1677" ht="14.25" hidden="1" spans="1:10">
      <c r="A1677" s="5" t="s">
        <v>379</v>
      </c>
      <c r="E1677" s="28" t="s">
        <v>3053</v>
      </c>
      <c r="F1677" s="28" t="s">
        <v>3054</v>
      </c>
      <c r="G1677" s="28"/>
      <c r="H1677" s="11">
        <v>1</v>
      </c>
      <c r="J1677" s="41">
        <v>906</v>
      </c>
    </row>
    <row r="1678" ht="14.25" hidden="1" spans="1:10">
      <c r="A1678" s="5" t="s">
        <v>379</v>
      </c>
      <c r="E1678" s="28" t="s">
        <v>3055</v>
      </c>
      <c r="F1678" s="28" t="s">
        <v>991</v>
      </c>
      <c r="G1678" s="28" t="s">
        <v>3056</v>
      </c>
      <c r="H1678" s="11">
        <v>1</v>
      </c>
      <c r="J1678" s="41">
        <v>879</v>
      </c>
    </row>
    <row r="1679" ht="14.25" hidden="1" spans="1:10">
      <c r="A1679" s="5" t="s">
        <v>379</v>
      </c>
      <c r="E1679" s="28" t="s">
        <v>3057</v>
      </c>
      <c r="F1679" s="28" t="s">
        <v>3058</v>
      </c>
      <c r="G1679" s="28"/>
      <c r="H1679" s="11">
        <v>1</v>
      </c>
      <c r="J1679" s="41">
        <v>2135</v>
      </c>
    </row>
    <row r="1680" ht="14.25" hidden="1" spans="1:10">
      <c r="A1680" s="5" t="s">
        <v>379</v>
      </c>
      <c r="E1680" s="28" t="s">
        <v>3059</v>
      </c>
      <c r="F1680" s="28" t="s">
        <v>3060</v>
      </c>
      <c r="G1680" s="28" t="s">
        <v>405</v>
      </c>
      <c r="H1680" s="11">
        <v>1</v>
      </c>
      <c r="J1680" s="41">
        <v>358</v>
      </c>
    </row>
    <row r="1681" ht="14.25" hidden="1" spans="1:10">
      <c r="A1681" s="5" t="s">
        <v>379</v>
      </c>
      <c r="E1681" s="28" t="s">
        <v>3061</v>
      </c>
      <c r="F1681" s="28" t="s">
        <v>2380</v>
      </c>
      <c r="G1681" s="28" t="s">
        <v>3062</v>
      </c>
      <c r="H1681" s="11">
        <v>1</v>
      </c>
      <c r="J1681" s="41">
        <v>2278</v>
      </c>
    </row>
    <row r="1682" ht="14.25" hidden="1" spans="1:10">
      <c r="A1682" s="5" t="s">
        <v>379</v>
      </c>
      <c r="E1682" s="28" t="s">
        <v>3063</v>
      </c>
      <c r="F1682" s="28" t="s">
        <v>547</v>
      </c>
      <c r="G1682" s="28" t="s">
        <v>405</v>
      </c>
      <c r="H1682" s="11">
        <v>1</v>
      </c>
      <c r="J1682" s="41">
        <v>346</v>
      </c>
    </row>
    <row r="1683" ht="14.25" hidden="1" spans="1:10">
      <c r="A1683" s="5" t="s">
        <v>379</v>
      </c>
      <c r="E1683" s="28" t="s">
        <v>3064</v>
      </c>
      <c r="F1683" s="28" t="s">
        <v>157</v>
      </c>
      <c r="G1683" s="28" t="s">
        <v>735</v>
      </c>
      <c r="H1683" s="11">
        <v>1</v>
      </c>
      <c r="J1683" s="41">
        <v>1000</v>
      </c>
    </row>
    <row r="1684" ht="14.25" hidden="1" spans="1:10">
      <c r="A1684" s="5" t="s">
        <v>379</v>
      </c>
      <c r="E1684" s="28" t="s">
        <v>3065</v>
      </c>
      <c r="F1684" s="28" t="s">
        <v>2724</v>
      </c>
      <c r="G1684" s="28" t="s">
        <v>3066</v>
      </c>
      <c r="H1684" s="11">
        <v>1</v>
      </c>
      <c r="J1684" s="41">
        <v>1498</v>
      </c>
    </row>
    <row r="1685" ht="14.25" hidden="1" spans="1:10">
      <c r="A1685" s="5" t="s">
        <v>379</v>
      </c>
      <c r="E1685" s="28" t="s">
        <v>3067</v>
      </c>
      <c r="F1685" s="28" t="s">
        <v>3068</v>
      </c>
      <c r="G1685" s="28" t="s">
        <v>513</v>
      </c>
      <c r="H1685" s="11">
        <v>1</v>
      </c>
      <c r="J1685" s="41">
        <v>1000</v>
      </c>
    </row>
    <row r="1686" ht="14.25" hidden="1" spans="1:10">
      <c r="A1686" s="5" t="s">
        <v>379</v>
      </c>
      <c r="E1686" s="28" t="s">
        <v>3069</v>
      </c>
      <c r="F1686" s="28" t="s">
        <v>1226</v>
      </c>
      <c r="G1686" s="28" t="s">
        <v>421</v>
      </c>
      <c r="H1686" s="11">
        <v>1</v>
      </c>
      <c r="J1686" s="41">
        <v>10</v>
      </c>
    </row>
    <row r="1687" ht="14.25" hidden="1" spans="1:10">
      <c r="A1687" s="5" t="s">
        <v>379</v>
      </c>
      <c r="E1687" s="28" t="s">
        <v>3070</v>
      </c>
      <c r="F1687" s="28" t="s">
        <v>873</v>
      </c>
      <c r="G1687" s="28" t="s">
        <v>2500</v>
      </c>
      <c r="H1687" s="11">
        <v>1</v>
      </c>
      <c r="J1687" s="41">
        <v>4</v>
      </c>
    </row>
    <row r="1688" ht="14.25" hidden="1" spans="1:10">
      <c r="A1688" s="5" t="s">
        <v>379</v>
      </c>
      <c r="E1688" s="28" t="s">
        <v>3071</v>
      </c>
      <c r="F1688" s="28" t="s">
        <v>1262</v>
      </c>
      <c r="G1688" s="28" t="s">
        <v>1585</v>
      </c>
      <c r="H1688" s="11">
        <v>1</v>
      </c>
      <c r="J1688" s="41">
        <v>4000</v>
      </c>
    </row>
    <row r="1689" ht="14.25" hidden="1" spans="1:10">
      <c r="A1689" s="5" t="s">
        <v>379</v>
      </c>
      <c r="E1689" s="28" t="s">
        <v>3072</v>
      </c>
      <c r="F1689" s="28" t="s">
        <v>1262</v>
      </c>
      <c r="G1689" s="28" t="s">
        <v>3073</v>
      </c>
      <c r="H1689" s="11">
        <v>1</v>
      </c>
      <c r="J1689" s="41">
        <v>90</v>
      </c>
    </row>
    <row r="1690" ht="14.25" hidden="1" spans="1:10">
      <c r="A1690" s="5" t="s">
        <v>379</v>
      </c>
      <c r="E1690" s="28" t="s">
        <v>3074</v>
      </c>
      <c r="F1690" s="28" t="s">
        <v>3075</v>
      </c>
      <c r="G1690" s="28" t="s">
        <v>241</v>
      </c>
      <c r="H1690" s="11">
        <v>1</v>
      </c>
      <c r="J1690" s="41">
        <v>6250</v>
      </c>
    </row>
    <row r="1691" ht="14.25" hidden="1" spans="1:10">
      <c r="A1691" s="5" t="s">
        <v>379</v>
      </c>
      <c r="E1691" s="28" t="s">
        <v>3076</v>
      </c>
      <c r="F1691" s="28" t="s">
        <v>1262</v>
      </c>
      <c r="G1691" s="28" t="s">
        <v>3077</v>
      </c>
      <c r="H1691" s="11">
        <v>1</v>
      </c>
      <c r="J1691" s="41">
        <v>90</v>
      </c>
    </row>
    <row r="1692" ht="14.25" hidden="1" spans="1:10">
      <c r="A1692" s="5" t="s">
        <v>379</v>
      </c>
      <c r="E1692" s="28" t="s">
        <v>3078</v>
      </c>
      <c r="F1692" s="28" t="s">
        <v>1641</v>
      </c>
      <c r="G1692" s="28" t="s">
        <v>3079</v>
      </c>
      <c r="H1692" s="11">
        <v>1</v>
      </c>
      <c r="J1692" s="41">
        <v>5</v>
      </c>
    </row>
    <row r="1693" ht="14.25" hidden="1" spans="1:10">
      <c r="A1693" s="5" t="s">
        <v>379</v>
      </c>
      <c r="E1693" s="28" t="s">
        <v>3080</v>
      </c>
      <c r="F1693" s="28" t="s">
        <v>643</v>
      </c>
      <c r="G1693" s="28" t="s">
        <v>3081</v>
      </c>
      <c r="H1693" s="11">
        <v>1</v>
      </c>
      <c r="J1693" s="41">
        <v>135</v>
      </c>
    </row>
    <row r="1694" ht="14.25" hidden="1" spans="1:10">
      <c r="A1694" s="5" t="s">
        <v>379</v>
      </c>
      <c r="E1694" s="28" t="s">
        <v>3082</v>
      </c>
      <c r="F1694" s="28" t="s">
        <v>82</v>
      </c>
      <c r="G1694" s="28"/>
      <c r="H1694" s="11">
        <v>1</v>
      </c>
      <c r="J1694" s="41">
        <v>4</v>
      </c>
    </row>
    <row r="1695" ht="14.25" hidden="1" spans="1:10">
      <c r="A1695" s="5" t="s">
        <v>379</v>
      </c>
      <c r="E1695" s="28" t="s">
        <v>3083</v>
      </c>
      <c r="F1695" s="28" t="s">
        <v>139</v>
      </c>
      <c r="G1695" s="28" t="s">
        <v>3084</v>
      </c>
      <c r="H1695" s="11">
        <v>1</v>
      </c>
      <c r="J1695" s="41">
        <v>1</v>
      </c>
    </row>
    <row r="1696" ht="14.25" hidden="1" spans="1:10">
      <c r="A1696" s="5" t="s">
        <v>379</v>
      </c>
      <c r="E1696" s="28" t="s">
        <v>3085</v>
      </c>
      <c r="F1696" s="28" t="s">
        <v>194</v>
      </c>
      <c r="G1696" s="28" t="s">
        <v>3086</v>
      </c>
      <c r="H1696" s="11">
        <v>1</v>
      </c>
      <c r="J1696" s="41">
        <v>7</v>
      </c>
    </row>
    <row r="1697" ht="14.25" hidden="1" spans="1:10">
      <c r="A1697" s="5" t="s">
        <v>379</v>
      </c>
      <c r="E1697" s="28" t="s">
        <v>3087</v>
      </c>
      <c r="F1697" s="28" t="s">
        <v>157</v>
      </c>
      <c r="G1697" s="28" t="s">
        <v>392</v>
      </c>
      <c r="H1697" s="11">
        <v>1</v>
      </c>
      <c r="J1697" s="41">
        <v>166</v>
      </c>
    </row>
    <row r="1698" ht="14.25" hidden="1" spans="1:10">
      <c r="A1698" s="5" t="s">
        <v>379</v>
      </c>
      <c r="E1698" s="28" t="s">
        <v>3088</v>
      </c>
      <c r="F1698" s="28" t="s">
        <v>2049</v>
      </c>
      <c r="G1698" s="28"/>
      <c r="H1698" s="11">
        <v>1</v>
      </c>
      <c r="J1698" s="41">
        <v>1380</v>
      </c>
    </row>
    <row r="1699" ht="14.25" hidden="1" spans="1:10">
      <c r="A1699" s="5" t="s">
        <v>379</v>
      </c>
      <c r="E1699" s="28" t="s">
        <v>3089</v>
      </c>
      <c r="F1699" s="28" t="s">
        <v>1592</v>
      </c>
      <c r="G1699" s="28" t="s">
        <v>3090</v>
      </c>
      <c r="H1699" s="11">
        <v>1</v>
      </c>
      <c r="J1699" s="41">
        <v>1477</v>
      </c>
    </row>
    <row r="1700" ht="14.25" hidden="1" spans="1:10">
      <c r="A1700" s="5" t="s">
        <v>379</v>
      </c>
      <c r="E1700" s="28" t="s">
        <v>3091</v>
      </c>
      <c r="F1700" s="28" t="s">
        <v>3092</v>
      </c>
      <c r="G1700" s="28" t="s">
        <v>3093</v>
      </c>
      <c r="H1700" s="11">
        <v>1</v>
      </c>
      <c r="J1700" s="41">
        <v>2493</v>
      </c>
    </row>
    <row r="1701" ht="14.25" hidden="1" spans="1:10">
      <c r="A1701" s="5" t="s">
        <v>379</v>
      </c>
      <c r="E1701" s="28" t="s">
        <v>3094</v>
      </c>
      <c r="F1701" s="28" t="s">
        <v>3095</v>
      </c>
      <c r="G1701" s="28" t="s">
        <v>1552</v>
      </c>
      <c r="H1701" s="11">
        <v>1</v>
      </c>
      <c r="J1701" s="41">
        <v>8</v>
      </c>
    </row>
    <row r="1702" ht="14.25" hidden="1" spans="1:10">
      <c r="A1702" s="5" t="s">
        <v>379</v>
      </c>
      <c r="E1702" s="28" t="s">
        <v>3096</v>
      </c>
      <c r="F1702" s="28" t="s">
        <v>914</v>
      </c>
      <c r="G1702" s="28" t="s">
        <v>2489</v>
      </c>
      <c r="H1702" s="11">
        <v>1</v>
      </c>
      <c r="J1702" s="41">
        <v>26</v>
      </c>
    </row>
    <row r="1703" ht="14.25" hidden="1" spans="1:10">
      <c r="A1703" s="5" t="s">
        <v>379</v>
      </c>
      <c r="E1703" s="28" t="s">
        <v>3097</v>
      </c>
      <c r="F1703" s="28" t="s">
        <v>1262</v>
      </c>
      <c r="G1703" s="28" t="s">
        <v>1566</v>
      </c>
      <c r="H1703" s="11">
        <v>1</v>
      </c>
      <c r="J1703" s="41">
        <v>5000</v>
      </c>
    </row>
    <row r="1704" ht="14.25" hidden="1" spans="1:10">
      <c r="A1704" s="5" t="s">
        <v>379</v>
      </c>
      <c r="E1704" s="28" t="s">
        <v>3098</v>
      </c>
      <c r="F1704" s="28" t="s">
        <v>1262</v>
      </c>
      <c r="G1704" s="28" t="s">
        <v>1585</v>
      </c>
      <c r="H1704" s="11">
        <v>1</v>
      </c>
      <c r="J1704" s="41">
        <v>5000</v>
      </c>
    </row>
    <row r="1705" ht="14.25" hidden="1" spans="1:10">
      <c r="A1705" s="5" t="s">
        <v>379</v>
      </c>
      <c r="E1705" s="28" t="s">
        <v>3099</v>
      </c>
      <c r="F1705" s="28" t="s">
        <v>3100</v>
      </c>
      <c r="G1705" s="28" t="s">
        <v>3101</v>
      </c>
      <c r="H1705" s="11">
        <v>1</v>
      </c>
      <c r="J1705" s="41">
        <v>863</v>
      </c>
    </row>
    <row r="1706" ht="14.25" hidden="1" spans="1:10">
      <c r="A1706" s="5" t="s">
        <v>379</v>
      </c>
      <c r="E1706" s="28" t="s">
        <v>3102</v>
      </c>
      <c r="F1706" s="28" t="s">
        <v>1262</v>
      </c>
      <c r="G1706" s="28" t="s">
        <v>105</v>
      </c>
      <c r="H1706" s="11">
        <v>1</v>
      </c>
      <c r="J1706" s="41">
        <v>100</v>
      </c>
    </row>
    <row r="1707" ht="14.25" hidden="1" spans="1:10">
      <c r="A1707" s="5" t="s">
        <v>379</v>
      </c>
      <c r="E1707" s="28" t="s">
        <v>3103</v>
      </c>
      <c r="F1707" s="28" t="s">
        <v>1262</v>
      </c>
      <c r="G1707" s="28" t="s">
        <v>2202</v>
      </c>
      <c r="H1707" s="11">
        <v>1</v>
      </c>
      <c r="J1707" s="41">
        <v>25</v>
      </c>
    </row>
    <row r="1708" ht="14.25" hidden="1" spans="1:10">
      <c r="A1708" s="5" t="s">
        <v>379</v>
      </c>
      <c r="E1708" s="28" t="s">
        <v>3104</v>
      </c>
      <c r="F1708" s="28" t="s">
        <v>1262</v>
      </c>
      <c r="G1708" s="28" t="s">
        <v>3012</v>
      </c>
      <c r="H1708" s="11">
        <v>1</v>
      </c>
      <c r="J1708" s="41">
        <v>100</v>
      </c>
    </row>
    <row r="1709" ht="14.25" hidden="1" spans="1:10">
      <c r="A1709" s="5" t="s">
        <v>379</v>
      </c>
      <c r="E1709" s="28" t="s">
        <v>3105</v>
      </c>
      <c r="F1709" s="28" t="s">
        <v>82</v>
      </c>
      <c r="G1709" s="28" t="s">
        <v>515</v>
      </c>
      <c r="H1709" s="11">
        <v>1</v>
      </c>
      <c r="J1709" s="41">
        <v>22</v>
      </c>
    </row>
    <row r="1710" ht="14.25" hidden="1" spans="1:10">
      <c r="A1710" s="5" t="s">
        <v>379</v>
      </c>
      <c r="E1710" s="28" t="s">
        <v>3106</v>
      </c>
      <c r="F1710" s="28" t="s">
        <v>592</v>
      </c>
      <c r="G1710" s="28" t="s">
        <v>3107</v>
      </c>
      <c r="H1710" s="11">
        <v>1</v>
      </c>
      <c r="J1710" s="41">
        <v>34</v>
      </c>
    </row>
    <row r="1711" ht="14.25" hidden="1" spans="1:10">
      <c r="A1711" s="5" t="s">
        <v>379</v>
      </c>
      <c r="E1711" s="28" t="s">
        <v>3108</v>
      </c>
      <c r="F1711" s="28" t="s">
        <v>118</v>
      </c>
      <c r="G1711" s="28" t="s">
        <v>644</v>
      </c>
      <c r="H1711" s="11">
        <v>1</v>
      </c>
      <c r="J1711" s="41">
        <v>3</v>
      </c>
    </row>
    <row r="1712" ht="14.25" hidden="1" spans="1:10">
      <c r="A1712" s="5" t="s">
        <v>379</v>
      </c>
      <c r="E1712" s="28" t="s">
        <v>3109</v>
      </c>
      <c r="F1712" s="28" t="s">
        <v>142</v>
      </c>
      <c r="G1712" s="28"/>
      <c r="H1712" s="11">
        <v>1</v>
      </c>
      <c r="J1712" s="41">
        <v>58</v>
      </c>
    </row>
    <row r="1713" ht="14.25" hidden="1" spans="1:10">
      <c r="A1713" s="5" t="s">
        <v>379</v>
      </c>
      <c r="E1713" s="28" t="s">
        <v>3110</v>
      </c>
      <c r="F1713" s="28" t="s">
        <v>964</v>
      </c>
      <c r="G1713" s="28"/>
      <c r="H1713" s="11">
        <v>1</v>
      </c>
      <c r="J1713" s="41">
        <v>22</v>
      </c>
    </row>
    <row r="1714" ht="14.25" hidden="1" spans="1:10">
      <c r="A1714" s="5" t="s">
        <v>379</v>
      </c>
      <c r="E1714" s="28" t="s">
        <v>3111</v>
      </c>
      <c r="F1714" s="28" t="s">
        <v>1262</v>
      </c>
      <c r="G1714" s="28" t="s">
        <v>3112</v>
      </c>
      <c r="H1714" s="11">
        <v>1</v>
      </c>
      <c r="J1714" s="41">
        <v>10</v>
      </c>
    </row>
    <row r="1715" ht="14.25" hidden="1" spans="1:10">
      <c r="A1715" s="5" t="s">
        <v>379</v>
      </c>
      <c r="E1715" s="28" t="s">
        <v>3113</v>
      </c>
      <c r="F1715" s="28" t="s">
        <v>791</v>
      </c>
      <c r="G1715" s="28" t="s">
        <v>3114</v>
      </c>
      <c r="H1715" s="11">
        <v>1</v>
      </c>
      <c r="J1715" s="41">
        <v>5</v>
      </c>
    </row>
    <row r="1716" ht="14.25" hidden="1" spans="1:10">
      <c r="A1716" s="5" t="s">
        <v>379</v>
      </c>
      <c r="E1716" s="28" t="s">
        <v>3115</v>
      </c>
      <c r="F1716" s="28" t="s">
        <v>1694</v>
      </c>
      <c r="G1716" s="28" t="s">
        <v>3116</v>
      </c>
      <c r="H1716" s="11">
        <v>1</v>
      </c>
      <c r="J1716" s="41">
        <v>13</v>
      </c>
    </row>
    <row r="1717" ht="14.25" hidden="1" spans="1:10">
      <c r="A1717" s="5" t="s">
        <v>379</v>
      </c>
      <c r="E1717" s="28" t="s">
        <v>3117</v>
      </c>
      <c r="F1717" s="28" t="s">
        <v>507</v>
      </c>
      <c r="G1717" s="28" t="s">
        <v>3118</v>
      </c>
      <c r="H1717" s="11">
        <v>1</v>
      </c>
      <c r="J1717" s="41">
        <v>1</v>
      </c>
    </row>
    <row r="1718" ht="14.25" hidden="1" spans="1:10">
      <c r="A1718" s="5" t="s">
        <v>379</v>
      </c>
      <c r="E1718" s="28" t="s">
        <v>3119</v>
      </c>
      <c r="F1718" s="28" t="s">
        <v>860</v>
      </c>
      <c r="G1718" s="28"/>
      <c r="H1718" s="11">
        <v>1</v>
      </c>
      <c r="J1718" s="41">
        <v>15</v>
      </c>
    </row>
    <row r="1719" ht="14.25" hidden="1" spans="1:10">
      <c r="A1719" s="5" t="s">
        <v>379</v>
      </c>
      <c r="E1719" s="28" t="s">
        <v>3120</v>
      </c>
      <c r="F1719" s="28" t="s">
        <v>326</v>
      </c>
      <c r="G1719" s="28" t="s">
        <v>3121</v>
      </c>
      <c r="H1719" s="11">
        <v>1</v>
      </c>
      <c r="J1719" s="41">
        <v>5</v>
      </c>
    </row>
    <row r="1720" ht="14.25" hidden="1" spans="1:10">
      <c r="A1720" s="5" t="s">
        <v>379</v>
      </c>
      <c r="E1720" s="28" t="s">
        <v>3122</v>
      </c>
      <c r="F1720" s="28" t="s">
        <v>1063</v>
      </c>
      <c r="G1720" s="28" t="s">
        <v>958</v>
      </c>
      <c r="H1720" s="11">
        <v>1</v>
      </c>
      <c r="J1720" s="41">
        <v>3</v>
      </c>
    </row>
    <row r="1721" ht="14.25" hidden="1" spans="1:10">
      <c r="A1721" s="5" t="s">
        <v>379</v>
      </c>
      <c r="E1721" s="28" t="s">
        <v>3123</v>
      </c>
      <c r="F1721" s="28" t="s">
        <v>729</v>
      </c>
      <c r="G1721" s="28" t="s">
        <v>842</v>
      </c>
      <c r="H1721" s="11">
        <v>1</v>
      </c>
      <c r="J1721" s="41">
        <v>10</v>
      </c>
    </row>
    <row r="1722" ht="14.25" hidden="1" spans="1:10">
      <c r="A1722" s="5" t="s">
        <v>379</v>
      </c>
      <c r="E1722" s="28" t="s">
        <v>3124</v>
      </c>
      <c r="F1722" s="28" t="s">
        <v>3125</v>
      </c>
      <c r="G1722" s="28" t="s">
        <v>3084</v>
      </c>
      <c r="H1722" s="11">
        <v>1</v>
      </c>
      <c r="J1722" s="41">
        <v>10</v>
      </c>
    </row>
    <row r="1723" ht="14.25" hidden="1" spans="1:10">
      <c r="A1723" s="5" t="s">
        <v>379</v>
      </c>
      <c r="E1723" s="28" t="s">
        <v>3126</v>
      </c>
      <c r="F1723" s="28" t="s">
        <v>139</v>
      </c>
      <c r="G1723" s="28" t="s">
        <v>3127</v>
      </c>
      <c r="H1723" s="11">
        <v>1</v>
      </c>
      <c r="J1723" s="41">
        <v>8</v>
      </c>
    </row>
    <row r="1724" ht="14.25" hidden="1" spans="1:10">
      <c r="A1724" s="5" t="s">
        <v>379</v>
      </c>
      <c r="E1724" s="28" t="s">
        <v>3128</v>
      </c>
      <c r="F1724" s="28" t="s">
        <v>3129</v>
      </c>
      <c r="G1724" s="28" t="s">
        <v>581</v>
      </c>
      <c r="H1724" s="11">
        <v>1</v>
      </c>
      <c r="J1724" s="41">
        <v>519</v>
      </c>
    </row>
    <row r="1725" ht="14.25" hidden="1" spans="1:10">
      <c r="A1725" s="5" t="s">
        <v>379</v>
      </c>
      <c r="E1725" s="28" t="s">
        <v>3130</v>
      </c>
      <c r="F1725" s="28" t="s">
        <v>1183</v>
      </c>
      <c r="G1725" s="28" t="s">
        <v>749</v>
      </c>
      <c r="H1725" s="11">
        <v>1</v>
      </c>
      <c r="J1725" s="41">
        <v>5</v>
      </c>
    </row>
    <row r="1726" ht="14.25" hidden="1" spans="1:10">
      <c r="A1726" s="5" t="s">
        <v>379</v>
      </c>
      <c r="E1726" s="28" t="s">
        <v>3131</v>
      </c>
      <c r="F1726" s="28" t="s">
        <v>1262</v>
      </c>
      <c r="G1726" s="28" t="s">
        <v>3132</v>
      </c>
      <c r="H1726" s="11">
        <v>1</v>
      </c>
      <c r="J1726" s="41">
        <v>100</v>
      </c>
    </row>
    <row r="1727" ht="14.25" hidden="1" spans="1:10">
      <c r="A1727" s="5" t="s">
        <v>379</v>
      </c>
      <c r="E1727" s="28" t="s">
        <v>3133</v>
      </c>
      <c r="F1727" s="28" t="s">
        <v>82</v>
      </c>
      <c r="G1727" s="28" t="s">
        <v>241</v>
      </c>
      <c r="H1727" s="11">
        <v>1</v>
      </c>
      <c r="J1727" s="41">
        <v>285</v>
      </c>
    </row>
    <row r="1728" ht="14.25" hidden="1" spans="1:10">
      <c r="A1728" s="5" t="s">
        <v>379</v>
      </c>
      <c r="E1728" s="28" t="s">
        <v>3134</v>
      </c>
      <c r="F1728" s="28" t="s">
        <v>271</v>
      </c>
      <c r="G1728" s="28" t="s">
        <v>908</v>
      </c>
      <c r="H1728" s="11">
        <v>1</v>
      </c>
      <c r="J1728" s="41">
        <v>1</v>
      </c>
    </row>
    <row r="1729" ht="14.25" hidden="1" spans="1:10">
      <c r="A1729" s="5" t="s">
        <v>379</v>
      </c>
      <c r="E1729" s="28" t="s">
        <v>3135</v>
      </c>
      <c r="F1729" s="28" t="s">
        <v>646</v>
      </c>
      <c r="G1729" s="28" t="s">
        <v>3136</v>
      </c>
      <c r="H1729" s="11">
        <v>1</v>
      </c>
      <c r="J1729" s="41">
        <v>3</v>
      </c>
    </row>
    <row r="1730" ht="14.25" hidden="1" spans="1:10">
      <c r="A1730" s="5" t="s">
        <v>379</v>
      </c>
      <c r="E1730" s="28" t="s">
        <v>3137</v>
      </c>
      <c r="F1730" s="28" t="s">
        <v>1262</v>
      </c>
      <c r="G1730" s="28" t="s">
        <v>3012</v>
      </c>
      <c r="H1730" s="11">
        <v>1</v>
      </c>
      <c r="J1730" s="41">
        <v>80</v>
      </c>
    </row>
    <row r="1731" ht="14.25" hidden="1" spans="1:10">
      <c r="A1731" s="5" t="s">
        <v>379</v>
      </c>
      <c r="E1731" s="28" t="s">
        <v>3138</v>
      </c>
      <c r="F1731" s="28" t="s">
        <v>1262</v>
      </c>
      <c r="G1731" s="28" t="s">
        <v>2986</v>
      </c>
      <c r="H1731" s="11">
        <v>1</v>
      </c>
      <c r="J1731" s="41">
        <v>50</v>
      </c>
    </row>
    <row r="1732" ht="14.25" hidden="1" spans="1:10">
      <c r="A1732" s="5" t="s">
        <v>379</v>
      </c>
      <c r="E1732" s="28" t="s">
        <v>3139</v>
      </c>
      <c r="F1732" s="28" t="s">
        <v>3140</v>
      </c>
      <c r="G1732" s="28" t="s">
        <v>1349</v>
      </c>
      <c r="H1732" s="11">
        <v>1</v>
      </c>
      <c r="J1732" s="41">
        <v>50</v>
      </c>
    </row>
    <row r="1733" ht="14.25" hidden="1" spans="1:10">
      <c r="A1733" s="5" t="s">
        <v>379</v>
      </c>
      <c r="E1733" s="28" t="s">
        <v>3141</v>
      </c>
      <c r="F1733" s="28" t="s">
        <v>3142</v>
      </c>
      <c r="G1733" s="28" t="s">
        <v>3143</v>
      </c>
      <c r="H1733" s="11">
        <v>1</v>
      </c>
      <c r="J1733" s="41">
        <v>90</v>
      </c>
    </row>
    <row r="1734" ht="14.25" hidden="1" spans="1:10">
      <c r="A1734" s="5" t="s">
        <v>379</v>
      </c>
      <c r="E1734" s="28" t="s">
        <v>3144</v>
      </c>
      <c r="F1734" s="28" t="s">
        <v>1258</v>
      </c>
      <c r="G1734" s="28" t="s">
        <v>3145</v>
      </c>
      <c r="H1734" s="11">
        <v>1</v>
      </c>
      <c r="J1734" s="41">
        <v>37</v>
      </c>
    </row>
    <row r="1735" ht="14.25" hidden="1" spans="1:10">
      <c r="A1735" s="5" t="s">
        <v>379</v>
      </c>
      <c r="E1735" s="28" t="s">
        <v>3146</v>
      </c>
      <c r="F1735" s="28" t="s">
        <v>771</v>
      </c>
      <c r="G1735" s="28" t="s">
        <v>3147</v>
      </c>
      <c r="H1735" s="11">
        <v>1</v>
      </c>
      <c r="J1735" s="41">
        <v>9</v>
      </c>
    </row>
    <row r="1736" ht="14.25" hidden="1" spans="1:10">
      <c r="A1736" s="5" t="s">
        <v>379</v>
      </c>
      <c r="E1736" s="28" t="s">
        <v>3148</v>
      </c>
      <c r="F1736" s="28" t="s">
        <v>3149</v>
      </c>
      <c r="G1736" s="28" t="s">
        <v>2494</v>
      </c>
      <c r="H1736" s="11">
        <v>1</v>
      </c>
      <c r="J1736" s="41">
        <v>100</v>
      </c>
    </row>
    <row r="1737" ht="14.25" hidden="1" spans="1:10">
      <c r="A1737" s="5" t="s">
        <v>379</v>
      </c>
      <c r="E1737" s="28" t="s">
        <v>3150</v>
      </c>
      <c r="F1737" s="28" t="s">
        <v>3151</v>
      </c>
      <c r="G1737" s="28" t="s">
        <v>1157</v>
      </c>
      <c r="H1737" s="11">
        <v>1</v>
      </c>
      <c r="J1737" s="41">
        <v>148</v>
      </c>
    </row>
    <row r="1738" ht="14.25" hidden="1" spans="1:10">
      <c r="A1738" s="5" t="s">
        <v>379</v>
      </c>
      <c r="E1738" s="28" t="s">
        <v>3152</v>
      </c>
      <c r="F1738" s="28" t="s">
        <v>1266</v>
      </c>
      <c r="G1738" s="28" t="s">
        <v>1475</v>
      </c>
      <c r="H1738" s="11">
        <v>1</v>
      </c>
      <c r="J1738" s="41">
        <v>500</v>
      </c>
    </row>
    <row r="1739" ht="14.25" hidden="1" spans="1:10">
      <c r="A1739" s="5" t="s">
        <v>379</v>
      </c>
      <c r="E1739" s="28" t="s">
        <v>3153</v>
      </c>
      <c r="F1739" s="28" t="s">
        <v>729</v>
      </c>
      <c r="G1739" s="28" t="s">
        <v>1215</v>
      </c>
      <c r="H1739" s="11">
        <v>1</v>
      </c>
      <c r="J1739" s="41">
        <v>2</v>
      </c>
    </row>
    <row r="1740" ht="14.25" hidden="1" spans="1:10">
      <c r="A1740" s="5" t="s">
        <v>379</v>
      </c>
      <c r="E1740" s="28" t="s">
        <v>3154</v>
      </c>
      <c r="F1740" s="28" t="s">
        <v>82</v>
      </c>
      <c r="G1740" s="28" t="s">
        <v>3155</v>
      </c>
      <c r="H1740" s="11">
        <v>1</v>
      </c>
      <c r="J1740" s="41">
        <v>923</v>
      </c>
    </row>
    <row r="1741" ht="14.25" hidden="1" spans="1:10">
      <c r="A1741" s="5" t="s">
        <v>379</v>
      </c>
      <c r="E1741" s="28" t="s">
        <v>3156</v>
      </c>
      <c r="F1741" s="28" t="s">
        <v>668</v>
      </c>
      <c r="G1741" s="28"/>
      <c r="H1741" s="11">
        <v>1</v>
      </c>
      <c r="J1741" s="41">
        <v>99</v>
      </c>
    </row>
    <row r="1742" ht="14.25" hidden="1" spans="1:10">
      <c r="A1742" s="5" t="s">
        <v>379</v>
      </c>
      <c r="E1742" s="28" t="s">
        <v>3157</v>
      </c>
      <c r="F1742" s="28" t="s">
        <v>281</v>
      </c>
      <c r="G1742" s="28" t="s">
        <v>353</v>
      </c>
      <c r="H1742" s="11">
        <v>1</v>
      </c>
      <c r="J1742" s="41">
        <v>8</v>
      </c>
    </row>
    <row r="1743" ht="14.25" hidden="1" spans="1:10">
      <c r="A1743" s="5" t="s">
        <v>379</v>
      </c>
      <c r="E1743" s="28" t="s">
        <v>3158</v>
      </c>
      <c r="F1743" s="28" t="s">
        <v>1230</v>
      </c>
      <c r="G1743" s="28" t="s">
        <v>3159</v>
      </c>
      <c r="H1743" s="11">
        <v>1</v>
      </c>
      <c r="J1743" s="41">
        <v>8</v>
      </c>
    </row>
    <row r="1744" ht="14.25" hidden="1" spans="1:10">
      <c r="A1744" s="5" t="s">
        <v>379</v>
      </c>
      <c r="E1744" s="28" t="s">
        <v>3160</v>
      </c>
      <c r="F1744" s="28" t="s">
        <v>3161</v>
      </c>
      <c r="G1744" s="28"/>
      <c r="H1744" s="11">
        <v>1</v>
      </c>
      <c r="J1744" s="41">
        <v>15</v>
      </c>
    </row>
    <row r="1745" ht="14.25" hidden="1" spans="1:10">
      <c r="A1745" s="5" t="s">
        <v>379</v>
      </c>
      <c r="E1745" s="28" t="s">
        <v>3162</v>
      </c>
      <c r="F1745" s="28" t="s">
        <v>687</v>
      </c>
      <c r="G1745" s="28" t="s">
        <v>1235</v>
      </c>
      <c r="H1745" s="11">
        <v>1</v>
      </c>
      <c r="J1745" s="41">
        <v>1</v>
      </c>
    </row>
    <row r="1746" ht="14.25" hidden="1" spans="1:10">
      <c r="A1746" s="5" t="s">
        <v>379</v>
      </c>
      <c r="E1746" s="28" t="s">
        <v>3163</v>
      </c>
      <c r="F1746" s="28" t="s">
        <v>52</v>
      </c>
      <c r="G1746" s="28" t="s">
        <v>1388</v>
      </c>
      <c r="H1746" s="11">
        <v>1</v>
      </c>
      <c r="J1746" s="41">
        <v>69</v>
      </c>
    </row>
    <row r="1747" ht="14.25" hidden="1" spans="1:10">
      <c r="A1747" s="5" t="s">
        <v>379</v>
      </c>
      <c r="E1747" s="28" t="s">
        <v>3164</v>
      </c>
      <c r="F1747" s="28" t="s">
        <v>860</v>
      </c>
      <c r="G1747" s="28" t="s">
        <v>1940</v>
      </c>
      <c r="H1747" s="11">
        <v>1</v>
      </c>
      <c r="J1747" s="41">
        <v>46</v>
      </c>
    </row>
    <row r="1748" ht="14.25" hidden="1" spans="1:10">
      <c r="A1748" s="5" t="s">
        <v>379</v>
      </c>
      <c r="E1748" s="28" t="s">
        <v>3165</v>
      </c>
      <c r="F1748" s="28" t="s">
        <v>860</v>
      </c>
      <c r="G1748" s="28" t="s">
        <v>1390</v>
      </c>
      <c r="H1748" s="11">
        <v>1</v>
      </c>
      <c r="J1748" s="41">
        <v>18</v>
      </c>
    </row>
    <row r="1749" ht="14.25" hidden="1" spans="1:10">
      <c r="A1749" s="5" t="s">
        <v>379</v>
      </c>
      <c r="E1749" s="28" t="s">
        <v>3166</v>
      </c>
      <c r="F1749" s="28" t="s">
        <v>87</v>
      </c>
      <c r="G1749" s="28" t="s">
        <v>520</v>
      </c>
      <c r="H1749" s="11">
        <v>1</v>
      </c>
      <c r="J1749" s="41">
        <v>35</v>
      </c>
    </row>
    <row r="1750" ht="14.25" hidden="1" spans="1:10">
      <c r="A1750" s="5" t="s">
        <v>379</v>
      </c>
      <c r="E1750" s="28" t="s">
        <v>3167</v>
      </c>
      <c r="F1750" s="28" t="s">
        <v>860</v>
      </c>
      <c r="G1750" s="28" t="s">
        <v>1849</v>
      </c>
      <c r="H1750" s="11">
        <v>1</v>
      </c>
      <c r="J1750" s="41">
        <v>70</v>
      </c>
    </row>
    <row r="1751" ht="14.25" hidden="1" spans="1:10">
      <c r="A1751" s="5" t="s">
        <v>379</v>
      </c>
      <c r="E1751" s="28" t="s">
        <v>3168</v>
      </c>
      <c r="F1751" s="28" t="s">
        <v>433</v>
      </c>
      <c r="G1751" s="28" t="s">
        <v>1276</v>
      </c>
      <c r="H1751" s="11">
        <v>1</v>
      </c>
      <c r="J1751" s="41">
        <v>75</v>
      </c>
    </row>
    <row r="1752" ht="14.25" hidden="1" spans="1:10">
      <c r="A1752" s="5" t="s">
        <v>379</v>
      </c>
      <c r="E1752" s="28" t="s">
        <v>3169</v>
      </c>
      <c r="F1752" s="28" t="s">
        <v>271</v>
      </c>
      <c r="G1752" s="28" t="s">
        <v>3170</v>
      </c>
      <c r="H1752" s="11">
        <v>1</v>
      </c>
      <c r="J1752" s="41">
        <v>15</v>
      </c>
    </row>
    <row r="1753" ht="14.25" hidden="1" spans="1:10">
      <c r="A1753" s="5" t="s">
        <v>379</v>
      </c>
      <c r="E1753" s="28" t="s">
        <v>3171</v>
      </c>
      <c r="F1753" s="28" t="s">
        <v>914</v>
      </c>
      <c r="G1753" s="28" t="s">
        <v>405</v>
      </c>
      <c r="H1753" s="11">
        <v>1</v>
      </c>
      <c r="J1753" s="41">
        <v>21</v>
      </c>
    </row>
    <row r="1754" ht="14.25" hidden="1" spans="1:10">
      <c r="A1754" s="5" t="s">
        <v>379</v>
      </c>
      <c r="E1754" s="28" t="s">
        <v>3172</v>
      </c>
      <c r="F1754" s="28" t="s">
        <v>3173</v>
      </c>
      <c r="G1754" s="28" t="s">
        <v>3174</v>
      </c>
      <c r="H1754" s="11">
        <v>1</v>
      </c>
      <c r="J1754" s="41">
        <v>200</v>
      </c>
    </row>
    <row r="1755" ht="14.25" hidden="1" spans="1:10">
      <c r="A1755" s="5" t="s">
        <v>379</v>
      </c>
      <c r="E1755" s="28" t="s">
        <v>3175</v>
      </c>
      <c r="F1755" s="28" t="s">
        <v>384</v>
      </c>
      <c r="G1755" s="28" t="s">
        <v>530</v>
      </c>
      <c r="H1755" s="11">
        <v>1</v>
      </c>
      <c r="J1755" s="41">
        <v>4</v>
      </c>
    </row>
    <row r="1756" ht="14.25" hidden="1" spans="1:10">
      <c r="A1756" s="5" t="s">
        <v>379</v>
      </c>
      <c r="E1756" s="28" t="s">
        <v>3176</v>
      </c>
      <c r="F1756" s="28" t="s">
        <v>3151</v>
      </c>
      <c r="G1756" s="28" t="s">
        <v>3177</v>
      </c>
      <c r="H1756" s="11">
        <v>1</v>
      </c>
      <c r="J1756" s="41">
        <v>8</v>
      </c>
    </row>
    <row r="1757" ht="14.25" hidden="1" spans="1:10">
      <c r="A1757" s="5" t="s">
        <v>379</v>
      </c>
      <c r="E1757" s="28" t="s">
        <v>3178</v>
      </c>
      <c r="F1757" s="28" t="s">
        <v>1262</v>
      </c>
      <c r="G1757" s="28" t="s">
        <v>1566</v>
      </c>
      <c r="H1757" s="11">
        <v>1</v>
      </c>
      <c r="J1757" s="41">
        <v>4750</v>
      </c>
    </row>
    <row r="1758" ht="14.25" hidden="1" spans="1:10">
      <c r="A1758" s="5" t="s">
        <v>379</v>
      </c>
      <c r="E1758" s="28" t="s">
        <v>3179</v>
      </c>
      <c r="F1758" s="28" t="s">
        <v>1438</v>
      </c>
      <c r="G1758" s="28" t="s">
        <v>241</v>
      </c>
      <c r="H1758" s="11">
        <v>1</v>
      </c>
      <c r="J1758" s="41">
        <v>114006</v>
      </c>
    </row>
    <row r="1759" ht="14.25" hidden="1" spans="1:10">
      <c r="A1759" s="5" t="s">
        <v>379</v>
      </c>
      <c r="E1759" s="28" t="s">
        <v>3180</v>
      </c>
      <c r="F1759" s="28" t="s">
        <v>210</v>
      </c>
      <c r="G1759" s="28" t="s">
        <v>827</v>
      </c>
      <c r="H1759" s="11">
        <v>1</v>
      </c>
      <c r="J1759" s="41">
        <v>2</v>
      </c>
    </row>
    <row r="1760" ht="14.25" hidden="1" spans="1:10">
      <c r="A1760" s="5" t="s">
        <v>379</v>
      </c>
      <c r="E1760" s="28" t="s">
        <v>3181</v>
      </c>
      <c r="F1760" s="28" t="s">
        <v>3182</v>
      </c>
      <c r="G1760" s="28" t="s">
        <v>3183</v>
      </c>
      <c r="H1760" s="11">
        <v>1</v>
      </c>
      <c r="J1760" s="41">
        <v>200</v>
      </c>
    </row>
    <row r="1761" ht="14.25" hidden="1" spans="1:10">
      <c r="A1761" s="5" t="s">
        <v>379</v>
      </c>
      <c r="E1761" s="28" t="s">
        <v>3184</v>
      </c>
      <c r="F1761" s="28" t="s">
        <v>643</v>
      </c>
      <c r="G1761" s="28" t="s">
        <v>3185</v>
      </c>
      <c r="H1761" s="11">
        <v>1</v>
      </c>
      <c r="J1761" s="41">
        <v>215</v>
      </c>
    </row>
    <row r="1762" ht="14.25" hidden="1" spans="1:10">
      <c r="A1762" s="5" t="s">
        <v>379</v>
      </c>
      <c r="E1762" s="28" t="s">
        <v>3186</v>
      </c>
      <c r="F1762" s="28" t="s">
        <v>841</v>
      </c>
      <c r="G1762" s="28" t="s">
        <v>3187</v>
      </c>
      <c r="H1762" s="11">
        <v>1</v>
      </c>
      <c r="J1762" s="41">
        <v>216</v>
      </c>
    </row>
    <row r="1763" ht="14.25" hidden="1" spans="1:10">
      <c r="A1763" s="5" t="s">
        <v>379</v>
      </c>
      <c r="E1763" s="28" t="s">
        <v>3188</v>
      </c>
      <c r="F1763" s="28" t="s">
        <v>981</v>
      </c>
      <c r="G1763" s="28" t="s">
        <v>3189</v>
      </c>
      <c r="H1763" s="11">
        <v>1</v>
      </c>
      <c r="J1763" s="41">
        <v>5</v>
      </c>
    </row>
    <row r="1764" ht="14.25" hidden="1" spans="1:10">
      <c r="A1764" s="5" t="s">
        <v>379</v>
      </c>
      <c r="E1764" s="28" t="s">
        <v>3190</v>
      </c>
      <c r="F1764" s="28" t="s">
        <v>3075</v>
      </c>
      <c r="G1764" s="28" t="s">
        <v>241</v>
      </c>
      <c r="H1764" s="11">
        <v>1</v>
      </c>
      <c r="J1764" s="41">
        <v>150</v>
      </c>
    </row>
    <row r="1765" ht="14.25" hidden="1" spans="1:10">
      <c r="A1765" s="5" t="s">
        <v>379</v>
      </c>
      <c r="E1765" s="28" t="s">
        <v>3191</v>
      </c>
      <c r="F1765" s="28" t="s">
        <v>1592</v>
      </c>
      <c r="G1765" s="28" t="s">
        <v>3192</v>
      </c>
      <c r="H1765" s="11">
        <v>1</v>
      </c>
      <c r="J1765" s="41">
        <v>330</v>
      </c>
    </row>
    <row r="1766" ht="14.25" hidden="1" spans="1:10">
      <c r="A1766" s="5" t="s">
        <v>379</v>
      </c>
      <c r="E1766" s="28" t="s">
        <v>3193</v>
      </c>
      <c r="F1766" s="28" t="s">
        <v>3194</v>
      </c>
      <c r="G1766" s="28" t="s">
        <v>3195</v>
      </c>
      <c r="H1766" s="11">
        <v>1</v>
      </c>
      <c r="J1766" s="41">
        <v>200</v>
      </c>
    </row>
    <row r="1767" ht="14.25" hidden="1" spans="1:10">
      <c r="A1767" s="5" t="s">
        <v>379</v>
      </c>
      <c r="E1767" s="28" t="s">
        <v>3196</v>
      </c>
      <c r="F1767" s="28" t="s">
        <v>3197</v>
      </c>
      <c r="G1767" s="28" t="s">
        <v>3198</v>
      </c>
      <c r="H1767" s="11">
        <v>1</v>
      </c>
      <c r="J1767" s="41">
        <v>40</v>
      </c>
    </row>
    <row r="1768" ht="14.25" hidden="1" spans="1:10">
      <c r="A1768" s="5" t="s">
        <v>379</v>
      </c>
      <c r="E1768" s="28" t="s">
        <v>3199</v>
      </c>
      <c r="F1768" s="28" t="s">
        <v>3200</v>
      </c>
      <c r="G1768" s="28" t="s">
        <v>385</v>
      </c>
      <c r="H1768" s="11">
        <v>1</v>
      </c>
      <c r="J1768" s="41">
        <v>27</v>
      </c>
    </row>
    <row r="1769" ht="14.25" hidden="1" spans="1:10">
      <c r="A1769" s="5" t="s">
        <v>379</v>
      </c>
      <c r="E1769" s="28" t="s">
        <v>3201</v>
      </c>
      <c r="F1769" s="28" t="s">
        <v>841</v>
      </c>
      <c r="G1769" s="28"/>
      <c r="H1769" s="11">
        <v>1</v>
      </c>
      <c r="J1769" s="41">
        <v>10</v>
      </c>
    </row>
    <row r="1770" ht="14.25" hidden="1" spans="1:10">
      <c r="A1770" s="5" t="s">
        <v>379</v>
      </c>
      <c r="E1770" s="28" t="s">
        <v>3202</v>
      </c>
      <c r="F1770" s="28" t="s">
        <v>3203</v>
      </c>
      <c r="G1770" s="28" t="s">
        <v>735</v>
      </c>
      <c r="H1770" s="11">
        <v>1</v>
      </c>
      <c r="J1770" s="41">
        <v>4</v>
      </c>
    </row>
    <row r="1771" ht="14.25" hidden="1" spans="1:10">
      <c r="A1771" s="5" t="s">
        <v>379</v>
      </c>
      <c r="E1771" s="28" t="s">
        <v>3204</v>
      </c>
      <c r="F1771" s="28" t="s">
        <v>890</v>
      </c>
      <c r="G1771" s="28" t="s">
        <v>3205</v>
      </c>
      <c r="H1771" s="11">
        <v>1</v>
      </c>
      <c r="J1771" s="41">
        <v>12</v>
      </c>
    </row>
    <row r="1772" ht="14.25" hidden="1" spans="1:10">
      <c r="A1772" s="5" t="s">
        <v>379</v>
      </c>
      <c r="E1772" s="28" t="s">
        <v>3206</v>
      </c>
      <c r="F1772" s="28" t="s">
        <v>3207</v>
      </c>
      <c r="G1772" s="28"/>
      <c r="H1772" s="11">
        <v>1</v>
      </c>
      <c r="J1772" s="41">
        <v>40</v>
      </c>
    </row>
    <row r="1773" ht="14.25" hidden="1" spans="1:10">
      <c r="A1773" s="5" t="s">
        <v>379</v>
      </c>
      <c r="E1773" s="28" t="s">
        <v>3208</v>
      </c>
      <c r="F1773" s="28" t="s">
        <v>82</v>
      </c>
      <c r="G1773" s="28" t="s">
        <v>3209</v>
      </c>
      <c r="H1773" s="11">
        <v>1</v>
      </c>
      <c r="J1773" s="41">
        <v>3</v>
      </c>
    </row>
    <row r="1774" ht="14.25" hidden="1" spans="1:10">
      <c r="A1774" s="5" t="s">
        <v>379</v>
      </c>
      <c r="E1774" s="28" t="s">
        <v>3210</v>
      </c>
      <c r="F1774" s="28" t="s">
        <v>395</v>
      </c>
      <c r="G1774" s="28" t="s">
        <v>3211</v>
      </c>
      <c r="H1774" s="11">
        <v>1</v>
      </c>
      <c r="J1774" s="41">
        <v>5</v>
      </c>
    </row>
    <row r="1775" ht="14.25" hidden="1" spans="1:10">
      <c r="A1775" s="5" t="s">
        <v>379</v>
      </c>
      <c r="E1775" s="28" t="s">
        <v>3212</v>
      </c>
      <c r="F1775" s="28" t="s">
        <v>609</v>
      </c>
      <c r="G1775" s="28" t="s">
        <v>2556</v>
      </c>
      <c r="H1775" s="11">
        <v>1</v>
      </c>
      <c r="J1775" s="41">
        <v>10</v>
      </c>
    </row>
    <row r="1776" ht="14.25" hidden="1" spans="1:10">
      <c r="A1776" s="5" t="s">
        <v>379</v>
      </c>
      <c r="E1776" s="28" t="s">
        <v>3213</v>
      </c>
      <c r="F1776" s="28" t="s">
        <v>668</v>
      </c>
      <c r="G1776" s="28" t="s">
        <v>2797</v>
      </c>
      <c r="H1776" s="11">
        <v>1</v>
      </c>
      <c r="J1776" s="41">
        <v>30</v>
      </c>
    </row>
    <row r="1777" ht="14.25" hidden="1" spans="1:10">
      <c r="A1777" s="5" t="s">
        <v>379</v>
      </c>
      <c r="E1777" s="28" t="s">
        <v>3214</v>
      </c>
      <c r="F1777" s="28" t="s">
        <v>3215</v>
      </c>
      <c r="G1777" s="28"/>
      <c r="H1777" s="11">
        <v>1</v>
      </c>
      <c r="J1777" s="41">
        <v>1</v>
      </c>
    </row>
    <row r="1778" ht="14.25" hidden="1" spans="1:10">
      <c r="A1778" s="5" t="s">
        <v>379</v>
      </c>
      <c r="E1778" s="28" t="s">
        <v>3216</v>
      </c>
      <c r="F1778" s="28" t="s">
        <v>199</v>
      </c>
      <c r="G1778" s="28" t="s">
        <v>3217</v>
      </c>
      <c r="H1778" s="11">
        <v>1</v>
      </c>
      <c r="J1778" s="41">
        <v>7</v>
      </c>
    </row>
    <row r="1779" ht="14.25" hidden="1" spans="1:10">
      <c r="A1779" s="5" t="s">
        <v>379</v>
      </c>
      <c r="E1779" s="28" t="s">
        <v>3218</v>
      </c>
      <c r="F1779" s="28" t="s">
        <v>723</v>
      </c>
      <c r="G1779" s="28" t="s">
        <v>267</v>
      </c>
      <c r="H1779" s="11">
        <v>1</v>
      </c>
      <c r="J1779" s="41">
        <v>19</v>
      </c>
    </row>
    <row r="1780" ht="14.25" hidden="1" spans="1:10">
      <c r="A1780" s="5" t="s">
        <v>379</v>
      </c>
      <c r="E1780" s="28" t="s">
        <v>3219</v>
      </c>
      <c r="F1780" s="28" t="s">
        <v>1857</v>
      </c>
      <c r="G1780" s="28" t="s">
        <v>3220</v>
      </c>
      <c r="H1780" s="11">
        <v>1</v>
      </c>
      <c r="J1780" s="41">
        <v>1</v>
      </c>
    </row>
    <row r="1781" ht="14.25" hidden="1" spans="1:10">
      <c r="A1781" s="5" t="s">
        <v>379</v>
      </c>
      <c r="E1781" s="28" t="s">
        <v>3221</v>
      </c>
      <c r="F1781" s="28" t="s">
        <v>3222</v>
      </c>
      <c r="G1781" s="28"/>
      <c r="H1781" s="11">
        <v>1</v>
      </c>
      <c r="J1781" s="41">
        <v>5</v>
      </c>
    </row>
    <row r="1782" ht="14.25" hidden="1" spans="1:10">
      <c r="A1782" s="5" t="s">
        <v>379</v>
      </c>
      <c r="E1782" s="28" t="s">
        <v>3223</v>
      </c>
      <c r="F1782" s="28" t="s">
        <v>815</v>
      </c>
      <c r="G1782" s="28" t="s">
        <v>3195</v>
      </c>
      <c r="H1782" s="11">
        <v>1</v>
      </c>
      <c r="J1782" s="41">
        <v>450</v>
      </c>
    </row>
    <row r="1783" ht="14.25" hidden="1" spans="1:10">
      <c r="A1783" s="5" t="s">
        <v>379</v>
      </c>
      <c r="E1783" s="28" t="s">
        <v>3224</v>
      </c>
      <c r="F1783" s="28" t="s">
        <v>271</v>
      </c>
      <c r="G1783" s="28" t="s">
        <v>83</v>
      </c>
      <c r="H1783" s="11">
        <v>1</v>
      </c>
      <c r="J1783" s="41">
        <v>5</v>
      </c>
    </row>
    <row r="1784" ht="14.25" hidden="1" spans="1:10">
      <c r="A1784" s="5" t="s">
        <v>379</v>
      </c>
      <c r="E1784" s="28" t="s">
        <v>3225</v>
      </c>
      <c r="F1784" s="28" t="s">
        <v>82</v>
      </c>
      <c r="G1784" s="28" t="s">
        <v>513</v>
      </c>
      <c r="H1784" s="11">
        <v>1</v>
      </c>
      <c r="J1784" s="41">
        <v>10</v>
      </c>
    </row>
    <row r="1785" ht="14.25" hidden="1" spans="1:10">
      <c r="A1785" s="5" t="s">
        <v>379</v>
      </c>
      <c r="E1785" s="28" t="s">
        <v>3226</v>
      </c>
      <c r="F1785" s="28" t="s">
        <v>82</v>
      </c>
      <c r="G1785" s="28"/>
      <c r="H1785" s="11">
        <v>1</v>
      </c>
      <c r="J1785" s="41">
        <v>8</v>
      </c>
    </row>
    <row r="1786" ht="14.25" hidden="1" spans="1:10">
      <c r="A1786" s="5" t="s">
        <v>379</v>
      </c>
      <c r="E1786" s="28" t="s">
        <v>3227</v>
      </c>
      <c r="F1786" s="28" t="s">
        <v>3228</v>
      </c>
      <c r="G1786" s="28" t="s">
        <v>3229</v>
      </c>
      <c r="H1786" s="11">
        <v>1</v>
      </c>
      <c r="J1786" s="41">
        <v>564</v>
      </c>
    </row>
    <row r="1787" ht="14.25" hidden="1" spans="1:10">
      <c r="A1787" s="5" t="s">
        <v>379</v>
      </c>
      <c r="E1787" s="28" t="s">
        <v>3230</v>
      </c>
      <c r="F1787" s="28" t="s">
        <v>82</v>
      </c>
      <c r="G1787" s="28" t="s">
        <v>513</v>
      </c>
      <c r="H1787" s="11">
        <v>1</v>
      </c>
      <c r="J1787" s="41">
        <v>195</v>
      </c>
    </row>
    <row r="1788" ht="14.25" hidden="1" spans="1:10">
      <c r="A1788" s="5" t="s">
        <v>379</v>
      </c>
      <c r="E1788" s="28" t="s">
        <v>3231</v>
      </c>
      <c r="F1788" s="28" t="s">
        <v>3232</v>
      </c>
      <c r="G1788" s="28" t="s">
        <v>3233</v>
      </c>
      <c r="H1788" s="11">
        <v>1</v>
      </c>
      <c r="J1788" s="41">
        <v>100</v>
      </c>
    </row>
    <row r="1789" ht="14.25" hidden="1" spans="1:10">
      <c r="A1789" s="5" t="s">
        <v>379</v>
      </c>
      <c r="E1789" s="28" t="s">
        <v>3234</v>
      </c>
      <c r="F1789" s="28" t="s">
        <v>3235</v>
      </c>
      <c r="G1789" s="28" t="s">
        <v>735</v>
      </c>
      <c r="H1789" s="11">
        <v>1</v>
      </c>
      <c r="J1789" s="41">
        <v>5</v>
      </c>
    </row>
    <row r="1790" ht="14.25" hidden="1" spans="1:10">
      <c r="A1790" s="5" t="s">
        <v>379</v>
      </c>
      <c r="E1790" s="28" t="s">
        <v>3236</v>
      </c>
      <c r="F1790" s="28" t="s">
        <v>96</v>
      </c>
      <c r="G1790" s="28" t="s">
        <v>1805</v>
      </c>
      <c r="H1790" s="11">
        <v>1</v>
      </c>
      <c r="J1790" s="41">
        <v>1</v>
      </c>
    </row>
    <row r="1791" ht="14.25" hidden="1" spans="1:10">
      <c r="A1791" s="5" t="s">
        <v>379</v>
      </c>
      <c r="E1791" s="28" t="s">
        <v>3237</v>
      </c>
      <c r="F1791" s="28" t="s">
        <v>1733</v>
      </c>
      <c r="G1791" s="28" t="s">
        <v>581</v>
      </c>
      <c r="H1791" s="11">
        <v>1</v>
      </c>
      <c r="J1791" s="41">
        <v>20</v>
      </c>
    </row>
    <row r="1792" ht="14.25" hidden="1" spans="1:10">
      <c r="A1792" s="5" t="s">
        <v>379</v>
      </c>
      <c r="E1792" s="28" t="s">
        <v>3238</v>
      </c>
      <c r="F1792" s="28" t="s">
        <v>87</v>
      </c>
      <c r="G1792" s="28" t="s">
        <v>1254</v>
      </c>
      <c r="H1792" s="11">
        <v>1</v>
      </c>
      <c r="J1792" s="41">
        <v>31</v>
      </c>
    </row>
    <row r="1793" ht="14.25" hidden="1" spans="1:10">
      <c r="A1793" s="5" t="s">
        <v>379</v>
      </c>
      <c r="E1793" s="28" t="s">
        <v>3239</v>
      </c>
      <c r="F1793" s="28" t="s">
        <v>1330</v>
      </c>
      <c r="G1793" s="28"/>
      <c r="H1793" s="11">
        <v>1</v>
      </c>
      <c r="J1793" s="41">
        <v>10</v>
      </c>
    </row>
    <row r="1794" ht="14.25" hidden="1" spans="1:10">
      <c r="A1794" s="5" t="s">
        <v>379</v>
      </c>
      <c r="E1794" s="28" t="s">
        <v>3240</v>
      </c>
      <c r="F1794" s="28" t="s">
        <v>162</v>
      </c>
      <c r="G1794" s="28"/>
      <c r="H1794" s="11">
        <v>1</v>
      </c>
      <c r="J1794" s="41">
        <v>1</v>
      </c>
    </row>
    <row r="1795" ht="14.25" hidden="1" spans="1:10">
      <c r="A1795" s="5" t="s">
        <v>379</v>
      </c>
      <c r="E1795" s="28" t="s">
        <v>3241</v>
      </c>
      <c r="F1795" s="28" t="s">
        <v>3242</v>
      </c>
      <c r="G1795" s="28" t="s">
        <v>1839</v>
      </c>
      <c r="H1795" s="11">
        <v>1</v>
      </c>
      <c r="J1795" s="41">
        <v>100</v>
      </c>
    </row>
    <row r="1796" ht="14.25" hidden="1" spans="1:10">
      <c r="A1796" s="5" t="s">
        <v>379</v>
      </c>
      <c r="E1796" s="28" t="s">
        <v>3243</v>
      </c>
      <c r="F1796" s="28" t="s">
        <v>860</v>
      </c>
      <c r="G1796" s="28" t="s">
        <v>2926</v>
      </c>
      <c r="H1796" s="11">
        <v>1</v>
      </c>
      <c r="J1796" s="41">
        <v>8</v>
      </c>
    </row>
    <row r="1797" ht="14.25" hidden="1" spans="1:10">
      <c r="A1797" s="5" t="s">
        <v>379</v>
      </c>
      <c r="E1797" s="28" t="s">
        <v>3244</v>
      </c>
      <c r="F1797" s="28" t="s">
        <v>271</v>
      </c>
      <c r="G1797" s="28"/>
      <c r="H1797" s="11">
        <v>1</v>
      </c>
      <c r="J1797" s="41">
        <v>10</v>
      </c>
    </row>
    <row r="1798" ht="14.25" hidden="1" spans="1:10">
      <c r="A1798" s="5" t="s">
        <v>379</v>
      </c>
      <c r="E1798" s="28" t="s">
        <v>3245</v>
      </c>
      <c r="F1798" s="28" t="s">
        <v>729</v>
      </c>
      <c r="G1798" s="28" t="s">
        <v>3246</v>
      </c>
      <c r="H1798" s="11">
        <v>1</v>
      </c>
      <c r="J1798" s="41">
        <v>30</v>
      </c>
    </row>
    <row r="1799" ht="14.25" hidden="1" spans="1:10">
      <c r="A1799" s="5" t="s">
        <v>379</v>
      </c>
      <c r="E1799" s="28" t="s">
        <v>3247</v>
      </c>
      <c r="F1799" s="28" t="s">
        <v>1342</v>
      </c>
      <c r="G1799" s="28" t="s">
        <v>906</v>
      </c>
      <c r="H1799" s="11">
        <v>1</v>
      </c>
      <c r="J1799" s="41">
        <v>50</v>
      </c>
    </row>
    <row r="1800" ht="14.25" hidden="1" spans="1:10">
      <c r="A1800" s="5" t="s">
        <v>379</v>
      </c>
      <c r="E1800" s="28" t="s">
        <v>3248</v>
      </c>
      <c r="F1800" s="28" t="s">
        <v>1258</v>
      </c>
      <c r="G1800" s="28" t="s">
        <v>772</v>
      </c>
      <c r="H1800" s="11">
        <v>1</v>
      </c>
      <c r="J1800" s="41">
        <v>1</v>
      </c>
    </row>
    <row r="1801" ht="14.25" hidden="1" spans="1:10">
      <c r="A1801" s="5" t="s">
        <v>379</v>
      </c>
      <c r="E1801" s="28" t="s">
        <v>3249</v>
      </c>
      <c r="F1801" s="28" t="s">
        <v>139</v>
      </c>
      <c r="G1801" s="28" t="s">
        <v>695</v>
      </c>
      <c r="H1801" s="11">
        <v>1</v>
      </c>
      <c r="J1801" s="41">
        <v>1</v>
      </c>
    </row>
    <row r="1802" ht="14.25" hidden="1" spans="1:10">
      <c r="A1802" s="5" t="s">
        <v>379</v>
      </c>
      <c r="E1802" s="28" t="s">
        <v>3250</v>
      </c>
      <c r="F1802" s="28" t="s">
        <v>1694</v>
      </c>
      <c r="G1802" s="28" t="s">
        <v>385</v>
      </c>
      <c r="H1802" s="11">
        <v>1</v>
      </c>
      <c r="J1802" s="41">
        <v>2</v>
      </c>
    </row>
    <row r="1803" ht="14.25" hidden="1" spans="1:10">
      <c r="A1803" s="5" t="s">
        <v>379</v>
      </c>
      <c r="E1803" s="28" t="s">
        <v>3251</v>
      </c>
      <c r="F1803" s="28" t="s">
        <v>3252</v>
      </c>
      <c r="G1803" s="28" t="s">
        <v>385</v>
      </c>
      <c r="H1803" s="11">
        <v>1</v>
      </c>
      <c r="J1803" s="41">
        <v>1</v>
      </c>
    </row>
    <row r="1804" ht="14.25" hidden="1" spans="1:10">
      <c r="A1804" s="5" t="s">
        <v>379</v>
      </c>
      <c r="E1804" s="28" t="s">
        <v>3253</v>
      </c>
      <c r="F1804" s="28" t="s">
        <v>3254</v>
      </c>
      <c r="G1804" s="28" t="s">
        <v>3246</v>
      </c>
      <c r="H1804" s="11">
        <v>1</v>
      </c>
      <c r="J1804" s="41">
        <v>1</v>
      </c>
    </row>
    <row r="1805" ht="14.25" hidden="1" spans="1:10">
      <c r="A1805" s="5" t="s">
        <v>379</v>
      </c>
      <c r="E1805" s="28" t="s">
        <v>3255</v>
      </c>
      <c r="F1805" s="28" t="s">
        <v>3256</v>
      </c>
      <c r="G1805" s="28" t="s">
        <v>515</v>
      </c>
      <c r="H1805" s="11">
        <v>1</v>
      </c>
      <c r="J1805" s="41">
        <v>7</v>
      </c>
    </row>
    <row r="1806" ht="14.25" hidden="1" spans="1:10">
      <c r="A1806" s="5" t="s">
        <v>379</v>
      </c>
      <c r="E1806" s="28" t="s">
        <v>3257</v>
      </c>
      <c r="F1806" s="28" t="s">
        <v>139</v>
      </c>
      <c r="G1806" s="28" t="s">
        <v>1154</v>
      </c>
      <c r="H1806" s="11">
        <v>1</v>
      </c>
      <c r="J1806" s="41">
        <v>3</v>
      </c>
    </row>
    <row r="1807" ht="14.25" hidden="1" spans="1:10">
      <c r="A1807" s="5" t="s">
        <v>379</v>
      </c>
      <c r="E1807" s="28" t="s">
        <v>3258</v>
      </c>
      <c r="F1807" s="28" t="s">
        <v>222</v>
      </c>
      <c r="G1807" s="28" t="s">
        <v>69</v>
      </c>
      <c r="H1807" s="11">
        <v>1</v>
      </c>
      <c r="J1807" s="41">
        <v>22</v>
      </c>
    </row>
    <row r="1808" ht="14.25" hidden="1" spans="1:10">
      <c r="A1808" s="5" t="s">
        <v>379</v>
      </c>
      <c r="E1808" s="28" t="s">
        <v>3259</v>
      </c>
      <c r="F1808" s="28" t="s">
        <v>1939</v>
      </c>
      <c r="G1808" s="28" t="s">
        <v>3260</v>
      </c>
      <c r="H1808" s="11">
        <v>1</v>
      </c>
      <c r="J1808" s="41">
        <v>3</v>
      </c>
    </row>
    <row r="1809" ht="14.25" hidden="1" spans="1:10">
      <c r="A1809" s="5" t="s">
        <v>379</v>
      </c>
      <c r="E1809" s="28" t="s">
        <v>3261</v>
      </c>
      <c r="F1809" s="28" t="s">
        <v>3254</v>
      </c>
      <c r="G1809" s="28" t="s">
        <v>3262</v>
      </c>
      <c r="H1809" s="11">
        <v>1</v>
      </c>
      <c r="J1809" s="41">
        <v>2</v>
      </c>
    </row>
    <row r="1810" ht="14.25" hidden="1" spans="1:10">
      <c r="A1810" s="5" t="s">
        <v>379</v>
      </c>
      <c r="E1810" s="28" t="s">
        <v>3263</v>
      </c>
      <c r="F1810" s="28" t="s">
        <v>222</v>
      </c>
      <c r="G1810" s="28" t="s">
        <v>2134</v>
      </c>
      <c r="H1810" s="11">
        <v>1</v>
      </c>
      <c r="J1810" s="41">
        <v>22</v>
      </c>
    </row>
    <row r="1811" ht="14.25" hidden="1" spans="1:10">
      <c r="A1811" s="5" t="s">
        <v>379</v>
      </c>
      <c r="E1811" s="28" t="s">
        <v>3264</v>
      </c>
      <c r="F1811" s="28" t="s">
        <v>241</v>
      </c>
      <c r="G1811" s="28" t="s">
        <v>405</v>
      </c>
      <c r="H1811" s="11">
        <v>1</v>
      </c>
      <c r="J1811" s="41">
        <v>499</v>
      </c>
    </row>
    <row r="1812" ht="14.25" hidden="1" spans="1:10">
      <c r="A1812" s="5" t="s">
        <v>379</v>
      </c>
      <c r="E1812" s="28" t="s">
        <v>3265</v>
      </c>
      <c r="F1812" s="28" t="s">
        <v>1117</v>
      </c>
      <c r="G1812" s="28" t="s">
        <v>1072</v>
      </c>
      <c r="H1812" s="11">
        <v>1</v>
      </c>
      <c r="J1812" s="41">
        <v>543</v>
      </c>
    </row>
    <row r="1813" ht="14.25" hidden="1" spans="1:10">
      <c r="A1813" s="5" t="s">
        <v>379</v>
      </c>
      <c r="E1813" s="28" t="s">
        <v>3266</v>
      </c>
      <c r="F1813" s="28" t="s">
        <v>1312</v>
      </c>
      <c r="G1813" s="28" t="s">
        <v>842</v>
      </c>
      <c r="H1813" s="11">
        <v>1</v>
      </c>
      <c r="J1813" s="41">
        <v>60</v>
      </c>
    </row>
    <row r="1814" ht="14.25" hidden="1" spans="1:10">
      <c r="A1814" s="5" t="s">
        <v>379</v>
      </c>
      <c r="E1814" s="28" t="s">
        <v>3267</v>
      </c>
      <c r="F1814" s="28" t="s">
        <v>1258</v>
      </c>
      <c r="G1814" s="28" t="s">
        <v>3268</v>
      </c>
      <c r="H1814" s="11">
        <v>1</v>
      </c>
      <c r="J1814" s="41">
        <v>10</v>
      </c>
    </row>
    <row r="1815" ht="14.25" hidden="1" spans="1:10">
      <c r="A1815" s="5" t="s">
        <v>379</v>
      </c>
      <c r="E1815" s="28" t="s">
        <v>3269</v>
      </c>
      <c r="F1815" s="28" t="s">
        <v>3270</v>
      </c>
      <c r="G1815" s="28" t="s">
        <v>908</v>
      </c>
      <c r="H1815" s="11">
        <v>1</v>
      </c>
      <c r="J1815" s="41">
        <v>5</v>
      </c>
    </row>
    <row r="1816" ht="14.25" hidden="1" spans="1:10">
      <c r="A1816" s="5" t="s">
        <v>379</v>
      </c>
      <c r="E1816" s="28" t="s">
        <v>3271</v>
      </c>
      <c r="F1816" s="28" t="s">
        <v>1262</v>
      </c>
      <c r="G1816" s="28" t="s">
        <v>3112</v>
      </c>
      <c r="H1816" s="11">
        <v>1</v>
      </c>
      <c r="J1816" s="41">
        <v>100</v>
      </c>
    </row>
    <row r="1817" ht="14.25" hidden="1" spans="1:10">
      <c r="A1817" s="5" t="s">
        <v>379</v>
      </c>
      <c r="E1817" s="28" t="s">
        <v>3272</v>
      </c>
      <c r="F1817" s="28" t="s">
        <v>1262</v>
      </c>
      <c r="G1817" s="28" t="s">
        <v>3273</v>
      </c>
      <c r="H1817" s="11">
        <v>1</v>
      </c>
      <c r="J1817" s="41">
        <v>100</v>
      </c>
    </row>
    <row r="1818" ht="14.25" hidden="1" spans="1:10">
      <c r="A1818" s="5" t="s">
        <v>379</v>
      </c>
      <c r="E1818" s="28" t="s">
        <v>3274</v>
      </c>
      <c r="F1818" s="28" t="s">
        <v>1262</v>
      </c>
      <c r="G1818" s="28" t="s">
        <v>1907</v>
      </c>
      <c r="H1818" s="11">
        <v>1</v>
      </c>
      <c r="J1818" s="41">
        <v>70</v>
      </c>
    </row>
    <row r="1819" ht="14.25" hidden="1" spans="1:10">
      <c r="A1819" s="5" t="s">
        <v>379</v>
      </c>
      <c r="E1819" s="28" t="s">
        <v>3275</v>
      </c>
      <c r="F1819" s="28" t="s">
        <v>875</v>
      </c>
      <c r="G1819" s="28" t="s">
        <v>1855</v>
      </c>
      <c r="H1819" s="11">
        <v>1</v>
      </c>
      <c r="J1819" s="41">
        <v>2</v>
      </c>
    </row>
    <row r="1820" ht="14.25" hidden="1" spans="1:10">
      <c r="A1820" s="5" t="s">
        <v>379</v>
      </c>
      <c r="E1820" s="28" t="s">
        <v>3276</v>
      </c>
      <c r="F1820" s="28" t="s">
        <v>649</v>
      </c>
      <c r="G1820" s="28" t="s">
        <v>3277</v>
      </c>
      <c r="H1820" s="11">
        <v>1</v>
      </c>
      <c r="J1820" s="41">
        <v>1</v>
      </c>
    </row>
    <row r="1821" ht="14.25" hidden="1" spans="1:10">
      <c r="A1821" s="5" t="s">
        <v>379</v>
      </c>
      <c r="E1821" s="28" t="s">
        <v>3278</v>
      </c>
      <c r="F1821" s="28" t="s">
        <v>743</v>
      </c>
      <c r="G1821" s="28" t="s">
        <v>3279</v>
      </c>
      <c r="H1821" s="11">
        <v>1</v>
      </c>
      <c r="J1821" s="41">
        <v>1</v>
      </c>
    </row>
    <row r="1822" ht="14.25" hidden="1" spans="1:10">
      <c r="A1822" s="5" t="s">
        <v>379</v>
      </c>
      <c r="E1822" s="28" t="s">
        <v>3280</v>
      </c>
      <c r="F1822" s="28" t="s">
        <v>860</v>
      </c>
      <c r="G1822" s="28"/>
      <c r="H1822" s="11">
        <v>1</v>
      </c>
      <c r="J1822" s="41">
        <v>10</v>
      </c>
    </row>
    <row r="1823" ht="14.25" hidden="1" spans="1:10">
      <c r="A1823" s="5" t="s">
        <v>379</v>
      </c>
      <c r="E1823" s="28" t="s">
        <v>3281</v>
      </c>
      <c r="F1823" s="28" t="s">
        <v>1629</v>
      </c>
      <c r="G1823" s="28"/>
      <c r="H1823" s="11">
        <v>1</v>
      </c>
      <c r="J1823" s="41">
        <v>5</v>
      </c>
    </row>
    <row r="1824" ht="14.25" hidden="1" spans="1:10">
      <c r="A1824" s="5" t="s">
        <v>379</v>
      </c>
      <c r="E1824" s="28" t="s">
        <v>3282</v>
      </c>
      <c r="F1824" s="28" t="s">
        <v>3283</v>
      </c>
      <c r="G1824" s="28" t="s">
        <v>2375</v>
      </c>
      <c r="H1824" s="11">
        <v>1</v>
      </c>
      <c r="J1824" s="41">
        <v>7</v>
      </c>
    </row>
    <row r="1825" ht="14.25" hidden="1" spans="1:10">
      <c r="A1825" s="5" t="s">
        <v>379</v>
      </c>
      <c r="E1825" s="28" t="s">
        <v>3284</v>
      </c>
      <c r="F1825" s="28" t="s">
        <v>758</v>
      </c>
      <c r="G1825" s="28" t="s">
        <v>3285</v>
      </c>
      <c r="H1825" s="11">
        <v>1</v>
      </c>
      <c r="J1825" s="41">
        <v>8</v>
      </c>
    </row>
    <row r="1826" ht="14.25" hidden="1" spans="1:10">
      <c r="A1826" s="5" t="s">
        <v>379</v>
      </c>
      <c r="E1826" s="28" t="s">
        <v>3286</v>
      </c>
      <c r="F1826" s="28" t="s">
        <v>454</v>
      </c>
      <c r="G1826" s="28" t="s">
        <v>135</v>
      </c>
      <c r="H1826" s="11">
        <v>1</v>
      </c>
      <c r="J1826" s="41">
        <v>2</v>
      </c>
    </row>
    <row r="1827" ht="14.25" hidden="1" spans="1:10">
      <c r="A1827" s="5" t="s">
        <v>379</v>
      </c>
      <c r="E1827" s="28" t="s">
        <v>3287</v>
      </c>
      <c r="F1827" s="28" t="s">
        <v>3194</v>
      </c>
      <c r="G1827" s="28" t="s">
        <v>3195</v>
      </c>
      <c r="H1827" s="11">
        <v>1</v>
      </c>
      <c r="J1827" s="41">
        <v>230</v>
      </c>
    </row>
    <row r="1828" ht="14.25" hidden="1" spans="1:10">
      <c r="A1828" s="5" t="s">
        <v>379</v>
      </c>
      <c r="E1828" s="28" t="s">
        <v>3288</v>
      </c>
      <c r="F1828" s="28" t="s">
        <v>3194</v>
      </c>
      <c r="G1828" s="28" t="s">
        <v>3195</v>
      </c>
      <c r="H1828" s="11">
        <v>1</v>
      </c>
      <c r="J1828" s="41">
        <v>250</v>
      </c>
    </row>
    <row r="1829" ht="14.25" hidden="1" spans="1:10">
      <c r="A1829" s="5" t="s">
        <v>379</v>
      </c>
      <c r="E1829" s="28" t="s">
        <v>3289</v>
      </c>
      <c r="F1829" s="28" t="s">
        <v>3194</v>
      </c>
      <c r="G1829" s="28" t="s">
        <v>3195</v>
      </c>
      <c r="H1829" s="11">
        <v>1</v>
      </c>
      <c r="J1829" s="41">
        <v>230</v>
      </c>
    </row>
    <row r="1830" ht="14.25" hidden="1" spans="1:10">
      <c r="A1830" s="5" t="s">
        <v>379</v>
      </c>
      <c r="E1830" s="28" t="s">
        <v>3290</v>
      </c>
      <c r="F1830" s="28" t="s">
        <v>3194</v>
      </c>
      <c r="G1830" s="28" t="s">
        <v>3195</v>
      </c>
      <c r="H1830" s="11">
        <v>1</v>
      </c>
      <c r="J1830" s="41">
        <v>250</v>
      </c>
    </row>
    <row r="1831" ht="14.25" hidden="1" spans="1:10">
      <c r="A1831" s="5" t="s">
        <v>379</v>
      </c>
      <c r="E1831" s="28" t="s">
        <v>3291</v>
      </c>
      <c r="F1831" s="28" t="s">
        <v>3194</v>
      </c>
      <c r="G1831" s="28" t="s">
        <v>3195</v>
      </c>
      <c r="H1831" s="11">
        <v>1</v>
      </c>
      <c r="J1831" s="41">
        <v>250</v>
      </c>
    </row>
    <row r="1832" ht="14.25" hidden="1" spans="1:10">
      <c r="A1832" s="5" t="s">
        <v>379</v>
      </c>
      <c r="E1832" s="28" t="s">
        <v>3292</v>
      </c>
      <c r="F1832" s="28" t="s">
        <v>3194</v>
      </c>
      <c r="G1832" s="28" t="s">
        <v>3195</v>
      </c>
      <c r="H1832" s="11">
        <v>1</v>
      </c>
      <c r="J1832" s="41">
        <v>250</v>
      </c>
    </row>
    <row r="1833" ht="14.25" hidden="1" spans="1:10">
      <c r="A1833" s="5" t="s">
        <v>379</v>
      </c>
      <c r="E1833" s="28" t="s">
        <v>3293</v>
      </c>
      <c r="F1833" s="28" t="s">
        <v>636</v>
      </c>
      <c r="G1833" s="28" t="s">
        <v>3294</v>
      </c>
      <c r="H1833" s="11">
        <v>1</v>
      </c>
      <c r="J1833" s="41">
        <v>32</v>
      </c>
    </row>
    <row r="1834" ht="14.25" hidden="1" spans="1:10">
      <c r="A1834" s="5" t="s">
        <v>379</v>
      </c>
      <c r="E1834" s="28" t="s">
        <v>3295</v>
      </c>
      <c r="F1834" s="28" t="s">
        <v>3296</v>
      </c>
      <c r="G1834" s="28" t="s">
        <v>241</v>
      </c>
      <c r="H1834" s="11">
        <v>1</v>
      </c>
      <c r="J1834" s="41">
        <v>181</v>
      </c>
    </row>
    <row r="1835" ht="14.25" hidden="1" spans="1:10">
      <c r="A1835" s="5" t="s">
        <v>379</v>
      </c>
      <c r="E1835" s="28" t="s">
        <v>3297</v>
      </c>
      <c r="F1835" s="28" t="s">
        <v>169</v>
      </c>
      <c r="G1835" s="28" t="s">
        <v>241</v>
      </c>
      <c r="H1835" s="11">
        <v>1</v>
      </c>
      <c r="J1835" s="41">
        <v>178</v>
      </c>
    </row>
    <row r="1836" ht="14.25" hidden="1" spans="1:10">
      <c r="A1836" s="5" t="s">
        <v>379</v>
      </c>
      <c r="E1836" s="28" t="s">
        <v>3298</v>
      </c>
      <c r="F1836" s="28" t="s">
        <v>3299</v>
      </c>
      <c r="G1836" s="28" t="s">
        <v>241</v>
      </c>
      <c r="H1836" s="11">
        <v>1</v>
      </c>
      <c r="J1836" s="41">
        <v>490</v>
      </c>
    </row>
    <row r="1837" ht="14.25" hidden="1" spans="1:10">
      <c r="A1837" s="5" t="s">
        <v>379</v>
      </c>
      <c r="E1837" s="28" t="s">
        <v>3300</v>
      </c>
      <c r="F1837" s="28" t="s">
        <v>3301</v>
      </c>
      <c r="G1837" s="28" t="s">
        <v>842</v>
      </c>
      <c r="H1837" s="11">
        <v>1</v>
      </c>
      <c r="J1837" s="41">
        <v>798</v>
      </c>
    </row>
    <row r="1838" ht="14.25" hidden="1" spans="1:10">
      <c r="A1838" s="5" t="s">
        <v>379</v>
      </c>
      <c r="E1838" s="28" t="s">
        <v>3302</v>
      </c>
      <c r="F1838" s="28" t="s">
        <v>3303</v>
      </c>
      <c r="G1838" s="28" t="s">
        <v>421</v>
      </c>
      <c r="H1838" s="11">
        <v>1</v>
      </c>
      <c r="J1838" s="41">
        <v>702</v>
      </c>
    </row>
    <row r="1839" ht="14.25" hidden="1" spans="1:10">
      <c r="A1839" s="5" t="s">
        <v>379</v>
      </c>
      <c r="E1839" s="28" t="s">
        <v>3304</v>
      </c>
      <c r="F1839" s="28" t="s">
        <v>3301</v>
      </c>
      <c r="G1839" s="28" t="s">
        <v>241</v>
      </c>
      <c r="H1839" s="11">
        <v>1</v>
      </c>
      <c r="J1839" s="41">
        <v>19</v>
      </c>
    </row>
    <row r="1840" ht="14.25" hidden="1" spans="1:10">
      <c r="A1840" s="5" t="s">
        <v>379</v>
      </c>
      <c r="E1840" s="28" t="s">
        <v>3305</v>
      </c>
      <c r="F1840" s="28" t="s">
        <v>3306</v>
      </c>
      <c r="G1840" s="28" t="s">
        <v>421</v>
      </c>
      <c r="H1840" s="11">
        <v>1</v>
      </c>
      <c r="J1840" s="41">
        <v>363</v>
      </c>
    </row>
    <row r="1841" ht="14.25" hidden="1" spans="1:10">
      <c r="A1841" s="5" t="s">
        <v>379</v>
      </c>
      <c r="E1841" s="28" t="s">
        <v>3307</v>
      </c>
      <c r="F1841" s="28" t="s">
        <v>3308</v>
      </c>
      <c r="G1841" s="28" t="s">
        <v>1045</v>
      </c>
      <c r="H1841" s="11">
        <v>1</v>
      </c>
      <c r="J1841" s="41">
        <v>215</v>
      </c>
    </row>
    <row r="1842" ht="14.25" hidden="1" spans="1:10">
      <c r="A1842" s="5" t="s">
        <v>379</v>
      </c>
      <c r="E1842" s="28" t="s">
        <v>3309</v>
      </c>
      <c r="F1842" s="28" t="s">
        <v>287</v>
      </c>
      <c r="G1842" s="28" t="s">
        <v>421</v>
      </c>
      <c r="H1842" s="11">
        <v>1</v>
      </c>
      <c r="J1842" s="41">
        <v>950</v>
      </c>
    </row>
    <row r="1843" ht="14.25" hidden="1" spans="1:10">
      <c r="A1843" s="5" t="s">
        <v>379</v>
      </c>
      <c r="E1843" s="28" t="s">
        <v>3310</v>
      </c>
      <c r="F1843" s="28" t="s">
        <v>3311</v>
      </c>
      <c r="G1843" s="28"/>
      <c r="H1843" s="11">
        <v>1</v>
      </c>
      <c r="J1843" s="41">
        <v>7208</v>
      </c>
    </row>
    <row r="1844" ht="14.25" hidden="1" spans="1:10">
      <c r="A1844" s="5" t="s">
        <v>379</v>
      </c>
      <c r="E1844" s="28" t="s">
        <v>3312</v>
      </c>
      <c r="F1844" s="28" t="s">
        <v>3313</v>
      </c>
      <c r="G1844" s="28" t="s">
        <v>581</v>
      </c>
      <c r="H1844" s="11">
        <v>1</v>
      </c>
      <c r="J1844" s="41">
        <v>255</v>
      </c>
    </row>
    <row r="1845" ht="14.25" hidden="1" spans="1:10">
      <c r="A1845" s="5" t="s">
        <v>379</v>
      </c>
      <c r="E1845" s="28" t="s">
        <v>3314</v>
      </c>
      <c r="F1845" s="28" t="s">
        <v>3315</v>
      </c>
      <c r="G1845" s="28" t="s">
        <v>421</v>
      </c>
      <c r="H1845" s="11">
        <v>1</v>
      </c>
      <c r="J1845" s="41">
        <v>1034</v>
      </c>
    </row>
    <row r="1846" ht="14.25" hidden="1" spans="1:10">
      <c r="A1846" s="5" t="s">
        <v>379</v>
      </c>
      <c r="E1846" s="28" t="s">
        <v>3316</v>
      </c>
      <c r="F1846" s="28" t="s">
        <v>3317</v>
      </c>
      <c r="G1846" s="28" t="s">
        <v>845</v>
      </c>
      <c r="H1846" s="11">
        <v>1</v>
      </c>
      <c r="J1846" s="41">
        <v>647</v>
      </c>
    </row>
    <row r="1847" ht="14.25" hidden="1" spans="1:10">
      <c r="A1847" s="5" t="s">
        <v>379</v>
      </c>
      <c r="E1847" s="28" t="s">
        <v>3318</v>
      </c>
      <c r="F1847" s="28" t="s">
        <v>3308</v>
      </c>
      <c r="G1847" s="28" t="s">
        <v>581</v>
      </c>
      <c r="H1847" s="11">
        <v>1</v>
      </c>
      <c r="J1847" s="41">
        <v>49</v>
      </c>
    </row>
    <row r="1848" ht="14.25" hidden="1" spans="1:10">
      <c r="A1848" s="5" t="s">
        <v>379</v>
      </c>
      <c r="E1848" s="28" t="s">
        <v>3319</v>
      </c>
      <c r="F1848" s="28" t="s">
        <v>224</v>
      </c>
      <c r="G1848" s="28" t="s">
        <v>241</v>
      </c>
      <c r="H1848" s="11">
        <v>1</v>
      </c>
      <c r="J1848" s="41">
        <v>339</v>
      </c>
    </row>
    <row r="1849" ht="14.25" hidden="1" spans="1:10">
      <c r="A1849" s="5" t="s">
        <v>379</v>
      </c>
      <c r="E1849" s="28" t="s">
        <v>3320</v>
      </c>
      <c r="F1849" s="28" t="s">
        <v>3321</v>
      </c>
      <c r="G1849" s="28" t="s">
        <v>3322</v>
      </c>
      <c r="H1849" s="11">
        <v>1</v>
      </c>
      <c r="J1849" s="41">
        <v>3366</v>
      </c>
    </row>
    <row r="1850" ht="14.25" hidden="1" spans="1:10">
      <c r="A1850" s="5" t="s">
        <v>379</v>
      </c>
      <c r="E1850" s="28" t="s">
        <v>3323</v>
      </c>
      <c r="F1850" s="28" t="s">
        <v>609</v>
      </c>
      <c r="G1850" s="28" t="s">
        <v>421</v>
      </c>
      <c r="H1850" s="11">
        <v>1</v>
      </c>
      <c r="J1850" s="41">
        <v>1782</v>
      </c>
    </row>
    <row r="1851" ht="14.25" hidden="1" spans="1:10">
      <c r="A1851" s="5" t="s">
        <v>379</v>
      </c>
      <c r="E1851" s="28" t="s">
        <v>3324</v>
      </c>
      <c r="F1851" s="28" t="s">
        <v>1117</v>
      </c>
      <c r="G1851" s="28" t="s">
        <v>353</v>
      </c>
      <c r="H1851" s="11">
        <v>1</v>
      </c>
      <c r="J1851" s="41">
        <v>2</v>
      </c>
    </row>
    <row r="1852" ht="14.25" hidden="1" spans="1:10">
      <c r="A1852" s="5" t="s">
        <v>379</v>
      </c>
      <c r="E1852" s="28" t="s">
        <v>3325</v>
      </c>
      <c r="F1852" s="28" t="s">
        <v>3315</v>
      </c>
      <c r="G1852" s="28" t="s">
        <v>405</v>
      </c>
      <c r="H1852" s="11">
        <v>1</v>
      </c>
      <c r="J1852" s="41">
        <v>2123</v>
      </c>
    </row>
    <row r="1853" ht="14.25" hidden="1" spans="1:10">
      <c r="A1853" s="5" t="s">
        <v>379</v>
      </c>
      <c r="E1853" s="28" t="s">
        <v>3326</v>
      </c>
      <c r="F1853" s="28" t="s">
        <v>3308</v>
      </c>
      <c r="G1853" s="28" t="s">
        <v>241</v>
      </c>
      <c r="H1853" s="11">
        <v>1</v>
      </c>
      <c r="J1853" s="41">
        <v>544</v>
      </c>
    </row>
    <row r="1854" ht="14.25" hidden="1" spans="1:10">
      <c r="A1854" s="5" t="s">
        <v>379</v>
      </c>
      <c r="E1854" s="28" t="s">
        <v>3327</v>
      </c>
      <c r="F1854" s="28" t="s">
        <v>3308</v>
      </c>
      <c r="G1854" s="28" t="s">
        <v>241</v>
      </c>
      <c r="H1854" s="11">
        <v>1</v>
      </c>
      <c r="J1854" s="41">
        <v>3402</v>
      </c>
    </row>
    <row r="1855" ht="14.25" hidden="1" spans="1:10">
      <c r="A1855" s="5" t="s">
        <v>379</v>
      </c>
      <c r="E1855" s="28" t="s">
        <v>3328</v>
      </c>
      <c r="F1855" s="28" t="s">
        <v>169</v>
      </c>
      <c r="G1855" s="28" t="s">
        <v>845</v>
      </c>
      <c r="H1855" s="11">
        <v>1</v>
      </c>
      <c r="J1855" s="41">
        <v>274</v>
      </c>
    </row>
    <row r="1856" ht="14.25" hidden="1" spans="1:10">
      <c r="A1856" s="5" t="s">
        <v>379</v>
      </c>
      <c r="E1856" s="28" t="s">
        <v>3329</v>
      </c>
      <c r="F1856" s="28" t="s">
        <v>82</v>
      </c>
      <c r="G1856" s="28" t="s">
        <v>3048</v>
      </c>
      <c r="H1856" s="11">
        <v>1</v>
      </c>
      <c r="J1856" s="41">
        <v>10</v>
      </c>
    </row>
    <row r="1857" ht="14.25" hidden="1" spans="1:10">
      <c r="A1857" s="5" t="s">
        <v>379</v>
      </c>
      <c r="E1857" s="28" t="s">
        <v>3330</v>
      </c>
      <c r="F1857" s="28" t="s">
        <v>474</v>
      </c>
      <c r="G1857" s="28" t="s">
        <v>3331</v>
      </c>
      <c r="H1857" s="11">
        <v>1</v>
      </c>
      <c r="J1857" s="41">
        <v>47</v>
      </c>
    </row>
    <row r="1858" ht="14.25" hidden="1" spans="1:10">
      <c r="A1858" s="5" t="s">
        <v>379</v>
      </c>
      <c r="E1858" s="28" t="s">
        <v>3332</v>
      </c>
      <c r="F1858" s="28" t="s">
        <v>474</v>
      </c>
      <c r="G1858" s="28"/>
      <c r="H1858" s="11">
        <v>1</v>
      </c>
      <c r="J1858" s="41">
        <v>39</v>
      </c>
    </row>
    <row r="1859" ht="14.25" hidden="1" spans="1:10">
      <c r="A1859" s="5" t="s">
        <v>379</v>
      </c>
      <c r="E1859" s="28" t="s">
        <v>3333</v>
      </c>
      <c r="F1859" s="28" t="s">
        <v>1860</v>
      </c>
      <c r="G1859" s="28" t="s">
        <v>225</v>
      </c>
      <c r="H1859" s="11">
        <v>1</v>
      </c>
      <c r="J1859" s="41">
        <v>5</v>
      </c>
    </row>
    <row r="1860" ht="14.25" hidden="1" spans="1:10">
      <c r="A1860" s="5" t="s">
        <v>379</v>
      </c>
      <c r="E1860" s="28" t="s">
        <v>3334</v>
      </c>
      <c r="F1860" s="28" t="s">
        <v>643</v>
      </c>
      <c r="G1860" s="28"/>
      <c r="H1860" s="11">
        <v>1</v>
      </c>
      <c r="J1860" s="41">
        <v>30</v>
      </c>
    </row>
    <row r="1861" ht="14.25" hidden="1" spans="1:10">
      <c r="A1861" s="5" t="s">
        <v>379</v>
      </c>
      <c r="E1861" s="28" t="s">
        <v>3335</v>
      </c>
      <c r="F1861" s="28" t="s">
        <v>643</v>
      </c>
      <c r="G1861" s="28" t="s">
        <v>1849</v>
      </c>
      <c r="H1861" s="11">
        <v>1</v>
      </c>
      <c r="J1861" s="41">
        <v>3</v>
      </c>
    </row>
    <row r="1862" ht="14.25" hidden="1" spans="1:10">
      <c r="A1862" s="5" t="s">
        <v>379</v>
      </c>
      <c r="E1862" s="28" t="s">
        <v>3336</v>
      </c>
      <c r="F1862" s="28" t="s">
        <v>213</v>
      </c>
      <c r="G1862" s="28" t="s">
        <v>3337</v>
      </c>
      <c r="H1862" s="11">
        <v>1</v>
      </c>
      <c r="J1862" s="41">
        <v>6</v>
      </c>
    </row>
    <row r="1863" ht="14.25" hidden="1" spans="1:10">
      <c r="A1863" s="5" t="s">
        <v>379</v>
      </c>
      <c r="E1863" s="28" t="s">
        <v>3338</v>
      </c>
      <c r="F1863" s="28" t="s">
        <v>1025</v>
      </c>
      <c r="G1863" s="28" t="s">
        <v>1303</v>
      </c>
      <c r="H1863" s="11">
        <v>1</v>
      </c>
      <c r="J1863" s="41">
        <v>2</v>
      </c>
    </row>
    <row r="1864" ht="14.25" hidden="1" spans="1:10">
      <c r="A1864" s="5" t="s">
        <v>379</v>
      </c>
      <c r="E1864" s="28" t="s">
        <v>3339</v>
      </c>
      <c r="F1864" s="28" t="s">
        <v>3340</v>
      </c>
      <c r="G1864" s="28" t="s">
        <v>3341</v>
      </c>
      <c r="H1864" s="11">
        <v>1</v>
      </c>
      <c r="J1864" s="41">
        <v>16</v>
      </c>
    </row>
    <row r="1865" ht="14.25" hidden="1" spans="1:10">
      <c r="A1865" s="5" t="s">
        <v>379</v>
      </c>
      <c r="E1865" s="28" t="s">
        <v>3342</v>
      </c>
      <c r="F1865" s="28" t="s">
        <v>222</v>
      </c>
      <c r="G1865" s="28" t="s">
        <v>1831</v>
      </c>
      <c r="H1865" s="11">
        <v>1</v>
      </c>
      <c r="J1865" s="41">
        <v>1950</v>
      </c>
    </row>
    <row r="1866" ht="14.25" hidden="1" spans="1:10">
      <c r="A1866" s="5" t="s">
        <v>379</v>
      </c>
      <c r="E1866" s="28" t="s">
        <v>3343</v>
      </c>
      <c r="F1866" s="28" t="s">
        <v>3344</v>
      </c>
      <c r="G1866" s="28" t="s">
        <v>105</v>
      </c>
      <c r="H1866" s="11">
        <v>1</v>
      </c>
      <c r="J1866" s="41">
        <v>150</v>
      </c>
    </row>
    <row r="1867" ht="14.25" hidden="1" spans="1:10">
      <c r="A1867" s="5" t="s">
        <v>379</v>
      </c>
      <c r="E1867" s="28" t="s">
        <v>3345</v>
      </c>
      <c r="F1867" s="28" t="s">
        <v>1342</v>
      </c>
      <c r="G1867" s="28" t="s">
        <v>241</v>
      </c>
      <c r="H1867" s="11">
        <v>1</v>
      </c>
      <c r="J1867" s="41">
        <v>2</v>
      </c>
    </row>
    <row r="1868" ht="14.25" hidden="1" spans="1:10">
      <c r="A1868" s="5" t="s">
        <v>379</v>
      </c>
      <c r="E1868" s="28" t="s">
        <v>3346</v>
      </c>
      <c r="F1868" s="28" t="s">
        <v>3347</v>
      </c>
      <c r="G1868" s="28" t="s">
        <v>557</v>
      </c>
      <c r="H1868" s="11">
        <v>1</v>
      </c>
      <c r="J1868" s="41">
        <v>4</v>
      </c>
    </row>
    <row r="1869" ht="14.25" hidden="1" spans="1:10">
      <c r="A1869" s="5" t="s">
        <v>379</v>
      </c>
      <c r="E1869" s="28" t="s">
        <v>3348</v>
      </c>
      <c r="F1869" s="28" t="s">
        <v>3349</v>
      </c>
      <c r="G1869" s="28" t="s">
        <v>3350</v>
      </c>
      <c r="H1869" s="11">
        <v>1</v>
      </c>
      <c r="J1869" s="41">
        <v>250</v>
      </c>
    </row>
    <row r="1870" ht="14.25" hidden="1" spans="1:10">
      <c r="A1870" s="5" t="s">
        <v>379</v>
      </c>
      <c r="E1870" s="28" t="s">
        <v>3351</v>
      </c>
      <c r="F1870" s="28" t="s">
        <v>801</v>
      </c>
      <c r="G1870" s="28" t="s">
        <v>3352</v>
      </c>
      <c r="H1870" s="11">
        <v>1</v>
      </c>
      <c r="J1870" s="41">
        <v>1</v>
      </c>
    </row>
    <row r="1871" ht="14.25" hidden="1" spans="1:10">
      <c r="A1871" s="5" t="s">
        <v>379</v>
      </c>
      <c r="E1871" s="28" t="s">
        <v>3353</v>
      </c>
      <c r="F1871" s="28" t="s">
        <v>3354</v>
      </c>
      <c r="G1871" s="28" t="s">
        <v>1416</v>
      </c>
      <c r="H1871" s="11">
        <v>1</v>
      </c>
      <c r="J1871" s="41">
        <v>2</v>
      </c>
    </row>
    <row r="1872" ht="14.25" hidden="1" spans="1:10">
      <c r="A1872" s="5" t="s">
        <v>379</v>
      </c>
      <c r="E1872" s="28" t="s">
        <v>3355</v>
      </c>
      <c r="F1872" s="28" t="s">
        <v>232</v>
      </c>
      <c r="G1872" s="28" t="s">
        <v>1345</v>
      </c>
      <c r="H1872" s="11">
        <v>1</v>
      </c>
      <c r="J1872" s="41">
        <v>4</v>
      </c>
    </row>
    <row r="1873" ht="14.25" hidden="1" spans="1:10">
      <c r="A1873" s="5" t="s">
        <v>379</v>
      </c>
      <c r="E1873" s="28" t="s">
        <v>3356</v>
      </c>
      <c r="F1873" s="28" t="s">
        <v>294</v>
      </c>
      <c r="G1873" s="28" t="s">
        <v>688</v>
      </c>
      <c r="H1873" s="11">
        <v>1</v>
      </c>
      <c r="J1873" s="41">
        <v>707</v>
      </c>
    </row>
    <row r="1874" ht="14.25" hidden="1" spans="1:10">
      <c r="A1874" s="5" t="s">
        <v>379</v>
      </c>
      <c r="E1874" s="28" t="s">
        <v>3357</v>
      </c>
      <c r="F1874" s="28" t="s">
        <v>3358</v>
      </c>
      <c r="G1874" s="28" t="s">
        <v>3359</v>
      </c>
      <c r="H1874" s="11">
        <v>1</v>
      </c>
      <c r="J1874" s="41">
        <v>50</v>
      </c>
    </row>
    <row r="1875" ht="14.25" hidden="1" spans="1:10">
      <c r="A1875" s="5" t="s">
        <v>379</v>
      </c>
      <c r="E1875" s="28" t="s">
        <v>3360</v>
      </c>
      <c r="F1875" s="28" t="s">
        <v>433</v>
      </c>
      <c r="G1875" s="28" t="s">
        <v>3361</v>
      </c>
      <c r="H1875" s="11">
        <v>1</v>
      </c>
      <c r="J1875" s="41">
        <v>109</v>
      </c>
    </row>
    <row r="1876" ht="14.25" hidden="1" spans="1:10">
      <c r="A1876" s="5" t="s">
        <v>379</v>
      </c>
      <c r="E1876" s="28" t="s">
        <v>3362</v>
      </c>
      <c r="F1876" s="28" t="s">
        <v>661</v>
      </c>
      <c r="G1876" s="28"/>
      <c r="H1876" s="11">
        <v>1</v>
      </c>
      <c r="J1876" s="41">
        <v>5</v>
      </c>
    </row>
    <row r="1877" ht="14.25" hidden="1" spans="1:10">
      <c r="A1877" s="5" t="s">
        <v>379</v>
      </c>
      <c r="E1877" s="28" t="s">
        <v>3363</v>
      </c>
      <c r="F1877" s="28" t="s">
        <v>2215</v>
      </c>
      <c r="G1877" s="28" t="s">
        <v>135</v>
      </c>
      <c r="H1877" s="11">
        <v>1</v>
      </c>
      <c r="J1877" s="41">
        <v>2</v>
      </c>
    </row>
    <row r="1878" ht="14.25" hidden="1" spans="1:10">
      <c r="A1878" s="5" t="s">
        <v>379</v>
      </c>
      <c r="E1878" s="28" t="s">
        <v>3364</v>
      </c>
      <c r="F1878" s="28" t="s">
        <v>2215</v>
      </c>
      <c r="G1878" s="28" t="s">
        <v>3365</v>
      </c>
      <c r="H1878" s="11">
        <v>1</v>
      </c>
      <c r="J1878" s="41">
        <v>391</v>
      </c>
    </row>
    <row r="1879" ht="14.25" hidden="1" spans="1:10">
      <c r="A1879" s="5" t="s">
        <v>379</v>
      </c>
      <c r="E1879" s="28" t="s">
        <v>3366</v>
      </c>
      <c r="F1879" s="28" t="s">
        <v>433</v>
      </c>
      <c r="G1879" s="28" t="s">
        <v>3367</v>
      </c>
      <c r="H1879" s="11">
        <v>1</v>
      </c>
      <c r="J1879" s="41">
        <v>50</v>
      </c>
    </row>
    <row r="1880" ht="14.25" hidden="1" spans="1:10">
      <c r="A1880" s="5" t="s">
        <v>379</v>
      </c>
      <c r="E1880" s="28" t="s">
        <v>3368</v>
      </c>
      <c r="F1880" s="28" t="s">
        <v>82</v>
      </c>
      <c r="G1880" s="28" t="s">
        <v>3369</v>
      </c>
      <c r="H1880" s="11">
        <v>1</v>
      </c>
      <c r="J1880" s="41">
        <v>4</v>
      </c>
    </row>
    <row r="1881" ht="14.25" hidden="1" spans="1:10">
      <c r="A1881" s="5" t="s">
        <v>379</v>
      </c>
      <c r="E1881" s="28" t="s">
        <v>3370</v>
      </c>
      <c r="F1881" s="28" t="s">
        <v>232</v>
      </c>
      <c r="G1881" s="28" t="s">
        <v>1345</v>
      </c>
      <c r="H1881" s="11">
        <v>1</v>
      </c>
      <c r="J1881" s="41">
        <v>1</v>
      </c>
    </row>
    <row r="1882" ht="14.25" hidden="1" spans="1:10">
      <c r="A1882" s="5" t="s">
        <v>379</v>
      </c>
      <c r="E1882" s="28" t="s">
        <v>3371</v>
      </c>
      <c r="F1882" s="28" t="s">
        <v>679</v>
      </c>
      <c r="G1882" s="28" t="s">
        <v>3372</v>
      </c>
      <c r="H1882" s="11">
        <v>1</v>
      </c>
      <c r="J1882" s="41">
        <v>35</v>
      </c>
    </row>
    <row r="1883" ht="14.25" hidden="1" spans="1:10">
      <c r="A1883" s="5" t="s">
        <v>379</v>
      </c>
      <c r="E1883" s="28" t="s">
        <v>3373</v>
      </c>
      <c r="F1883" s="28" t="s">
        <v>3374</v>
      </c>
      <c r="G1883" s="28" t="s">
        <v>2743</v>
      </c>
      <c r="H1883" s="11">
        <v>1</v>
      </c>
      <c r="J1883" s="41">
        <v>5</v>
      </c>
    </row>
    <row r="1884" ht="14.25" hidden="1" spans="1:10">
      <c r="A1884" s="5" t="s">
        <v>379</v>
      </c>
      <c r="E1884" s="28" t="s">
        <v>3375</v>
      </c>
      <c r="F1884" s="28" t="s">
        <v>796</v>
      </c>
      <c r="G1884" s="28" t="s">
        <v>940</v>
      </c>
      <c r="H1884" s="11">
        <v>1</v>
      </c>
      <c r="J1884" s="41">
        <v>2</v>
      </c>
    </row>
    <row r="1885" ht="14.25" hidden="1" spans="1:10">
      <c r="A1885" s="5" t="s">
        <v>379</v>
      </c>
      <c r="E1885" s="109" t="s">
        <v>3376</v>
      </c>
      <c r="F1885" s="109" t="s">
        <v>3377</v>
      </c>
      <c r="G1885" s="109" t="s">
        <v>842</v>
      </c>
      <c r="H1885" s="11">
        <v>1</v>
      </c>
      <c r="J1885" s="110">
        <v>347</v>
      </c>
    </row>
    <row r="1886" ht="14.25" hidden="1" spans="1:10">
      <c r="A1886" s="5" t="s">
        <v>379</v>
      </c>
      <c r="E1886" s="28" t="s">
        <v>3378</v>
      </c>
      <c r="F1886" s="28" t="s">
        <v>142</v>
      </c>
      <c r="G1886" s="28" t="s">
        <v>225</v>
      </c>
      <c r="H1886" s="11">
        <v>1</v>
      </c>
      <c r="J1886" s="41">
        <v>10</v>
      </c>
    </row>
    <row r="1887" ht="14.25" hidden="1" spans="1:10">
      <c r="A1887" s="5" t="s">
        <v>379</v>
      </c>
      <c r="E1887" s="28" t="s">
        <v>3379</v>
      </c>
      <c r="F1887" s="28" t="s">
        <v>631</v>
      </c>
      <c r="G1887" s="28" t="s">
        <v>2072</v>
      </c>
      <c r="H1887" s="11">
        <v>1</v>
      </c>
      <c r="J1887" s="41">
        <v>1000</v>
      </c>
    </row>
    <row r="1888" ht="14.25" hidden="1" spans="1:10">
      <c r="A1888" s="5" t="s">
        <v>379</v>
      </c>
      <c r="E1888" s="28" t="s">
        <v>3380</v>
      </c>
      <c r="F1888" s="28" t="s">
        <v>3381</v>
      </c>
      <c r="G1888" s="28" t="s">
        <v>3382</v>
      </c>
      <c r="H1888" s="11">
        <v>1</v>
      </c>
      <c r="J1888" s="41">
        <v>61</v>
      </c>
    </row>
    <row r="1889" ht="14.25" hidden="1" spans="1:10">
      <c r="A1889" s="5" t="s">
        <v>379</v>
      </c>
      <c r="E1889" s="28" t="s">
        <v>3383</v>
      </c>
      <c r="F1889" s="28" t="s">
        <v>82</v>
      </c>
      <c r="G1889" s="28"/>
      <c r="H1889" s="11">
        <v>1</v>
      </c>
      <c r="J1889" s="41">
        <v>5</v>
      </c>
    </row>
    <row r="1890" ht="14.25" hidden="1" spans="1:10">
      <c r="A1890" s="5" t="s">
        <v>379</v>
      </c>
      <c r="E1890" s="28" t="s">
        <v>3384</v>
      </c>
      <c r="F1890" s="28" t="s">
        <v>474</v>
      </c>
      <c r="G1890" s="28" t="s">
        <v>644</v>
      </c>
      <c r="H1890" s="11">
        <v>1</v>
      </c>
      <c r="J1890" s="41">
        <v>3</v>
      </c>
    </row>
    <row r="1891" ht="14.25" hidden="1" spans="1:10">
      <c r="A1891" s="5" t="s">
        <v>379</v>
      </c>
      <c r="E1891" s="28" t="s">
        <v>3385</v>
      </c>
      <c r="F1891" s="28" t="s">
        <v>169</v>
      </c>
      <c r="G1891" s="28" t="s">
        <v>200</v>
      </c>
      <c r="H1891" s="11">
        <v>1</v>
      </c>
      <c r="J1891" s="41">
        <v>2</v>
      </c>
    </row>
    <row r="1892" ht="14.25" hidden="1" spans="1:10">
      <c r="A1892" s="5" t="s">
        <v>379</v>
      </c>
      <c r="E1892" s="28" t="s">
        <v>3386</v>
      </c>
      <c r="F1892" s="28" t="s">
        <v>3387</v>
      </c>
      <c r="G1892" s="28"/>
      <c r="H1892" s="11">
        <v>1</v>
      </c>
      <c r="J1892" s="41">
        <v>1</v>
      </c>
    </row>
    <row r="1893" ht="14.25" hidden="1" spans="1:10">
      <c r="A1893" s="5" t="s">
        <v>379</v>
      </c>
      <c r="E1893" s="28" t="s">
        <v>3388</v>
      </c>
      <c r="F1893" s="28" t="s">
        <v>1403</v>
      </c>
      <c r="G1893" s="28" t="s">
        <v>135</v>
      </c>
      <c r="H1893" s="11">
        <v>1</v>
      </c>
      <c r="J1893" s="41">
        <v>40</v>
      </c>
    </row>
    <row r="1894" ht="14.25" hidden="1" spans="1:10">
      <c r="A1894" s="5" t="s">
        <v>379</v>
      </c>
      <c r="E1894" s="28" t="s">
        <v>3389</v>
      </c>
      <c r="F1894" s="28" t="s">
        <v>1266</v>
      </c>
      <c r="G1894" s="28" t="s">
        <v>3390</v>
      </c>
      <c r="H1894" s="11">
        <v>1</v>
      </c>
      <c r="J1894" s="41">
        <v>1</v>
      </c>
    </row>
    <row r="1895" ht="14.25" hidden="1" spans="1:10">
      <c r="A1895" s="5" t="s">
        <v>379</v>
      </c>
      <c r="E1895" s="28" t="s">
        <v>3391</v>
      </c>
      <c r="F1895" s="28" t="s">
        <v>2034</v>
      </c>
      <c r="G1895" s="28" t="s">
        <v>3392</v>
      </c>
      <c r="H1895" s="11">
        <v>1</v>
      </c>
      <c r="J1895" s="41">
        <v>126</v>
      </c>
    </row>
    <row r="1896" ht="14.25" hidden="1" spans="1:10">
      <c r="A1896" s="5" t="s">
        <v>379</v>
      </c>
      <c r="E1896" s="28" t="s">
        <v>3393</v>
      </c>
      <c r="F1896" s="28" t="s">
        <v>1926</v>
      </c>
      <c r="G1896" s="28" t="s">
        <v>607</v>
      </c>
      <c r="H1896" s="11">
        <v>1</v>
      </c>
      <c r="J1896" s="41">
        <v>2</v>
      </c>
    </row>
    <row r="1897" ht="14.25" hidden="1" spans="1:10">
      <c r="A1897" s="5" t="s">
        <v>379</v>
      </c>
      <c r="E1897" s="28" t="s">
        <v>3394</v>
      </c>
      <c r="F1897" s="28" t="s">
        <v>395</v>
      </c>
      <c r="G1897" s="28" t="s">
        <v>2072</v>
      </c>
      <c r="H1897" s="11">
        <v>1</v>
      </c>
      <c r="J1897" s="41">
        <v>100</v>
      </c>
    </row>
    <row r="1898" ht="14.25" hidden="1" spans="1:10">
      <c r="A1898" s="5" t="s">
        <v>379</v>
      </c>
      <c r="E1898" s="28" t="s">
        <v>3395</v>
      </c>
      <c r="F1898" s="28" t="s">
        <v>199</v>
      </c>
      <c r="G1898" s="28" t="s">
        <v>802</v>
      </c>
      <c r="H1898" s="11">
        <v>1</v>
      </c>
      <c r="J1898" s="41">
        <v>1</v>
      </c>
    </row>
    <row r="1899" ht="14.25" hidden="1" spans="1:10">
      <c r="A1899" s="5" t="s">
        <v>379</v>
      </c>
      <c r="E1899" s="28" t="s">
        <v>3396</v>
      </c>
      <c r="F1899" s="28" t="s">
        <v>3397</v>
      </c>
      <c r="G1899" s="28" t="s">
        <v>1285</v>
      </c>
      <c r="H1899" s="11">
        <v>1</v>
      </c>
      <c r="J1899" s="41">
        <v>232</v>
      </c>
    </row>
    <row r="1900" ht="14.25" hidden="1" spans="1:10">
      <c r="A1900" s="5" t="s">
        <v>379</v>
      </c>
      <c r="E1900" s="28" t="s">
        <v>3398</v>
      </c>
      <c r="F1900" s="28"/>
      <c r="G1900" s="28"/>
      <c r="H1900" s="11">
        <v>1</v>
      </c>
      <c r="J1900" s="41">
        <v>150</v>
      </c>
    </row>
    <row r="1901" ht="14.25" hidden="1" spans="1:10">
      <c r="A1901" s="5" t="s">
        <v>379</v>
      </c>
      <c r="E1901" s="28" t="s">
        <v>3399</v>
      </c>
      <c r="F1901" s="28" t="s">
        <v>3400</v>
      </c>
      <c r="G1901" s="28" t="s">
        <v>2462</v>
      </c>
      <c r="H1901" s="11">
        <v>1</v>
      </c>
      <c r="J1901" s="41">
        <v>1</v>
      </c>
    </row>
    <row r="1902" ht="14.25" hidden="1" spans="1:10">
      <c r="A1902" s="5" t="s">
        <v>379</v>
      </c>
      <c r="E1902" s="28" t="s">
        <v>3401</v>
      </c>
      <c r="F1902" s="28" t="s">
        <v>474</v>
      </c>
      <c r="G1902" s="28" t="s">
        <v>3402</v>
      </c>
      <c r="H1902" s="11">
        <v>1</v>
      </c>
      <c r="J1902" s="41">
        <v>496</v>
      </c>
    </row>
    <row r="1903" ht="14.25" hidden="1" spans="1:10">
      <c r="A1903" s="5" t="s">
        <v>379</v>
      </c>
      <c r="E1903" s="28" t="s">
        <v>3403</v>
      </c>
      <c r="F1903" s="28" t="s">
        <v>271</v>
      </c>
      <c r="G1903" s="28" t="s">
        <v>2698</v>
      </c>
      <c r="H1903" s="11">
        <v>1</v>
      </c>
      <c r="J1903" s="41">
        <v>200</v>
      </c>
    </row>
    <row r="1904" ht="14.25" hidden="1" spans="1:10">
      <c r="A1904" s="5" t="s">
        <v>379</v>
      </c>
      <c r="E1904" s="28" t="s">
        <v>3404</v>
      </c>
      <c r="F1904" s="28" t="s">
        <v>82</v>
      </c>
      <c r="G1904" s="28" t="s">
        <v>3405</v>
      </c>
      <c r="H1904" s="11">
        <v>1</v>
      </c>
      <c r="J1904" s="41">
        <v>3</v>
      </c>
    </row>
    <row r="1905" ht="14.25" hidden="1" spans="1:10">
      <c r="A1905" s="5" t="s">
        <v>379</v>
      </c>
      <c r="E1905" s="28" t="s">
        <v>3406</v>
      </c>
      <c r="F1905" s="28" t="s">
        <v>82</v>
      </c>
      <c r="G1905" s="28" t="s">
        <v>3407</v>
      </c>
      <c r="H1905" s="11">
        <v>1</v>
      </c>
      <c r="J1905" s="41">
        <v>2</v>
      </c>
    </row>
    <row r="1906" ht="14.25" hidden="1" spans="1:10">
      <c r="A1906" s="5" t="s">
        <v>379</v>
      </c>
      <c r="E1906" s="28" t="s">
        <v>3408</v>
      </c>
      <c r="F1906" s="28" t="s">
        <v>3409</v>
      </c>
      <c r="G1906" s="28" t="s">
        <v>3410</v>
      </c>
      <c r="H1906" s="11">
        <v>1</v>
      </c>
      <c r="J1906" s="41">
        <v>20</v>
      </c>
    </row>
    <row r="1907" ht="14.25" hidden="1" spans="1:10">
      <c r="A1907" s="5" t="s">
        <v>379</v>
      </c>
      <c r="E1907" s="28" t="s">
        <v>3411</v>
      </c>
      <c r="F1907" s="28" t="s">
        <v>661</v>
      </c>
      <c r="G1907" s="28"/>
      <c r="H1907" s="11">
        <v>1</v>
      </c>
      <c r="J1907" s="41">
        <v>1</v>
      </c>
    </row>
    <row r="1908" ht="14.25" hidden="1" spans="1:10">
      <c r="A1908" s="5" t="s">
        <v>379</v>
      </c>
      <c r="E1908" s="28" t="s">
        <v>3412</v>
      </c>
      <c r="F1908" s="28" t="s">
        <v>1262</v>
      </c>
      <c r="G1908" s="28"/>
      <c r="H1908" s="11">
        <v>1</v>
      </c>
      <c r="J1908" s="41">
        <v>1</v>
      </c>
    </row>
    <row r="1909" ht="14.25" hidden="1" spans="1:10">
      <c r="A1909" s="5" t="s">
        <v>379</v>
      </c>
      <c r="E1909" s="28" t="s">
        <v>3413</v>
      </c>
      <c r="F1909" s="28" t="s">
        <v>791</v>
      </c>
      <c r="G1909" s="28" t="s">
        <v>1390</v>
      </c>
      <c r="H1909" s="11">
        <v>1</v>
      </c>
      <c r="J1909" s="41">
        <v>200</v>
      </c>
    </row>
    <row r="1910" ht="14.25" hidden="1" spans="1:10">
      <c r="A1910" s="5" t="s">
        <v>379</v>
      </c>
      <c r="E1910" s="28" t="s">
        <v>3414</v>
      </c>
      <c r="F1910" s="28" t="s">
        <v>3415</v>
      </c>
      <c r="G1910" s="28" t="s">
        <v>2988</v>
      </c>
      <c r="H1910" s="11">
        <v>1</v>
      </c>
      <c r="J1910" s="41">
        <v>900</v>
      </c>
    </row>
    <row r="1911" ht="14.25" hidden="1" spans="1:10">
      <c r="A1911" s="5" t="s">
        <v>379</v>
      </c>
      <c r="E1911" s="28" t="s">
        <v>3416</v>
      </c>
      <c r="F1911" s="28" t="s">
        <v>668</v>
      </c>
      <c r="G1911" s="28" t="s">
        <v>2208</v>
      </c>
      <c r="H1911" s="11">
        <v>1</v>
      </c>
      <c r="J1911" s="41">
        <v>2300</v>
      </c>
    </row>
    <row r="1912" ht="14.25" hidden="1" spans="1:10">
      <c r="A1912" s="5" t="s">
        <v>379</v>
      </c>
      <c r="E1912" s="28" t="s">
        <v>3417</v>
      </c>
      <c r="F1912" s="28" t="s">
        <v>1355</v>
      </c>
      <c r="G1912" s="28" t="s">
        <v>225</v>
      </c>
      <c r="H1912" s="11">
        <v>1</v>
      </c>
      <c r="J1912" s="41">
        <v>100</v>
      </c>
    </row>
    <row r="1913" ht="14.25" hidden="1" spans="1:10">
      <c r="A1913" s="5" t="s">
        <v>379</v>
      </c>
      <c r="E1913" s="28" t="s">
        <v>3418</v>
      </c>
      <c r="F1913" s="28" t="s">
        <v>1355</v>
      </c>
      <c r="G1913" s="28" t="s">
        <v>225</v>
      </c>
      <c r="H1913" s="11">
        <v>1</v>
      </c>
      <c r="J1913" s="41">
        <v>20</v>
      </c>
    </row>
    <row r="1914" ht="14.25" hidden="1" spans="1:10">
      <c r="A1914" s="5" t="s">
        <v>379</v>
      </c>
      <c r="E1914" s="28" t="s">
        <v>3419</v>
      </c>
      <c r="F1914" s="28" t="s">
        <v>3420</v>
      </c>
      <c r="G1914" s="28" t="s">
        <v>1687</v>
      </c>
      <c r="H1914" s="11">
        <v>1</v>
      </c>
      <c r="J1914" s="41">
        <v>5690</v>
      </c>
    </row>
    <row r="1915" ht="14.25" hidden="1" spans="1:10">
      <c r="A1915" s="5" t="s">
        <v>379</v>
      </c>
      <c r="E1915" s="28" t="s">
        <v>3421</v>
      </c>
      <c r="F1915" s="28" t="s">
        <v>1242</v>
      </c>
      <c r="G1915" s="28" t="s">
        <v>571</v>
      </c>
      <c r="H1915" s="11">
        <v>1</v>
      </c>
      <c r="J1915" s="41">
        <v>40</v>
      </c>
    </row>
    <row r="1916" ht="14.25" hidden="1" spans="1:10">
      <c r="A1916" s="5" t="s">
        <v>379</v>
      </c>
      <c r="E1916" s="28" t="s">
        <v>3422</v>
      </c>
      <c r="F1916" s="28" t="s">
        <v>3423</v>
      </c>
      <c r="G1916" s="28" t="s">
        <v>225</v>
      </c>
      <c r="H1916" s="11">
        <v>1</v>
      </c>
      <c r="J1916" s="41">
        <v>9</v>
      </c>
    </row>
    <row r="1917" ht="14.25" hidden="1" spans="1:10">
      <c r="A1917" s="5" t="s">
        <v>379</v>
      </c>
      <c r="E1917" s="28" t="s">
        <v>3424</v>
      </c>
      <c r="F1917" s="28" t="s">
        <v>213</v>
      </c>
      <c r="G1917" s="28"/>
      <c r="H1917" s="11">
        <v>1</v>
      </c>
      <c r="J1917" s="41">
        <v>1</v>
      </c>
    </row>
    <row r="1918" ht="14.25" hidden="1" spans="1:10">
      <c r="A1918" s="5" t="s">
        <v>379</v>
      </c>
      <c r="E1918" s="28" t="s">
        <v>3425</v>
      </c>
      <c r="F1918" s="28" t="s">
        <v>631</v>
      </c>
      <c r="G1918" s="28" t="s">
        <v>792</v>
      </c>
      <c r="H1918" s="11">
        <v>1</v>
      </c>
      <c r="J1918" s="41">
        <v>1620</v>
      </c>
    </row>
    <row r="1919" ht="14.25" hidden="1" spans="1:10">
      <c r="A1919" s="5" t="s">
        <v>379</v>
      </c>
      <c r="E1919" s="28" t="s">
        <v>3426</v>
      </c>
      <c r="F1919" s="28" t="s">
        <v>1355</v>
      </c>
      <c r="G1919" s="28" t="s">
        <v>225</v>
      </c>
      <c r="H1919" s="11">
        <v>1</v>
      </c>
      <c r="J1919" s="41">
        <v>82</v>
      </c>
    </row>
    <row r="1920" ht="14.25" hidden="1" spans="1:10">
      <c r="A1920" s="5" t="s">
        <v>379</v>
      </c>
      <c r="E1920" s="28" t="s">
        <v>3427</v>
      </c>
      <c r="F1920" s="28" t="s">
        <v>82</v>
      </c>
      <c r="G1920" s="28" t="s">
        <v>135</v>
      </c>
      <c r="H1920" s="11">
        <v>1</v>
      </c>
      <c r="J1920" s="41">
        <v>1</v>
      </c>
    </row>
    <row r="1921" ht="14.25" hidden="1" spans="1:10">
      <c r="A1921" s="5" t="s">
        <v>379</v>
      </c>
      <c r="E1921" s="28" t="s">
        <v>3428</v>
      </c>
      <c r="F1921" s="28" t="s">
        <v>1025</v>
      </c>
      <c r="G1921" s="28" t="s">
        <v>3429</v>
      </c>
      <c r="H1921" s="11">
        <v>1</v>
      </c>
      <c r="J1921" s="41">
        <v>12</v>
      </c>
    </row>
    <row r="1922" ht="14.25" hidden="1" spans="1:10">
      <c r="A1922" s="5" t="s">
        <v>379</v>
      </c>
      <c r="E1922" s="28" t="s">
        <v>3430</v>
      </c>
      <c r="F1922" s="28" t="s">
        <v>661</v>
      </c>
      <c r="G1922" s="28"/>
      <c r="H1922" s="11">
        <v>1</v>
      </c>
      <c r="J1922" s="41">
        <v>5000</v>
      </c>
    </row>
    <row r="1923" ht="14.25" hidden="1" spans="1:10">
      <c r="A1923" s="5" t="s">
        <v>379</v>
      </c>
      <c r="E1923" s="28" t="s">
        <v>3431</v>
      </c>
      <c r="F1923" s="28" t="s">
        <v>3432</v>
      </c>
      <c r="G1923" s="28" t="s">
        <v>225</v>
      </c>
      <c r="H1923" s="11">
        <v>1</v>
      </c>
      <c r="J1923" s="41">
        <v>10</v>
      </c>
    </row>
    <row r="1924" ht="14.25" hidden="1" spans="1:10">
      <c r="A1924" s="5" t="s">
        <v>379</v>
      </c>
      <c r="E1924" s="28" t="s">
        <v>3433</v>
      </c>
      <c r="F1924" s="28" t="s">
        <v>3434</v>
      </c>
      <c r="G1924" s="28" t="s">
        <v>3435</v>
      </c>
      <c r="H1924" s="11">
        <v>1</v>
      </c>
      <c r="J1924" s="41">
        <v>776</v>
      </c>
    </row>
    <row r="1925" ht="14.25" hidden="1" spans="1:10">
      <c r="A1925" s="5" t="s">
        <v>379</v>
      </c>
      <c r="E1925" s="28" t="s">
        <v>182</v>
      </c>
      <c r="F1925" s="28" t="s">
        <v>183</v>
      </c>
      <c r="G1925" s="28" t="s">
        <v>392</v>
      </c>
      <c r="H1925" s="11">
        <v>1</v>
      </c>
      <c r="J1925" s="41">
        <v>20</v>
      </c>
    </row>
    <row r="1926" ht="14.25" hidden="1" spans="1:10">
      <c r="A1926" s="5" t="s">
        <v>379</v>
      </c>
      <c r="E1926" s="28" t="s">
        <v>3436</v>
      </c>
      <c r="F1926" s="28" t="s">
        <v>3437</v>
      </c>
      <c r="G1926" s="28"/>
      <c r="H1926" s="11">
        <v>1</v>
      </c>
      <c r="J1926" s="41">
        <v>2</v>
      </c>
    </row>
    <row r="1927" ht="14.25" hidden="1" spans="1:10">
      <c r="A1927" s="5" t="s">
        <v>379</v>
      </c>
      <c r="E1927" s="28" t="s">
        <v>3438</v>
      </c>
      <c r="F1927" s="28" t="s">
        <v>82</v>
      </c>
      <c r="G1927" s="28" t="s">
        <v>1802</v>
      </c>
      <c r="H1927" s="11">
        <v>1</v>
      </c>
      <c r="J1927" s="41">
        <v>20</v>
      </c>
    </row>
    <row r="1928" ht="14.25" hidden="1" spans="1:10">
      <c r="A1928" s="5" t="s">
        <v>379</v>
      </c>
      <c r="E1928" s="28" t="s">
        <v>3439</v>
      </c>
      <c r="F1928" s="28" t="s">
        <v>395</v>
      </c>
      <c r="G1928" s="28" t="s">
        <v>2700</v>
      </c>
      <c r="H1928" s="11">
        <v>1</v>
      </c>
      <c r="J1928" s="41">
        <v>4</v>
      </c>
    </row>
    <row r="1929" ht="14.25" hidden="1" spans="1:10">
      <c r="A1929" s="5" t="s">
        <v>379</v>
      </c>
      <c r="E1929" s="28" t="s">
        <v>3440</v>
      </c>
      <c r="F1929" s="28" t="s">
        <v>1361</v>
      </c>
      <c r="G1929" s="28" t="s">
        <v>1388</v>
      </c>
      <c r="H1929" s="11">
        <v>1</v>
      </c>
      <c r="J1929" s="41">
        <v>4880</v>
      </c>
    </row>
    <row r="1930" ht="14.25" hidden="1" spans="1:10">
      <c r="A1930" s="5" t="s">
        <v>379</v>
      </c>
      <c r="E1930" s="28" t="s">
        <v>3441</v>
      </c>
      <c r="F1930" s="28" t="s">
        <v>1415</v>
      </c>
      <c r="G1930" s="28" t="s">
        <v>1382</v>
      </c>
      <c r="H1930" s="11">
        <v>1</v>
      </c>
      <c r="J1930" s="41">
        <v>472</v>
      </c>
    </row>
    <row r="1931" ht="14.25" hidden="1" spans="1:10">
      <c r="A1931" s="5" t="s">
        <v>379</v>
      </c>
      <c r="E1931" s="28" t="s">
        <v>3442</v>
      </c>
      <c r="F1931" s="28" t="s">
        <v>3443</v>
      </c>
      <c r="G1931" s="28" t="s">
        <v>3444</v>
      </c>
      <c r="H1931" s="11">
        <v>1</v>
      </c>
      <c r="J1931" s="41">
        <v>9</v>
      </c>
    </row>
    <row r="1932" ht="14.25" hidden="1" spans="1:10">
      <c r="A1932" s="5" t="s">
        <v>379</v>
      </c>
      <c r="E1932" s="28" t="s">
        <v>3445</v>
      </c>
      <c r="F1932" s="28" t="s">
        <v>1193</v>
      </c>
      <c r="G1932" s="28" t="s">
        <v>3446</v>
      </c>
      <c r="H1932" s="11">
        <v>1</v>
      </c>
      <c r="J1932" s="41">
        <v>2</v>
      </c>
    </row>
    <row r="1933" ht="14.25" hidden="1" spans="1:10">
      <c r="A1933" s="5" t="s">
        <v>379</v>
      </c>
      <c r="E1933" s="28" t="s">
        <v>3447</v>
      </c>
      <c r="F1933" s="28" t="s">
        <v>556</v>
      </c>
      <c r="G1933" s="28" t="s">
        <v>3033</v>
      </c>
      <c r="H1933" s="11">
        <v>1</v>
      </c>
      <c r="J1933" s="41">
        <v>5</v>
      </c>
    </row>
    <row r="1934" ht="14.25" hidden="1" spans="1:10">
      <c r="A1934" s="5" t="s">
        <v>379</v>
      </c>
      <c r="E1934" s="28" t="s">
        <v>3448</v>
      </c>
      <c r="F1934" s="28" t="s">
        <v>87</v>
      </c>
      <c r="G1934" s="28" t="s">
        <v>1457</v>
      </c>
      <c r="H1934" s="11">
        <v>1</v>
      </c>
      <c r="J1934" s="41">
        <v>3</v>
      </c>
    </row>
    <row r="1935" ht="14.25" hidden="1" spans="1:10">
      <c r="A1935" s="5" t="s">
        <v>379</v>
      </c>
      <c r="E1935" s="28" t="s">
        <v>3449</v>
      </c>
      <c r="F1935" s="28" t="s">
        <v>3450</v>
      </c>
      <c r="G1935" s="28" t="s">
        <v>83</v>
      </c>
      <c r="H1935" s="11">
        <v>1</v>
      </c>
      <c r="J1935" s="41">
        <v>2</v>
      </c>
    </row>
    <row r="1936" ht="14.25" hidden="1" spans="1:10">
      <c r="A1936" s="5" t="s">
        <v>379</v>
      </c>
      <c r="E1936" s="28" t="s">
        <v>3451</v>
      </c>
      <c r="F1936" s="28" t="s">
        <v>1067</v>
      </c>
      <c r="G1936" s="28" t="s">
        <v>241</v>
      </c>
      <c r="H1936" s="11">
        <v>1</v>
      </c>
      <c r="J1936" s="41">
        <v>44</v>
      </c>
    </row>
    <row r="1937" ht="14.25" hidden="1" spans="1:10">
      <c r="A1937" s="5" t="s">
        <v>379</v>
      </c>
      <c r="E1937" s="28" t="s">
        <v>3452</v>
      </c>
      <c r="F1937" s="28" t="s">
        <v>1361</v>
      </c>
      <c r="G1937" s="28" t="s">
        <v>1849</v>
      </c>
      <c r="H1937" s="11">
        <v>1</v>
      </c>
      <c r="J1937" s="41">
        <v>5000</v>
      </c>
    </row>
    <row r="1938" ht="14.25" hidden="1" spans="1:10">
      <c r="A1938" s="5" t="s">
        <v>379</v>
      </c>
      <c r="E1938" s="28" t="s">
        <v>3453</v>
      </c>
      <c r="F1938" s="28" t="s">
        <v>1361</v>
      </c>
      <c r="G1938" s="28" t="s">
        <v>1382</v>
      </c>
      <c r="H1938" s="11">
        <v>1</v>
      </c>
      <c r="J1938" s="41">
        <v>5000</v>
      </c>
    </row>
    <row r="1939" ht="14.25" hidden="1" spans="1:10">
      <c r="A1939" s="5" t="s">
        <v>379</v>
      </c>
      <c r="E1939" s="28" t="s">
        <v>3454</v>
      </c>
      <c r="F1939" s="28" t="s">
        <v>3254</v>
      </c>
      <c r="G1939" s="28" t="s">
        <v>3132</v>
      </c>
      <c r="H1939" s="11">
        <v>1</v>
      </c>
      <c r="J1939" s="41">
        <v>30</v>
      </c>
    </row>
    <row r="1940" ht="14.25" hidden="1" spans="1:10">
      <c r="A1940" s="5" t="s">
        <v>379</v>
      </c>
      <c r="E1940" s="28" t="s">
        <v>3455</v>
      </c>
      <c r="F1940" s="28" t="s">
        <v>1361</v>
      </c>
      <c r="G1940" s="28" t="s">
        <v>666</v>
      </c>
      <c r="H1940" s="11">
        <v>1</v>
      </c>
      <c r="J1940" s="41">
        <v>9875</v>
      </c>
    </row>
    <row r="1941" ht="14.25" hidden="1" spans="1:10">
      <c r="A1941" s="5" t="s">
        <v>379</v>
      </c>
      <c r="E1941" s="28" t="s">
        <v>3456</v>
      </c>
      <c r="F1941" s="28" t="s">
        <v>1393</v>
      </c>
      <c r="G1941" s="28" t="s">
        <v>1849</v>
      </c>
      <c r="H1941" s="11">
        <v>1</v>
      </c>
      <c r="J1941" s="41">
        <v>1000</v>
      </c>
    </row>
    <row r="1942" ht="14.25" hidden="1" spans="1:10">
      <c r="A1942" s="5" t="s">
        <v>379</v>
      </c>
      <c r="E1942" s="28" t="s">
        <v>3457</v>
      </c>
      <c r="F1942" s="28" t="s">
        <v>1770</v>
      </c>
      <c r="G1942" s="28"/>
      <c r="H1942" s="11">
        <v>1</v>
      </c>
      <c r="J1942" s="41">
        <v>50</v>
      </c>
    </row>
    <row r="1943" ht="14.25" hidden="1" spans="1:10">
      <c r="A1943" s="5" t="s">
        <v>379</v>
      </c>
      <c r="E1943" s="28" t="s">
        <v>3458</v>
      </c>
      <c r="F1943" s="28" t="s">
        <v>1361</v>
      </c>
      <c r="G1943" s="28" t="s">
        <v>666</v>
      </c>
      <c r="H1943" s="11">
        <v>1</v>
      </c>
      <c r="J1943" s="41">
        <v>4000</v>
      </c>
    </row>
    <row r="1944" ht="14.25" hidden="1" spans="1:10">
      <c r="A1944" s="5" t="s">
        <v>379</v>
      </c>
      <c r="E1944" s="28" t="s">
        <v>3459</v>
      </c>
      <c r="F1944" s="28" t="s">
        <v>3460</v>
      </c>
      <c r="G1944" s="28" t="s">
        <v>392</v>
      </c>
      <c r="H1944" s="11">
        <v>1</v>
      </c>
      <c r="J1944" s="41">
        <v>124</v>
      </c>
    </row>
    <row r="1945" ht="14.25" hidden="1" spans="1:10">
      <c r="A1945" s="5" t="s">
        <v>379</v>
      </c>
      <c r="E1945" s="28" t="s">
        <v>3459</v>
      </c>
      <c r="F1945" s="28" t="s">
        <v>3460</v>
      </c>
      <c r="G1945" s="28" t="s">
        <v>392</v>
      </c>
      <c r="H1945" s="11">
        <v>1</v>
      </c>
      <c r="J1945" s="41">
        <v>124</v>
      </c>
    </row>
    <row r="1946" ht="14.25" hidden="1" spans="1:10">
      <c r="A1946" s="5" t="s">
        <v>379</v>
      </c>
      <c r="E1946" s="28" t="s">
        <v>3461</v>
      </c>
      <c r="F1946" s="28" t="s">
        <v>82</v>
      </c>
      <c r="G1946" s="28" t="s">
        <v>429</v>
      </c>
      <c r="H1946" s="11">
        <v>1</v>
      </c>
      <c r="J1946" s="41">
        <v>175</v>
      </c>
    </row>
    <row r="1947" ht="14.25" hidden="1" spans="1:10">
      <c r="A1947" s="5" t="s">
        <v>379</v>
      </c>
      <c r="E1947" s="28" t="s">
        <v>3462</v>
      </c>
      <c r="F1947" s="28" t="s">
        <v>556</v>
      </c>
      <c r="G1947" s="28" t="s">
        <v>2136</v>
      </c>
      <c r="H1947" s="11">
        <v>1</v>
      </c>
      <c r="J1947" s="41">
        <v>9000</v>
      </c>
    </row>
    <row r="1948" ht="14.25" hidden="1" spans="1:10">
      <c r="A1948" s="5" t="s">
        <v>379</v>
      </c>
      <c r="E1948" s="28" t="s">
        <v>3463</v>
      </c>
      <c r="F1948" s="28" t="s">
        <v>442</v>
      </c>
      <c r="G1948" s="28" t="s">
        <v>2269</v>
      </c>
      <c r="H1948" s="11">
        <v>1</v>
      </c>
      <c r="J1948" s="41">
        <v>934</v>
      </c>
    </row>
    <row r="1949" ht="14.25" hidden="1" spans="1:10">
      <c r="A1949" s="5" t="s">
        <v>379</v>
      </c>
      <c r="E1949" s="28" t="s">
        <v>3464</v>
      </c>
      <c r="F1949" s="28" t="s">
        <v>199</v>
      </c>
      <c r="G1949" s="28" t="s">
        <v>2720</v>
      </c>
      <c r="H1949" s="11">
        <v>1</v>
      </c>
      <c r="J1949" s="41">
        <v>834</v>
      </c>
    </row>
    <row r="1950" ht="14.25" hidden="1" spans="1:10">
      <c r="A1950" s="5" t="s">
        <v>379</v>
      </c>
      <c r="E1950" s="28" t="s">
        <v>3465</v>
      </c>
      <c r="F1950" s="28" t="s">
        <v>794</v>
      </c>
      <c r="G1950" s="28" t="s">
        <v>3466</v>
      </c>
      <c r="H1950" s="11">
        <v>1</v>
      </c>
      <c r="J1950" s="41">
        <v>34525</v>
      </c>
    </row>
    <row r="1951" ht="14.25" hidden="1" spans="1:10">
      <c r="A1951" s="5" t="s">
        <v>379</v>
      </c>
      <c r="E1951" s="28" t="s">
        <v>1516</v>
      </c>
      <c r="F1951" s="28" t="s">
        <v>661</v>
      </c>
      <c r="G1951" s="28" t="s">
        <v>1702</v>
      </c>
      <c r="H1951" s="11">
        <v>1</v>
      </c>
      <c r="J1951" s="41">
        <v>16000</v>
      </c>
    </row>
    <row r="1952" ht="14.25" hidden="1" spans="1:10">
      <c r="A1952" s="5" t="s">
        <v>379</v>
      </c>
      <c r="E1952" s="28" t="s">
        <v>3467</v>
      </c>
      <c r="F1952" s="28" t="s">
        <v>474</v>
      </c>
      <c r="G1952" s="28" t="s">
        <v>1345</v>
      </c>
      <c r="H1952" s="11">
        <v>1</v>
      </c>
      <c r="J1952" s="41">
        <v>680</v>
      </c>
    </row>
    <row r="1953" ht="14.25" hidden="1" spans="1:10">
      <c r="A1953" s="5" t="s">
        <v>379</v>
      </c>
      <c r="E1953" s="28" t="s">
        <v>3468</v>
      </c>
      <c r="F1953" s="28" t="s">
        <v>82</v>
      </c>
      <c r="G1953" s="28" t="s">
        <v>1835</v>
      </c>
      <c r="H1953" s="11">
        <v>1</v>
      </c>
      <c r="J1953" s="41">
        <v>11808</v>
      </c>
    </row>
    <row r="1954" ht="14.25" hidden="1" spans="1:10">
      <c r="A1954" s="5" t="s">
        <v>379</v>
      </c>
      <c r="E1954" s="28" t="s">
        <v>3469</v>
      </c>
      <c r="F1954" s="28" t="s">
        <v>1857</v>
      </c>
      <c r="G1954" s="28" t="s">
        <v>1273</v>
      </c>
      <c r="H1954" s="11">
        <v>1</v>
      </c>
      <c r="J1954" s="41">
        <v>393</v>
      </c>
    </row>
    <row r="1955" ht="14.25" hidden="1" spans="1:10">
      <c r="A1955" s="5" t="s">
        <v>379</v>
      </c>
      <c r="E1955" s="28" t="s">
        <v>3470</v>
      </c>
      <c r="F1955" s="28" t="s">
        <v>232</v>
      </c>
      <c r="G1955" s="28" t="s">
        <v>105</v>
      </c>
      <c r="H1955" s="11">
        <v>1</v>
      </c>
      <c r="J1955" s="41">
        <v>270</v>
      </c>
    </row>
    <row r="1956" ht="14.25" hidden="1" spans="1:10">
      <c r="A1956" s="5" t="s">
        <v>524</v>
      </c>
      <c r="E1956" s="28" t="s">
        <v>3471</v>
      </c>
      <c r="F1956" s="28" t="s">
        <v>3472</v>
      </c>
      <c r="G1956" s="28" t="s">
        <v>267</v>
      </c>
      <c r="H1956" s="11">
        <v>1</v>
      </c>
      <c r="J1956" s="41">
        <v>606</v>
      </c>
    </row>
    <row r="1957" ht="14.25" hidden="1" spans="1:10">
      <c r="A1957" s="5" t="s">
        <v>524</v>
      </c>
      <c r="E1957" s="28" t="s">
        <v>3473</v>
      </c>
      <c r="F1957" s="28" t="s">
        <v>636</v>
      </c>
      <c r="G1957" s="28" t="s">
        <v>267</v>
      </c>
      <c r="H1957" s="11">
        <v>1</v>
      </c>
      <c r="J1957" s="41">
        <v>153</v>
      </c>
    </row>
    <row r="1958" ht="14.25" hidden="1" spans="1:10">
      <c r="A1958" s="5" t="s">
        <v>524</v>
      </c>
      <c r="E1958" s="28" t="s">
        <v>3474</v>
      </c>
      <c r="F1958" s="28" t="s">
        <v>687</v>
      </c>
      <c r="G1958" s="28" t="s">
        <v>3475</v>
      </c>
      <c r="H1958" s="11">
        <v>1</v>
      </c>
      <c r="J1958" s="41">
        <v>5</v>
      </c>
    </row>
    <row r="1959" ht="14.25" hidden="1" spans="1:10">
      <c r="A1959" s="5" t="s">
        <v>524</v>
      </c>
      <c r="E1959" s="28" t="s">
        <v>3476</v>
      </c>
      <c r="F1959" s="28" t="s">
        <v>216</v>
      </c>
      <c r="G1959" s="28" t="s">
        <v>3477</v>
      </c>
      <c r="H1959" s="11">
        <v>1</v>
      </c>
      <c r="J1959" s="41">
        <v>8</v>
      </c>
    </row>
    <row r="1960" ht="14.25" hidden="1" spans="1:10">
      <c r="A1960" s="5" t="s">
        <v>524</v>
      </c>
      <c r="E1960" s="28" t="s">
        <v>3478</v>
      </c>
      <c r="F1960" s="28" t="s">
        <v>1592</v>
      </c>
      <c r="G1960" s="28" t="s">
        <v>1687</v>
      </c>
      <c r="H1960" s="11">
        <v>1</v>
      </c>
      <c r="J1960" s="41">
        <v>30</v>
      </c>
    </row>
    <row r="1961" ht="14.25" hidden="1" spans="1:10">
      <c r="A1961" s="5" t="s">
        <v>524</v>
      </c>
      <c r="E1961" s="28" t="s">
        <v>3479</v>
      </c>
      <c r="F1961" s="28" t="s">
        <v>3480</v>
      </c>
      <c r="G1961" s="28" t="s">
        <v>515</v>
      </c>
      <c r="H1961" s="11">
        <v>1</v>
      </c>
      <c r="J1961" s="41">
        <v>1000</v>
      </c>
    </row>
    <row r="1962" ht="14.25" hidden="1" spans="1:10">
      <c r="A1962" s="5" t="s">
        <v>524</v>
      </c>
      <c r="E1962" s="28" t="s">
        <v>3481</v>
      </c>
      <c r="F1962" s="28" t="s">
        <v>631</v>
      </c>
      <c r="G1962" s="28" t="s">
        <v>3482</v>
      </c>
      <c r="H1962" s="11">
        <v>1</v>
      </c>
      <c r="J1962" s="41">
        <v>3</v>
      </c>
    </row>
    <row r="1963" ht="14.25" hidden="1" spans="1:10">
      <c r="A1963" s="5" t="s">
        <v>524</v>
      </c>
      <c r="E1963" s="28" t="s">
        <v>3483</v>
      </c>
      <c r="F1963" s="28" t="s">
        <v>1226</v>
      </c>
      <c r="G1963" s="28" t="s">
        <v>3484</v>
      </c>
      <c r="H1963" s="11">
        <v>1</v>
      </c>
      <c r="J1963" s="41">
        <v>200</v>
      </c>
    </row>
    <row r="1964" ht="14.25" hidden="1" spans="1:10">
      <c r="A1964" s="5" t="s">
        <v>524</v>
      </c>
      <c r="E1964" s="28" t="s">
        <v>3485</v>
      </c>
      <c r="F1964" s="28" t="s">
        <v>3486</v>
      </c>
      <c r="G1964" s="28" t="s">
        <v>842</v>
      </c>
      <c r="H1964" s="11">
        <v>1</v>
      </c>
      <c r="J1964" s="41">
        <v>400</v>
      </c>
    </row>
    <row r="1965" ht="14.25" hidden="1" spans="1:10">
      <c r="A1965" s="5" t="s">
        <v>524</v>
      </c>
      <c r="E1965" s="28" t="s">
        <v>1048</v>
      </c>
      <c r="F1965" s="28" t="s">
        <v>1049</v>
      </c>
      <c r="G1965" s="28" t="s">
        <v>1215</v>
      </c>
      <c r="H1965" s="11">
        <v>1</v>
      </c>
      <c r="J1965" s="41">
        <v>30</v>
      </c>
    </row>
    <row r="1966" ht="14.25" hidden="1" spans="1:10">
      <c r="A1966" s="5" t="s">
        <v>524</v>
      </c>
      <c r="E1966" s="28" t="s">
        <v>3487</v>
      </c>
      <c r="F1966" s="28" t="s">
        <v>3488</v>
      </c>
      <c r="G1966" s="28" t="s">
        <v>842</v>
      </c>
      <c r="H1966" s="11">
        <v>1</v>
      </c>
      <c r="J1966" s="41">
        <v>50</v>
      </c>
    </row>
    <row r="1967" ht="14.25" hidden="1" spans="1:10">
      <c r="A1967" s="5" t="s">
        <v>524</v>
      </c>
      <c r="E1967" s="28" t="s">
        <v>3489</v>
      </c>
      <c r="F1967" s="28" t="s">
        <v>2219</v>
      </c>
      <c r="G1967" s="28" t="s">
        <v>3490</v>
      </c>
      <c r="H1967" s="11">
        <v>1</v>
      </c>
      <c r="J1967" s="41">
        <v>1000</v>
      </c>
    </row>
    <row r="1968" ht="14.25" hidden="1" spans="1:10">
      <c r="A1968" s="5" t="s">
        <v>524</v>
      </c>
      <c r="E1968" s="28" t="s">
        <v>3491</v>
      </c>
      <c r="F1968" s="28" t="s">
        <v>281</v>
      </c>
      <c r="G1968" s="28" t="s">
        <v>241</v>
      </c>
      <c r="H1968" s="11">
        <v>1</v>
      </c>
      <c r="J1968" s="41">
        <v>7</v>
      </c>
    </row>
    <row r="1969" ht="14.25" hidden="1" spans="1:10">
      <c r="A1969" s="5" t="s">
        <v>524</v>
      </c>
      <c r="E1969" s="28" t="s">
        <v>3492</v>
      </c>
      <c r="F1969" s="28" t="s">
        <v>1641</v>
      </c>
      <c r="G1969" s="28" t="s">
        <v>2474</v>
      </c>
      <c r="H1969" s="11">
        <v>1</v>
      </c>
      <c r="J1969" s="41">
        <v>19</v>
      </c>
    </row>
    <row r="1970" ht="14.25" hidden="1" spans="1:10">
      <c r="A1970" s="5" t="s">
        <v>524</v>
      </c>
      <c r="E1970" s="28" t="s">
        <v>3493</v>
      </c>
      <c r="F1970" s="28" t="s">
        <v>3494</v>
      </c>
      <c r="G1970" s="28" t="s">
        <v>3495</v>
      </c>
      <c r="H1970" s="11">
        <v>1</v>
      </c>
      <c r="J1970" s="41">
        <v>566</v>
      </c>
    </row>
    <row r="1971" ht="14.25" hidden="1" spans="1:10">
      <c r="A1971" s="5" t="s">
        <v>524</v>
      </c>
      <c r="E1971" s="28" t="s">
        <v>3496</v>
      </c>
      <c r="F1971" s="28" t="s">
        <v>3497</v>
      </c>
      <c r="G1971" s="28" t="s">
        <v>3498</v>
      </c>
      <c r="H1971" s="11">
        <v>1</v>
      </c>
      <c r="J1971" s="41">
        <v>644</v>
      </c>
    </row>
    <row r="1972" ht="14.25" hidden="1" spans="1:10">
      <c r="A1972" s="5" t="s">
        <v>524</v>
      </c>
      <c r="E1972" s="28" t="s">
        <v>3499</v>
      </c>
      <c r="F1972" s="28" t="s">
        <v>82</v>
      </c>
      <c r="G1972" s="28"/>
      <c r="H1972" s="11">
        <v>1</v>
      </c>
      <c r="J1972" s="41">
        <v>19</v>
      </c>
    </row>
    <row r="1973" ht="14.25" hidden="1" spans="1:10">
      <c r="A1973" s="5" t="s">
        <v>524</v>
      </c>
      <c r="E1973" s="28" t="s">
        <v>3500</v>
      </c>
      <c r="F1973" s="28" t="s">
        <v>3501</v>
      </c>
      <c r="G1973" s="28" t="s">
        <v>719</v>
      </c>
      <c r="H1973" s="11">
        <v>1</v>
      </c>
      <c r="J1973" s="41">
        <v>7</v>
      </c>
    </row>
    <row r="1974" ht="14.25" hidden="1" spans="1:10">
      <c r="A1974" s="5" t="s">
        <v>524</v>
      </c>
      <c r="E1974" s="28" t="s">
        <v>3502</v>
      </c>
      <c r="F1974" s="28" t="s">
        <v>87</v>
      </c>
      <c r="G1974" s="28"/>
      <c r="H1974" s="11">
        <v>1</v>
      </c>
      <c r="J1974" s="41">
        <v>13</v>
      </c>
    </row>
    <row r="1975" ht="14.25" hidden="1" spans="1:10">
      <c r="A1975" s="5" t="s">
        <v>524</v>
      </c>
      <c r="E1975" s="28" t="s">
        <v>3503</v>
      </c>
      <c r="F1975" s="28" t="s">
        <v>3504</v>
      </c>
      <c r="G1975" s="28" t="s">
        <v>3505</v>
      </c>
      <c r="H1975" s="11">
        <v>1</v>
      </c>
      <c r="J1975" s="41">
        <v>6</v>
      </c>
    </row>
    <row r="1976" ht="14.25" hidden="1" spans="1:10">
      <c r="A1976" s="5" t="s">
        <v>524</v>
      </c>
      <c r="E1976" s="28" t="s">
        <v>3506</v>
      </c>
      <c r="F1976" s="28" t="s">
        <v>1164</v>
      </c>
      <c r="G1976" s="28" t="s">
        <v>3507</v>
      </c>
      <c r="H1976" s="11">
        <v>1</v>
      </c>
      <c r="J1976" s="41">
        <v>85</v>
      </c>
    </row>
    <row r="1977" ht="14.25" hidden="1" spans="1:10">
      <c r="A1977" s="5" t="s">
        <v>524</v>
      </c>
      <c r="E1977" s="28" t="s">
        <v>3508</v>
      </c>
      <c r="F1977" s="28" t="s">
        <v>82</v>
      </c>
      <c r="G1977" s="28" t="s">
        <v>1502</v>
      </c>
      <c r="H1977" s="11">
        <v>1</v>
      </c>
      <c r="J1977" s="41">
        <v>46</v>
      </c>
    </row>
    <row r="1978" ht="14.25" hidden="1" spans="1:10">
      <c r="A1978" s="5" t="s">
        <v>524</v>
      </c>
      <c r="E1978" s="28" t="s">
        <v>3509</v>
      </c>
      <c r="F1978" s="28" t="s">
        <v>3510</v>
      </c>
      <c r="G1978" s="28" t="s">
        <v>3511</v>
      </c>
      <c r="H1978" s="11">
        <v>1</v>
      </c>
      <c r="J1978" s="41">
        <v>1</v>
      </c>
    </row>
    <row r="1979" ht="14.25" hidden="1" spans="1:10">
      <c r="A1979" s="5" t="s">
        <v>524</v>
      </c>
      <c r="E1979" s="28" t="s">
        <v>3512</v>
      </c>
      <c r="F1979" s="28" t="s">
        <v>3513</v>
      </c>
      <c r="G1979" s="28"/>
      <c r="H1979" s="11">
        <v>1</v>
      </c>
      <c r="J1979" s="41">
        <v>1</v>
      </c>
    </row>
    <row r="1980" ht="14.25" hidden="1" spans="1:10">
      <c r="A1980" s="5" t="s">
        <v>524</v>
      </c>
      <c r="E1980" s="28" t="s">
        <v>3514</v>
      </c>
      <c r="F1980" s="28" t="s">
        <v>860</v>
      </c>
      <c r="G1980" s="28" t="s">
        <v>385</v>
      </c>
      <c r="H1980" s="11">
        <v>1</v>
      </c>
      <c r="J1980" s="41">
        <v>116</v>
      </c>
    </row>
    <row r="1981" ht="14.25" hidden="1" spans="1:10">
      <c r="A1981" s="5" t="s">
        <v>524</v>
      </c>
      <c r="E1981" s="28" t="s">
        <v>3515</v>
      </c>
      <c r="F1981" s="28" t="s">
        <v>507</v>
      </c>
      <c r="G1981" s="28" t="s">
        <v>405</v>
      </c>
      <c r="H1981" s="11">
        <v>1</v>
      </c>
      <c r="J1981" s="41">
        <v>4</v>
      </c>
    </row>
    <row r="1982" ht="14.25" hidden="1" spans="1:10">
      <c r="A1982" s="5" t="s">
        <v>524</v>
      </c>
      <c r="E1982" s="28" t="s">
        <v>3516</v>
      </c>
      <c r="F1982" s="28" t="s">
        <v>82</v>
      </c>
      <c r="G1982" s="28"/>
      <c r="H1982" s="11">
        <v>1</v>
      </c>
      <c r="J1982" s="41">
        <v>2</v>
      </c>
    </row>
    <row r="1983" ht="14.25" hidden="1" spans="1:10">
      <c r="A1983" s="5" t="s">
        <v>524</v>
      </c>
      <c r="E1983" s="28" t="s">
        <v>3517</v>
      </c>
      <c r="F1983" s="28" t="s">
        <v>3518</v>
      </c>
      <c r="G1983" s="28" t="s">
        <v>581</v>
      </c>
      <c r="H1983" s="11">
        <v>1</v>
      </c>
      <c r="J1983" s="41">
        <v>1</v>
      </c>
    </row>
    <row r="1984" ht="14.25" hidden="1" spans="1:10">
      <c r="A1984" s="5" t="s">
        <v>524</v>
      </c>
      <c r="E1984" s="28" t="s">
        <v>3519</v>
      </c>
      <c r="F1984" s="28" t="s">
        <v>643</v>
      </c>
      <c r="G1984" s="28" t="s">
        <v>3520</v>
      </c>
      <c r="H1984" s="11">
        <v>1</v>
      </c>
      <c r="J1984" s="41">
        <v>15</v>
      </c>
    </row>
    <row r="1985" ht="14.25" hidden="1" spans="1:10">
      <c r="A1985" s="5" t="s">
        <v>524</v>
      </c>
      <c r="E1985" s="28" t="s">
        <v>3521</v>
      </c>
      <c r="F1985" s="28" t="s">
        <v>222</v>
      </c>
      <c r="G1985" s="28" t="s">
        <v>3522</v>
      </c>
      <c r="H1985" s="11">
        <v>1</v>
      </c>
      <c r="J1985" s="41">
        <v>20</v>
      </c>
    </row>
    <row r="1986" ht="14.25" hidden="1" spans="1:10">
      <c r="A1986" s="5" t="s">
        <v>524</v>
      </c>
      <c r="E1986" s="28" t="s">
        <v>3523</v>
      </c>
      <c r="F1986" s="28" t="s">
        <v>3524</v>
      </c>
      <c r="G1986" s="28"/>
      <c r="H1986" s="11">
        <v>1</v>
      </c>
      <c r="J1986" s="41">
        <v>40</v>
      </c>
    </row>
    <row r="1987" ht="14.25" hidden="1" spans="1:10">
      <c r="A1987" s="5" t="s">
        <v>524</v>
      </c>
      <c r="E1987" s="28" t="s">
        <v>3525</v>
      </c>
      <c r="F1987" s="28" t="s">
        <v>87</v>
      </c>
      <c r="G1987" s="28" t="s">
        <v>1970</v>
      </c>
      <c r="H1987" s="11">
        <v>1</v>
      </c>
      <c r="J1987" s="41">
        <v>68</v>
      </c>
    </row>
    <row r="1988" ht="14.25" hidden="1" spans="1:10">
      <c r="A1988" s="5" t="s">
        <v>524</v>
      </c>
      <c r="E1988" s="28" t="s">
        <v>3526</v>
      </c>
      <c r="F1988" s="28" t="s">
        <v>3527</v>
      </c>
      <c r="G1988" s="28"/>
      <c r="H1988" s="11">
        <v>1</v>
      </c>
      <c r="J1988" s="41">
        <v>1</v>
      </c>
    </row>
    <row r="1989" ht="14.25" hidden="1" spans="1:10">
      <c r="A1989" s="5" t="s">
        <v>524</v>
      </c>
      <c r="E1989" s="28" t="s">
        <v>3528</v>
      </c>
      <c r="F1989" s="28" t="s">
        <v>2971</v>
      </c>
      <c r="G1989" s="28" t="s">
        <v>737</v>
      </c>
      <c r="H1989" s="11">
        <v>1</v>
      </c>
      <c r="J1989" s="41">
        <v>6</v>
      </c>
    </row>
    <row r="1990" ht="14.25" hidden="1" spans="1:10">
      <c r="A1990" s="5" t="s">
        <v>524</v>
      </c>
      <c r="E1990" s="28" t="s">
        <v>3529</v>
      </c>
      <c r="F1990" s="28" t="s">
        <v>1563</v>
      </c>
      <c r="G1990" s="28" t="s">
        <v>2086</v>
      </c>
      <c r="H1990" s="11">
        <v>1</v>
      </c>
      <c r="J1990" s="41">
        <v>2</v>
      </c>
    </row>
    <row r="1991" ht="14.25" hidden="1" spans="1:10">
      <c r="A1991" s="5" t="s">
        <v>524</v>
      </c>
      <c r="E1991" s="28" t="s">
        <v>3530</v>
      </c>
      <c r="F1991" s="28" t="s">
        <v>1161</v>
      </c>
      <c r="G1991" s="28" t="s">
        <v>83</v>
      </c>
      <c r="H1991" s="11">
        <v>1</v>
      </c>
      <c r="J1991" s="41">
        <v>65</v>
      </c>
    </row>
    <row r="1992" ht="14.25" hidden="1" spans="1:10">
      <c r="A1992" s="5" t="s">
        <v>524</v>
      </c>
      <c r="E1992" s="28" t="s">
        <v>3531</v>
      </c>
      <c r="F1992" s="28" t="s">
        <v>1262</v>
      </c>
      <c r="G1992" s="28" t="s">
        <v>2544</v>
      </c>
      <c r="H1992" s="11">
        <v>1</v>
      </c>
      <c r="J1992" s="41">
        <v>43</v>
      </c>
    </row>
    <row r="1993" ht="14.25" hidden="1" spans="1:10">
      <c r="A1993" s="5" t="s">
        <v>524</v>
      </c>
      <c r="E1993" s="28" t="s">
        <v>3532</v>
      </c>
      <c r="F1993" s="28" t="s">
        <v>232</v>
      </c>
      <c r="G1993" s="28" t="s">
        <v>1742</v>
      </c>
      <c r="H1993" s="11">
        <v>1</v>
      </c>
      <c r="J1993" s="41">
        <v>12</v>
      </c>
    </row>
    <row r="1994" ht="14.25" hidden="1" spans="1:10">
      <c r="A1994" s="5" t="s">
        <v>524</v>
      </c>
      <c r="E1994" s="28" t="s">
        <v>3533</v>
      </c>
      <c r="F1994" s="28" t="s">
        <v>3534</v>
      </c>
      <c r="G1994" s="28" t="s">
        <v>842</v>
      </c>
      <c r="H1994" s="11">
        <v>1</v>
      </c>
      <c r="J1994" s="41">
        <v>790</v>
      </c>
    </row>
    <row r="1995" ht="14.25" hidden="1" spans="1:10">
      <c r="A1995" s="5" t="s">
        <v>524</v>
      </c>
      <c r="E1995" s="28" t="s">
        <v>3535</v>
      </c>
      <c r="F1995" s="28" t="s">
        <v>3536</v>
      </c>
      <c r="G1995" s="28" t="s">
        <v>906</v>
      </c>
      <c r="H1995" s="11">
        <v>1</v>
      </c>
      <c r="J1995" s="41">
        <v>47</v>
      </c>
    </row>
    <row r="1996" ht="14.25" hidden="1" spans="1:10">
      <c r="A1996" s="5" t="s">
        <v>524</v>
      </c>
      <c r="E1996" s="28" t="s">
        <v>3537</v>
      </c>
      <c r="F1996" s="28" t="s">
        <v>507</v>
      </c>
      <c r="G1996" s="28" t="s">
        <v>3484</v>
      </c>
      <c r="H1996" s="11">
        <v>1</v>
      </c>
      <c r="J1996" s="41">
        <v>2</v>
      </c>
    </row>
    <row r="1997" ht="14.25" hidden="1" spans="1:10">
      <c r="A1997" s="5" t="s">
        <v>524</v>
      </c>
      <c r="E1997" s="28" t="s">
        <v>3538</v>
      </c>
      <c r="F1997" s="28" t="s">
        <v>3539</v>
      </c>
      <c r="G1997" s="28" t="s">
        <v>515</v>
      </c>
      <c r="H1997" s="11">
        <v>1</v>
      </c>
      <c r="J1997" s="41">
        <v>1</v>
      </c>
    </row>
    <row r="1998" ht="14.25" hidden="1" spans="1:10">
      <c r="A1998" s="5" t="s">
        <v>524</v>
      </c>
      <c r="E1998" s="28" t="s">
        <v>3540</v>
      </c>
      <c r="F1998" s="28" t="s">
        <v>232</v>
      </c>
      <c r="G1998" s="28" t="s">
        <v>3541</v>
      </c>
      <c r="H1998" s="11">
        <v>1</v>
      </c>
      <c r="J1998" s="41">
        <v>300</v>
      </c>
    </row>
    <row r="1999" ht="14.25" hidden="1" spans="1:10">
      <c r="A1999" s="5" t="s">
        <v>524</v>
      </c>
      <c r="E1999" s="28" t="s">
        <v>3542</v>
      </c>
      <c r="F1999" s="28" t="s">
        <v>1342</v>
      </c>
      <c r="G1999" s="28" t="s">
        <v>3543</v>
      </c>
      <c r="H1999" s="11">
        <v>1</v>
      </c>
      <c r="J1999" s="41">
        <v>220</v>
      </c>
    </row>
    <row r="2000" ht="14.25" hidden="1" spans="1:10">
      <c r="A2000" s="5" t="s">
        <v>524</v>
      </c>
      <c r="E2000" s="28" t="s">
        <v>3544</v>
      </c>
      <c r="F2000" s="28" t="s">
        <v>3545</v>
      </c>
      <c r="G2000" s="28" t="s">
        <v>3546</v>
      </c>
      <c r="H2000" s="11">
        <v>1</v>
      </c>
      <c r="J2000" s="41">
        <v>50</v>
      </c>
    </row>
    <row r="2001" ht="14.25" hidden="1" spans="1:10">
      <c r="A2001" s="5" t="s">
        <v>524</v>
      </c>
      <c r="E2001" s="28" t="s">
        <v>3547</v>
      </c>
      <c r="F2001" s="28" t="s">
        <v>860</v>
      </c>
      <c r="G2001" s="28" t="s">
        <v>513</v>
      </c>
      <c r="H2001" s="11">
        <v>1</v>
      </c>
      <c r="J2001" s="41">
        <v>670</v>
      </c>
    </row>
    <row r="2002" ht="14.25" hidden="1" spans="1:10">
      <c r="A2002" s="5" t="s">
        <v>524</v>
      </c>
      <c r="E2002" s="28" t="s">
        <v>3548</v>
      </c>
      <c r="F2002" s="28" t="s">
        <v>1262</v>
      </c>
      <c r="G2002" s="28" t="s">
        <v>1566</v>
      </c>
      <c r="H2002" s="11">
        <v>1</v>
      </c>
      <c r="J2002" s="41">
        <v>4000</v>
      </c>
    </row>
    <row r="2003" ht="14.25" hidden="1" spans="1:10">
      <c r="A2003" s="5" t="s">
        <v>524</v>
      </c>
      <c r="E2003" s="28" t="s">
        <v>3549</v>
      </c>
      <c r="F2003" s="28" t="s">
        <v>1262</v>
      </c>
      <c r="G2003" s="28" t="s">
        <v>1585</v>
      </c>
      <c r="H2003" s="11">
        <v>1</v>
      </c>
      <c r="J2003" s="41">
        <v>5000</v>
      </c>
    </row>
    <row r="2004" ht="14.25" hidden="1" spans="1:10">
      <c r="A2004" s="5" t="s">
        <v>524</v>
      </c>
      <c r="E2004" s="28" t="s">
        <v>3550</v>
      </c>
      <c r="F2004" s="28" t="s">
        <v>1117</v>
      </c>
      <c r="G2004" s="28" t="s">
        <v>3551</v>
      </c>
      <c r="H2004" s="11">
        <v>1</v>
      </c>
      <c r="J2004" s="41">
        <v>376</v>
      </c>
    </row>
    <row r="2005" ht="14.25" hidden="1" spans="1:10">
      <c r="A2005" s="5" t="s">
        <v>524</v>
      </c>
      <c r="E2005" s="28" t="s">
        <v>3552</v>
      </c>
      <c r="F2005" s="28" t="s">
        <v>139</v>
      </c>
      <c r="G2005" s="28" t="s">
        <v>3553</v>
      </c>
      <c r="H2005" s="11">
        <v>1</v>
      </c>
      <c r="J2005" s="41">
        <v>13</v>
      </c>
    </row>
    <row r="2006" ht="14.25" hidden="1" spans="1:10">
      <c r="A2006" s="5" t="s">
        <v>524</v>
      </c>
      <c r="E2006" s="28" t="s">
        <v>3554</v>
      </c>
      <c r="F2006" s="28" t="s">
        <v>981</v>
      </c>
      <c r="G2006" s="28" t="s">
        <v>1090</v>
      </c>
      <c r="H2006" s="11">
        <v>1</v>
      </c>
      <c r="J2006" s="41">
        <v>10</v>
      </c>
    </row>
    <row r="2007" ht="14.25" hidden="1" spans="1:10">
      <c r="A2007" s="5" t="s">
        <v>524</v>
      </c>
      <c r="E2007" s="28" t="s">
        <v>3555</v>
      </c>
      <c r="F2007" s="28" t="s">
        <v>157</v>
      </c>
      <c r="G2007" s="28" t="s">
        <v>421</v>
      </c>
      <c r="H2007" s="11">
        <v>1</v>
      </c>
      <c r="J2007" s="41">
        <v>6</v>
      </c>
    </row>
    <row r="2008" ht="14.25" hidden="1" spans="1:10">
      <c r="A2008" s="5" t="s">
        <v>524</v>
      </c>
      <c r="E2008" s="28" t="s">
        <v>3556</v>
      </c>
      <c r="F2008" s="28" t="s">
        <v>3557</v>
      </c>
      <c r="G2008" s="28" t="s">
        <v>3558</v>
      </c>
      <c r="H2008" s="11">
        <v>1</v>
      </c>
      <c r="J2008" s="41">
        <v>13</v>
      </c>
    </row>
    <row r="2009" ht="14.25" hidden="1" spans="1:10">
      <c r="A2009" s="5" t="s">
        <v>524</v>
      </c>
      <c r="E2009" s="28" t="s">
        <v>3559</v>
      </c>
      <c r="F2009" s="28" t="s">
        <v>1067</v>
      </c>
      <c r="G2009" s="28" t="s">
        <v>3560</v>
      </c>
      <c r="H2009" s="11">
        <v>1</v>
      </c>
      <c r="J2009" s="41">
        <v>47</v>
      </c>
    </row>
    <row r="2010" ht="14.25" hidden="1" spans="1:10">
      <c r="A2010" s="5" t="s">
        <v>524</v>
      </c>
      <c r="E2010" s="28" t="s">
        <v>3561</v>
      </c>
      <c r="F2010" s="28" t="s">
        <v>3562</v>
      </c>
      <c r="G2010" s="28" t="s">
        <v>405</v>
      </c>
      <c r="H2010" s="11">
        <v>1</v>
      </c>
      <c r="J2010" s="41">
        <v>10</v>
      </c>
    </row>
    <row r="2011" ht="14.25" hidden="1" spans="1:10">
      <c r="A2011" s="5" t="s">
        <v>524</v>
      </c>
      <c r="E2011" s="28" t="s">
        <v>3563</v>
      </c>
      <c r="F2011" s="28" t="s">
        <v>879</v>
      </c>
      <c r="G2011" s="28" t="s">
        <v>842</v>
      </c>
      <c r="H2011" s="11">
        <v>1</v>
      </c>
      <c r="J2011" s="41">
        <v>355</v>
      </c>
    </row>
    <row r="2012" ht="14.25" hidden="1" spans="1:10">
      <c r="A2012" s="5" t="s">
        <v>524</v>
      </c>
      <c r="E2012" s="28" t="s">
        <v>3564</v>
      </c>
      <c r="F2012" s="28" t="s">
        <v>1055</v>
      </c>
      <c r="G2012" s="28" t="s">
        <v>3565</v>
      </c>
      <c r="H2012" s="11">
        <v>1</v>
      </c>
      <c r="J2012" s="41">
        <v>1</v>
      </c>
    </row>
    <row r="2013" ht="14.25" hidden="1" spans="1:10">
      <c r="A2013" s="5" t="s">
        <v>524</v>
      </c>
      <c r="E2013" s="28" t="s">
        <v>3566</v>
      </c>
      <c r="F2013" s="28" t="s">
        <v>82</v>
      </c>
      <c r="G2013" s="28" t="s">
        <v>880</v>
      </c>
      <c r="H2013" s="11">
        <v>1</v>
      </c>
      <c r="J2013" s="41">
        <v>67</v>
      </c>
    </row>
    <row r="2014" ht="14.25" hidden="1" spans="1:10">
      <c r="A2014" s="5" t="s">
        <v>524</v>
      </c>
      <c r="E2014" s="28" t="s">
        <v>3567</v>
      </c>
      <c r="F2014" s="28" t="s">
        <v>912</v>
      </c>
      <c r="G2014" s="28" t="s">
        <v>197</v>
      </c>
      <c r="H2014" s="11">
        <v>1</v>
      </c>
      <c r="J2014" s="41">
        <v>4</v>
      </c>
    </row>
    <row r="2015" ht="14.25" hidden="1" spans="1:10">
      <c r="A2015" s="5" t="s">
        <v>524</v>
      </c>
      <c r="E2015" s="28" t="s">
        <v>3568</v>
      </c>
      <c r="F2015" s="28" t="s">
        <v>729</v>
      </c>
      <c r="G2015" s="28" t="s">
        <v>1805</v>
      </c>
      <c r="H2015" s="11">
        <v>1</v>
      </c>
      <c r="J2015" s="41">
        <v>1</v>
      </c>
    </row>
    <row r="2016" ht="14.25" hidden="1" spans="1:10">
      <c r="A2016" s="5" t="s">
        <v>524</v>
      </c>
      <c r="E2016" s="28" t="s">
        <v>3569</v>
      </c>
      <c r="F2016" s="28" t="s">
        <v>1262</v>
      </c>
      <c r="G2016" s="28" t="s">
        <v>3570</v>
      </c>
      <c r="H2016" s="11">
        <v>1</v>
      </c>
      <c r="J2016" s="41">
        <v>100</v>
      </c>
    </row>
    <row r="2017" ht="14.25" hidden="1" spans="1:10">
      <c r="A2017" s="5" t="s">
        <v>524</v>
      </c>
      <c r="E2017" s="28" t="s">
        <v>3571</v>
      </c>
      <c r="F2017" s="28" t="s">
        <v>3572</v>
      </c>
      <c r="G2017" s="28" t="s">
        <v>203</v>
      </c>
      <c r="H2017" s="11">
        <v>1</v>
      </c>
      <c r="J2017" s="41">
        <v>100</v>
      </c>
    </row>
    <row r="2018" ht="14.25" hidden="1" spans="1:10">
      <c r="A2018" s="5" t="s">
        <v>524</v>
      </c>
      <c r="E2018" s="28" t="s">
        <v>3573</v>
      </c>
      <c r="F2018" s="28" t="s">
        <v>1262</v>
      </c>
      <c r="G2018" s="28" t="s">
        <v>3277</v>
      </c>
      <c r="H2018" s="11">
        <v>1</v>
      </c>
      <c r="J2018" s="41">
        <v>100</v>
      </c>
    </row>
    <row r="2019" ht="14.25" hidden="1" spans="1:10">
      <c r="A2019" s="5" t="s">
        <v>524</v>
      </c>
      <c r="E2019" s="28" t="s">
        <v>3574</v>
      </c>
      <c r="F2019" s="28" t="s">
        <v>87</v>
      </c>
      <c r="G2019" s="28" t="s">
        <v>3575</v>
      </c>
      <c r="H2019" s="11">
        <v>1</v>
      </c>
      <c r="J2019" s="41">
        <v>17</v>
      </c>
    </row>
    <row r="2020" ht="14.25" hidden="1" spans="1:10">
      <c r="A2020" s="5" t="s">
        <v>524</v>
      </c>
      <c r="E2020" s="28" t="s">
        <v>3576</v>
      </c>
      <c r="F2020" s="28" t="s">
        <v>791</v>
      </c>
      <c r="G2020" s="28" t="s">
        <v>3577</v>
      </c>
      <c r="H2020" s="11">
        <v>1</v>
      </c>
      <c r="J2020" s="41">
        <v>180</v>
      </c>
    </row>
    <row r="2021" ht="14.25" hidden="1" spans="1:10">
      <c r="A2021" s="5" t="s">
        <v>524</v>
      </c>
      <c r="E2021" s="28" t="s">
        <v>3578</v>
      </c>
      <c r="F2021" s="28" t="s">
        <v>3579</v>
      </c>
      <c r="G2021" s="28" t="s">
        <v>3580</v>
      </c>
      <c r="H2021" s="11">
        <v>1</v>
      </c>
      <c r="J2021" s="41">
        <v>16</v>
      </c>
    </row>
    <row r="2022" ht="14.25" hidden="1" spans="1:10">
      <c r="A2022" s="5" t="s">
        <v>524</v>
      </c>
      <c r="E2022" s="28" t="s">
        <v>3581</v>
      </c>
      <c r="F2022" s="28" t="s">
        <v>1342</v>
      </c>
      <c r="G2022" s="28"/>
      <c r="H2022" s="11">
        <v>1</v>
      </c>
      <c r="J2022" s="41">
        <v>323</v>
      </c>
    </row>
    <row r="2023" ht="14.25" hidden="1" spans="1:10">
      <c r="A2023" s="5" t="s">
        <v>524</v>
      </c>
      <c r="E2023" s="28" t="s">
        <v>3582</v>
      </c>
      <c r="F2023" s="28" t="s">
        <v>3583</v>
      </c>
      <c r="G2023" s="28" t="s">
        <v>3584</v>
      </c>
      <c r="H2023" s="11">
        <v>1</v>
      </c>
      <c r="J2023" s="41">
        <v>984</v>
      </c>
    </row>
    <row r="2024" ht="14.25" hidden="1" spans="1:10">
      <c r="A2024" s="5" t="s">
        <v>524</v>
      </c>
      <c r="E2024" s="28" t="s">
        <v>3585</v>
      </c>
      <c r="F2024" s="28" t="s">
        <v>1438</v>
      </c>
      <c r="G2024" s="28" t="s">
        <v>241</v>
      </c>
      <c r="H2024" s="11">
        <v>1</v>
      </c>
      <c r="J2024" s="41">
        <v>802</v>
      </c>
    </row>
    <row r="2025" ht="14.25" hidden="1" spans="1:10">
      <c r="A2025" s="5" t="s">
        <v>524</v>
      </c>
      <c r="E2025" s="28" t="s">
        <v>3586</v>
      </c>
      <c r="F2025" s="28" t="s">
        <v>3587</v>
      </c>
      <c r="G2025" s="28" t="s">
        <v>3588</v>
      </c>
      <c r="H2025" s="11">
        <v>1</v>
      </c>
      <c r="J2025" s="41">
        <v>15345</v>
      </c>
    </row>
    <row r="2026" ht="14.25" hidden="1" spans="1:10">
      <c r="A2026" s="5" t="s">
        <v>524</v>
      </c>
      <c r="E2026" s="28" t="s">
        <v>3589</v>
      </c>
      <c r="F2026" s="28" t="s">
        <v>1592</v>
      </c>
      <c r="G2026" s="28" t="s">
        <v>3590</v>
      </c>
      <c r="H2026" s="11">
        <v>1</v>
      </c>
      <c r="J2026" s="41">
        <v>2650</v>
      </c>
    </row>
    <row r="2027" ht="14.25" hidden="1" spans="1:10">
      <c r="A2027" s="5" t="s">
        <v>524</v>
      </c>
      <c r="E2027" s="28" t="s">
        <v>3591</v>
      </c>
      <c r="F2027" s="28" t="s">
        <v>3075</v>
      </c>
      <c r="G2027" s="28"/>
      <c r="H2027" s="11">
        <v>1</v>
      </c>
      <c r="J2027" s="41">
        <v>354</v>
      </c>
    </row>
    <row r="2028" ht="14.25" hidden="1" spans="1:10">
      <c r="A2028" s="5" t="s">
        <v>524</v>
      </c>
      <c r="E2028" s="28" t="s">
        <v>3592</v>
      </c>
      <c r="F2028" s="28" t="s">
        <v>729</v>
      </c>
      <c r="G2028" s="28" t="s">
        <v>241</v>
      </c>
      <c r="H2028" s="11">
        <v>1</v>
      </c>
      <c r="J2028" s="41">
        <v>5</v>
      </c>
    </row>
    <row r="2029" ht="14.25" hidden="1" spans="1:10">
      <c r="A2029" s="5" t="s">
        <v>524</v>
      </c>
      <c r="E2029" s="28" t="s">
        <v>3593</v>
      </c>
      <c r="F2029" s="28" t="s">
        <v>3100</v>
      </c>
      <c r="G2029" s="28" t="s">
        <v>241</v>
      </c>
      <c r="H2029" s="11">
        <v>1</v>
      </c>
      <c r="J2029" s="41">
        <v>2627</v>
      </c>
    </row>
    <row r="2030" ht="14.25" hidden="1" spans="1:10">
      <c r="A2030" s="5" t="s">
        <v>524</v>
      </c>
      <c r="E2030" s="28" t="s">
        <v>3594</v>
      </c>
      <c r="F2030" s="28" t="s">
        <v>643</v>
      </c>
      <c r="G2030" s="28" t="s">
        <v>241</v>
      </c>
      <c r="H2030" s="11">
        <v>1</v>
      </c>
      <c r="J2030" s="41">
        <v>3001</v>
      </c>
    </row>
    <row r="2031" ht="14.25" hidden="1" spans="1:10">
      <c r="A2031" s="5" t="s">
        <v>524</v>
      </c>
      <c r="E2031" s="28" t="s">
        <v>3595</v>
      </c>
      <c r="F2031" s="28" t="s">
        <v>1438</v>
      </c>
      <c r="G2031" s="28" t="s">
        <v>3596</v>
      </c>
      <c r="H2031" s="11">
        <v>1</v>
      </c>
      <c r="J2031" s="41">
        <v>9000</v>
      </c>
    </row>
    <row r="2032" ht="14.25" hidden="1" spans="1:10">
      <c r="A2032" s="5" t="s">
        <v>524</v>
      </c>
      <c r="E2032" s="28" t="s">
        <v>3597</v>
      </c>
      <c r="F2032" s="28" t="s">
        <v>3598</v>
      </c>
      <c r="G2032" s="28"/>
      <c r="H2032" s="11">
        <v>1</v>
      </c>
      <c r="J2032" s="41">
        <v>10</v>
      </c>
    </row>
    <row r="2033" ht="14.25" hidden="1" spans="1:10">
      <c r="A2033" s="5" t="s">
        <v>524</v>
      </c>
      <c r="E2033" s="28" t="s">
        <v>3599</v>
      </c>
      <c r="F2033" s="28" t="s">
        <v>649</v>
      </c>
      <c r="G2033" s="28" t="s">
        <v>135</v>
      </c>
      <c r="H2033" s="11">
        <v>1</v>
      </c>
      <c r="J2033" s="41">
        <v>305</v>
      </c>
    </row>
    <row r="2034" ht="14.25" hidden="1" spans="1:10">
      <c r="A2034" s="5" t="s">
        <v>524</v>
      </c>
      <c r="E2034" s="28" t="s">
        <v>3600</v>
      </c>
      <c r="F2034" s="28" t="s">
        <v>142</v>
      </c>
      <c r="G2034" s="28" t="s">
        <v>385</v>
      </c>
      <c r="H2034" s="11">
        <v>1</v>
      </c>
      <c r="J2034" s="41">
        <v>270</v>
      </c>
    </row>
    <row r="2035" ht="14.25" hidden="1" spans="1:10">
      <c r="A2035" s="5" t="s">
        <v>524</v>
      </c>
      <c r="E2035" s="28" t="s">
        <v>3601</v>
      </c>
      <c r="F2035" s="28" t="s">
        <v>3602</v>
      </c>
      <c r="G2035" s="28" t="s">
        <v>405</v>
      </c>
      <c r="H2035" s="11">
        <v>1</v>
      </c>
      <c r="J2035" s="41">
        <v>119</v>
      </c>
    </row>
    <row r="2036" ht="14.25" hidden="1" spans="1:10">
      <c r="A2036" s="5" t="s">
        <v>524</v>
      </c>
      <c r="E2036" s="28" t="s">
        <v>3603</v>
      </c>
      <c r="F2036" s="28" t="s">
        <v>1753</v>
      </c>
      <c r="G2036" s="28" t="s">
        <v>405</v>
      </c>
      <c r="H2036" s="11">
        <v>1</v>
      </c>
      <c r="J2036" s="41">
        <v>125</v>
      </c>
    </row>
    <row r="2037" ht="14.25" hidden="1" spans="1:10">
      <c r="A2037" s="5" t="s">
        <v>524</v>
      </c>
      <c r="E2037" s="28" t="s">
        <v>3604</v>
      </c>
      <c r="F2037" s="28" t="s">
        <v>3605</v>
      </c>
      <c r="G2037" s="28" t="s">
        <v>353</v>
      </c>
      <c r="H2037" s="11">
        <v>1</v>
      </c>
      <c r="J2037" s="41">
        <v>4</v>
      </c>
    </row>
    <row r="2038" ht="14.25" hidden="1" spans="1:10">
      <c r="A2038" s="5" t="s">
        <v>524</v>
      </c>
      <c r="E2038" s="28" t="s">
        <v>3606</v>
      </c>
      <c r="F2038" s="28" t="s">
        <v>1563</v>
      </c>
      <c r="G2038" s="28" t="s">
        <v>3405</v>
      </c>
      <c r="H2038" s="11">
        <v>1</v>
      </c>
      <c r="J2038" s="41">
        <v>15</v>
      </c>
    </row>
    <row r="2039" ht="14.25" hidden="1" spans="1:10">
      <c r="A2039" s="5" t="s">
        <v>524</v>
      </c>
      <c r="E2039" s="28" t="s">
        <v>3607</v>
      </c>
      <c r="F2039" s="28" t="s">
        <v>609</v>
      </c>
      <c r="G2039" s="28" t="s">
        <v>1585</v>
      </c>
      <c r="H2039" s="11">
        <v>1</v>
      </c>
      <c r="J2039" s="41">
        <v>10</v>
      </c>
    </row>
    <row r="2040" ht="14.25" hidden="1" spans="1:10">
      <c r="A2040" s="5" t="s">
        <v>524</v>
      </c>
      <c r="E2040" s="28" t="s">
        <v>3608</v>
      </c>
      <c r="F2040" s="28" t="s">
        <v>791</v>
      </c>
      <c r="G2040" s="28" t="s">
        <v>3609</v>
      </c>
      <c r="H2040" s="11">
        <v>1</v>
      </c>
      <c r="J2040" s="41">
        <v>30</v>
      </c>
    </row>
    <row r="2041" ht="14.25" hidden="1" spans="1:10">
      <c r="A2041" s="5" t="s">
        <v>524</v>
      </c>
      <c r="E2041" s="28" t="s">
        <v>3610</v>
      </c>
      <c r="F2041" s="28" t="s">
        <v>3611</v>
      </c>
      <c r="G2041" s="28" t="s">
        <v>530</v>
      </c>
      <c r="H2041" s="11">
        <v>1</v>
      </c>
      <c r="J2041" s="41">
        <v>2</v>
      </c>
    </row>
    <row r="2042" ht="14.25" hidden="1" spans="1:10">
      <c r="A2042" s="5" t="s">
        <v>524</v>
      </c>
      <c r="E2042" s="28" t="s">
        <v>3612</v>
      </c>
      <c r="F2042" s="28" t="s">
        <v>3613</v>
      </c>
      <c r="G2042" s="28"/>
      <c r="H2042" s="11">
        <v>1</v>
      </c>
      <c r="J2042" s="41">
        <v>10</v>
      </c>
    </row>
    <row r="2043" ht="14.25" hidden="1" spans="1:10">
      <c r="A2043" s="5" t="s">
        <v>524</v>
      </c>
      <c r="E2043" s="28" t="s">
        <v>3614</v>
      </c>
      <c r="F2043" s="28" t="s">
        <v>3615</v>
      </c>
      <c r="G2043" s="28" t="s">
        <v>2002</v>
      </c>
      <c r="H2043" s="11">
        <v>1</v>
      </c>
      <c r="J2043" s="41">
        <v>2</v>
      </c>
    </row>
    <row r="2044" ht="14.25" hidden="1" spans="1:10">
      <c r="A2044" s="5" t="s">
        <v>524</v>
      </c>
      <c r="E2044" s="28" t="s">
        <v>3616</v>
      </c>
      <c r="F2044" s="28" t="s">
        <v>507</v>
      </c>
      <c r="G2044" s="28" t="s">
        <v>3617</v>
      </c>
      <c r="H2044" s="11">
        <v>1</v>
      </c>
      <c r="J2044" s="41">
        <v>1</v>
      </c>
    </row>
    <row r="2045" ht="14.25" hidden="1" spans="1:10">
      <c r="A2045" s="5" t="s">
        <v>524</v>
      </c>
      <c r="E2045" s="28" t="s">
        <v>3618</v>
      </c>
      <c r="F2045" s="28" t="s">
        <v>474</v>
      </c>
      <c r="G2045" s="28" t="s">
        <v>3046</v>
      </c>
      <c r="H2045" s="11">
        <v>1</v>
      </c>
      <c r="J2045" s="41">
        <v>2000</v>
      </c>
    </row>
    <row r="2046" ht="14.25" hidden="1" spans="1:10">
      <c r="A2046" s="5" t="s">
        <v>524</v>
      </c>
      <c r="E2046" s="28" t="s">
        <v>3619</v>
      </c>
      <c r="F2046" s="28" t="s">
        <v>609</v>
      </c>
      <c r="G2046" s="28"/>
      <c r="H2046" s="11">
        <v>1</v>
      </c>
      <c r="J2046" s="41">
        <v>500</v>
      </c>
    </row>
    <row r="2047" ht="14.25" hidden="1" spans="1:10">
      <c r="A2047" s="5" t="s">
        <v>524</v>
      </c>
      <c r="E2047" s="28" t="s">
        <v>3620</v>
      </c>
      <c r="F2047" s="28" t="s">
        <v>3621</v>
      </c>
      <c r="G2047" s="28"/>
      <c r="H2047" s="11">
        <v>1</v>
      </c>
      <c r="J2047" s="41">
        <v>2</v>
      </c>
    </row>
    <row r="2048" ht="14.25" hidden="1" spans="1:10">
      <c r="A2048" s="5" t="s">
        <v>524</v>
      </c>
      <c r="E2048" s="28" t="s">
        <v>3622</v>
      </c>
      <c r="F2048" s="28" t="s">
        <v>3598</v>
      </c>
      <c r="G2048" s="28"/>
      <c r="H2048" s="11">
        <v>1</v>
      </c>
      <c r="J2048" s="41">
        <v>10</v>
      </c>
    </row>
    <row r="2049" ht="14.25" hidden="1" spans="1:10">
      <c r="A2049" s="5" t="s">
        <v>524</v>
      </c>
      <c r="E2049" s="28" t="s">
        <v>3623</v>
      </c>
      <c r="F2049" s="28" t="s">
        <v>1860</v>
      </c>
      <c r="G2049" s="28" t="s">
        <v>515</v>
      </c>
      <c r="H2049" s="11">
        <v>1</v>
      </c>
      <c r="J2049" s="41">
        <v>100</v>
      </c>
    </row>
    <row r="2050" ht="14.25" hidden="1" spans="1:10">
      <c r="A2050" s="5" t="s">
        <v>524</v>
      </c>
      <c r="E2050" s="28" t="s">
        <v>3624</v>
      </c>
      <c r="F2050" s="28" t="s">
        <v>82</v>
      </c>
      <c r="G2050" s="28" t="s">
        <v>3625</v>
      </c>
      <c r="H2050" s="11">
        <v>1</v>
      </c>
      <c r="J2050" s="41">
        <v>4</v>
      </c>
    </row>
    <row r="2051" ht="14.25" hidden="1" spans="1:10">
      <c r="A2051" s="5" t="s">
        <v>524</v>
      </c>
      <c r="E2051" s="28" t="s">
        <v>3626</v>
      </c>
      <c r="F2051" s="28" t="s">
        <v>82</v>
      </c>
      <c r="G2051" s="28" t="s">
        <v>1500</v>
      </c>
      <c r="H2051" s="11">
        <v>1</v>
      </c>
      <c r="J2051" s="41">
        <v>1</v>
      </c>
    </row>
    <row r="2052" ht="14.25" hidden="1" spans="1:10">
      <c r="A2052" s="5" t="s">
        <v>524</v>
      </c>
      <c r="E2052" s="28" t="s">
        <v>3627</v>
      </c>
      <c r="F2052" s="28" t="s">
        <v>3628</v>
      </c>
      <c r="G2052" s="28" t="s">
        <v>3629</v>
      </c>
      <c r="H2052" s="11">
        <v>1</v>
      </c>
      <c r="J2052" s="41">
        <v>3</v>
      </c>
    </row>
    <row r="2053" ht="14.25" hidden="1" spans="1:10">
      <c r="A2053" s="5" t="s">
        <v>524</v>
      </c>
      <c r="E2053" s="28" t="s">
        <v>3630</v>
      </c>
      <c r="F2053" s="28" t="s">
        <v>213</v>
      </c>
      <c r="G2053" s="28" t="s">
        <v>2532</v>
      </c>
      <c r="H2053" s="11">
        <v>1</v>
      </c>
      <c r="J2053" s="41">
        <v>3</v>
      </c>
    </row>
    <row r="2054" ht="14.25" hidden="1" spans="1:10">
      <c r="A2054" s="5" t="s">
        <v>524</v>
      </c>
      <c r="E2054" s="28" t="s">
        <v>3631</v>
      </c>
      <c r="F2054" s="28" t="s">
        <v>1262</v>
      </c>
      <c r="G2054" s="28" t="s">
        <v>1867</v>
      </c>
      <c r="H2054" s="11">
        <v>1</v>
      </c>
      <c r="J2054" s="41">
        <v>7492</v>
      </c>
    </row>
    <row r="2055" ht="14.25" hidden="1" spans="1:10">
      <c r="A2055" s="5" t="s">
        <v>524</v>
      </c>
      <c r="E2055" s="28" t="s">
        <v>3632</v>
      </c>
      <c r="F2055" s="28" t="s">
        <v>1262</v>
      </c>
      <c r="G2055" s="28" t="s">
        <v>1566</v>
      </c>
      <c r="H2055" s="11">
        <v>1</v>
      </c>
      <c r="J2055" s="41">
        <v>4000</v>
      </c>
    </row>
    <row r="2056" ht="14.25" hidden="1" spans="1:10">
      <c r="A2056" s="5" t="s">
        <v>524</v>
      </c>
      <c r="E2056" s="28" t="s">
        <v>3633</v>
      </c>
      <c r="F2056" s="28" t="s">
        <v>1262</v>
      </c>
      <c r="G2056" s="28" t="s">
        <v>3634</v>
      </c>
      <c r="H2056" s="11">
        <v>1</v>
      </c>
      <c r="J2056" s="41">
        <v>10000</v>
      </c>
    </row>
    <row r="2057" ht="14.25" hidden="1" spans="1:10">
      <c r="A2057" s="5" t="s">
        <v>524</v>
      </c>
      <c r="E2057" s="28" t="s">
        <v>3635</v>
      </c>
      <c r="F2057" s="28" t="s">
        <v>1262</v>
      </c>
      <c r="G2057" s="28" t="s">
        <v>3634</v>
      </c>
      <c r="H2057" s="11">
        <v>1</v>
      </c>
      <c r="J2057" s="41">
        <v>5000</v>
      </c>
    </row>
    <row r="2058" ht="14.25" hidden="1" spans="1:10">
      <c r="A2058" s="5" t="s">
        <v>524</v>
      </c>
      <c r="E2058" s="28" t="s">
        <v>3636</v>
      </c>
      <c r="F2058" s="28" t="s">
        <v>1262</v>
      </c>
      <c r="G2058" s="28" t="s">
        <v>3634</v>
      </c>
      <c r="H2058" s="11">
        <v>1</v>
      </c>
      <c r="J2058" s="41">
        <v>10000</v>
      </c>
    </row>
    <row r="2059" ht="14.25" hidden="1" spans="1:10">
      <c r="A2059" s="5" t="s">
        <v>524</v>
      </c>
      <c r="E2059" s="28" t="s">
        <v>3637</v>
      </c>
      <c r="F2059" s="28" t="s">
        <v>1262</v>
      </c>
      <c r="G2059" s="28" t="s">
        <v>1585</v>
      </c>
      <c r="H2059" s="11">
        <v>1</v>
      </c>
      <c r="J2059" s="41">
        <v>5000</v>
      </c>
    </row>
    <row r="2060" ht="14.25" hidden="1" spans="1:10">
      <c r="A2060" s="5" t="s">
        <v>524</v>
      </c>
      <c r="E2060" s="28" t="s">
        <v>3638</v>
      </c>
      <c r="F2060" s="28" t="s">
        <v>1262</v>
      </c>
      <c r="G2060" s="28" t="s">
        <v>520</v>
      </c>
      <c r="H2060" s="11">
        <v>1</v>
      </c>
      <c r="J2060" s="41">
        <v>5000</v>
      </c>
    </row>
    <row r="2061" ht="14.25" hidden="1" spans="1:10">
      <c r="A2061" s="5" t="s">
        <v>524</v>
      </c>
      <c r="E2061" s="28" t="s">
        <v>3639</v>
      </c>
      <c r="F2061" s="28" t="s">
        <v>1262</v>
      </c>
      <c r="G2061" s="28" t="s">
        <v>1585</v>
      </c>
      <c r="H2061" s="11">
        <v>1</v>
      </c>
      <c r="J2061" s="41">
        <v>5000</v>
      </c>
    </row>
    <row r="2062" ht="14.25" hidden="1" spans="1:10">
      <c r="A2062" s="5" t="s">
        <v>524</v>
      </c>
      <c r="E2062" s="28" t="s">
        <v>3640</v>
      </c>
      <c r="F2062" s="28" t="s">
        <v>1262</v>
      </c>
      <c r="G2062" s="28" t="s">
        <v>2999</v>
      </c>
      <c r="H2062" s="11">
        <v>1</v>
      </c>
      <c r="J2062" s="41">
        <v>5000</v>
      </c>
    </row>
    <row r="2063" ht="14.25" hidden="1" spans="1:10">
      <c r="A2063" s="5" t="s">
        <v>524</v>
      </c>
      <c r="E2063" s="28" t="s">
        <v>3641</v>
      </c>
      <c r="F2063" s="28" t="s">
        <v>1262</v>
      </c>
      <c r="G2063" s="28" t="s">
        <v>3028</v>
      </c>
      <c r="H2063" s="11">
        <v>1</v>
      </c>
      <c r="J2063" s="41">
        <v>4600</v>
      </c>
    </row>
    <row r="2064" ht="14.25" hidden="1" spans="1:10">
      <c r="A2064" s="5" t="s">
        <v>524</v>
      </c>
      <c r="E2064" s="28" t="s">
        <v>3642</v>
      </c>
      <c r="F2064" s="28" t="s">
        <v>1262</v>
      </c>
      <c r="G2064" s="28" t="s">
        <v>1585</v>
      </c>
      <c r="H2064" s="11">
        <v>1</v>
      </c>
      <c r="J2064" s="41">
        <v>4500</v>
      </c>
    </row>
    <row r="2065" ht="14.25" hidden="1" spans="1:10">
      <c r="A2065" s="5" t="s">
        <v>524</v>
      </c>
      <c r="E2065" s="28" t="s">
        <v>3643</v>
      </c>
      <c r="F2065" s="28" t="s">
        <v>1438</v>
      </c>
      <c r="G2065" s="28"/>
      <c r="H2065" s="11">
        <v>1</v>
      </c>
      <c r="J2065" s="41">
        <v>900</v>
      </c>
    </row>
    <row r="2066" ht="14.25" hidden="1" spans="1:10">
      <c r="A2066" s="5" t="s">
        <v>524</v>
      </c>
      <c r="E2066" s="28" t="s">
        <v>3644</v>
      </c>
      <c r="F2066" s="28" t="s">
        <v>794</v>
      </c>
      <c r="G2066" s="28" t="s">
        <v>385</v>
      </c>
      <c r="H2066" s="11">
        <v>1</v>
      </c>
      <c r="J2066" s="41">
        <v>48</v>
      </c>
    </row>
    <row r="2067" ht="14.25" hidden="1" spans="1:10">
      <c r="A2067" s="5" t="s">
        <v>524</v>
      </c>
      <c r="E2067" s="28" t="s">
        <v>3645</v>
      </c>
      <c r="F2067" s="28" t="s">
        <v>1342</v>
      </c>
      <c r="G2067" s="28" t="s">
        <v>3646</v>
      </c>
      <c r="H2067" s="11">
        <v>1</v>
      </c>
      <c r="J2067" s="41">
        <v>73</v>
      </c>
    </row>
    <row r="2068" ht="14.25" hidden="1" spans="1:10">
      <c r="A2068" s="5" t="s">
        <v>524</v>
      </c>
      <c r="E2068" s="28" t="s">
        <v>3647</v>
      </c>
      <c r="F2068" s="28" t="s">
        <v>1312</v>
      </c>
      <c r="G2068" s="28" t="s">
        <v>842</v>
      </c>
      <c r="H2068" s="11">
        <v>1</v>
      </c>
      <c r="J2068" s="41">
        <v>75</v>
      </c>
    </row>
    <row r="2069" ht="14.25" hidden="1" spans="1:10">
      <c r="A2069" s="5" t="s">
        <v>524</v>
      </c>
      <c r="E2069" s="28" t="s">
        <v>3648</v>
      </c>
      <c r="F2069" s="28" t="s">
        <v>1312</v>
      </c>
      <c r="G2069" s="28" t="s">
        <v>842</v>
      </c>
      <c r="H2069" s="11">
        <v>1</v>
      </c>
      <c r="J2069" s="41">
        <v>50</v>
      </c>
    </row>
    <row r="2070" ht="14.25" hidden="1" spans="1:10">
      <c r="A2070" s="5" t="s">
        <v>524</v>
      </c>
      <c r="E2070" s="28" t="s">
        <v>3649</v>
      </c>
      <c r="F2070" s="28" t="s">
        <v>729</v>
      </c>
      <c r="G2070" s="28" t="s">
        <v>908</v>
      </c>
      <c r="H2070" s="11">
        <v>1</v>
      </c>
      <c r="J2070" s="41">
        <v>21</v>
      </c>
    </row>
    <row r="2071" ht="14.25" hidden="1" spans="1:10">
      <c r="A2071" s="5" t="s">
        <v>524</v>
      </c>
      <c r="E2071" s="28" t="s">
        <v>3650</v>
      </c>
      <c r="F2071" s="28" t="s">
        <v>1592</v>
      </c>
      <c r="G2071" s="28" t="s">
        <v>842</v>
      </c>
      <c r="H2071" s="11">
        <v>1</v>
      </c>
      <c r="J2071" s="41">
        <v>49</v>
      </c>
    </row>
    <row r="2072" ht="14.25" hidden="1" spans="1:10">
      <c r="A2072" s="5" t="s">
        <v>524</v>
      </c>
      <c r="E2072" s="28" t="s">
        <v>3651</v>
      </c>
      <c r="F2072" s="28" t="s">
        <v>186</v>
      </c>
      <c r="G2072" s="28" t="s">
        <v>3084</v>
      </c>
      <c r="H2072" s="11">
        <v>1</v>
      </c>
      <c r="J2072" s="41">
        <v>3</v>
      </c>
    </row>
    <row r="2073" ht="14.25" hidden="1" spans="1:10">
      <c r="A2073" s="5" t="s">
        <v>524</v>
      </c>
      <c r="E2073" s="28" t="s">
        <v>3652</v>
      </c>
      <c r="F2073" s="28" t="s">
        <v>687</v>
      </c>
      <c r="G2073" s="28"/>
      <c r="H2073" s="11">
        <v>1</v>
      </c>
      <c r="J2073" s="41">
        <v>20</v>
      </c>
    </row>
    <row r="2074" ht="14.25" hidden="1" spans="1:10">
      <c r="A2074" s="5" t="s">
        <v>524</v>
      </c>
      <c r="E2074" s="28" t="s">
        <v>3653</v>
      </c>
      <c r="F2074" s="28" t="s">
        <v>729</v>
      </c>
      <c r="G2074" s="28" t="s">
        <v>3654</v>
      </c>
      <c r="H2074" s="11">
        <v>1</v>
      </c>
      <c r="J2074" s="41">
        <v>5</v>
      </c>
    </row>
    <row r="2075" ht="14.25" hidden="1" spans="1:10">
      <c r="A2075" s="5" t="s">
        <v>524</v>
      </c>
      <c r="E2075" s="28" t="s">
        <v>3655</v>
      </c>
      <c r="F2075" s="28" t="s">
        <v>1694</v>
      </c>
      <c r="G2075" s="28"/>
      <c r="H2075" s="11">
        <v>1</v>
      </c>
      <c r="J2075" s="41">
        <v>2</v>
      </c>
    </row>
    <row r="2076" ht="14.25" hidden="1" spans="1:10">
      <c r="A2076" s="5" t="s">
        <v>524</v>
      </c>
      <c r="E2076" s="28" t="s">
        <v>3656</v>
      </c>
      <c r="F2076" s="28" t="s">
        <v>1592</v>
      </c>
      <c r="G2076" s="28" t="s">
        <v>3657</v>
      </c>
      <c r="H2076" s="11">
        <v>1</v>
      </c>
      <c r="J2076" s="41">
        <v>184</v>
      </c>
    </row>
    <row r="2077" ht="14.25" hidden="1" spans="1:10">
      <c r="A2077" s="5" t="s">
        <v>524</v>
      </c>
      <c r="E2077" s="28" t="s">
        <v>3658</v>
      </c>
      <c r="F2077" s="28" t="s">
        <v>3659</v>
      </c>
      <c r="G2077" s="28"/>
      <c r="H2077" s="11">
        <v>1</v>
      </c>
      <c r="J2077" s="41">
        <v>390</v>
      </c>
    </row>
    <row r="2078" ht="14.25" hidden="1" spans="1:10">
      <c r="A2078" s="5" t="s">
        <v>524</v>
      </c>
      <c r="E2078" s="28" t="s">
        <v>3660</v>
      </c>
      <c r="F2078" s="28" t="s">
        <v>172</v>
      </c>
      <c r="G2078" s="28" t="s">
        <v>3081</v>
      </c>
      <c r="H2078" s="11">
        <v>1</v>
      </c>
      <c r="J2078" s="41">
        <v>7</v>
      </c>
    </row>
    <row r="2079" ht="14.25" hidden="1" spans="1:10">
      <c r="A2079" s="5" t="s">
        <v>524</v>
      </c>
      <c r="E2079" s="28" t="s">
        <v>3661</v>
      </c>
      <c r="F2079" s="28" t="s">
        <v>661</v>
      </c>
      <c r="G2079" s="28"/>
      <c r="H2079" s="11">
        <v>1</v>
      </c>
      <c r="J2079" s="41">
        <v>200</v>
      </c>
    </row>
    <row r="2080" ht="14.25" hidden="1" spans="1:10">
      <c r="A2080" s="5" t="s">
        <v>524</v>
      </c>
      <c r="E2080" s="28" t="s">
        <v>3662</v>
      </c>
      <c r="F2080" s="28" t="s">
        <v>3663</v>
      </c>
      <c r="G2080" s="28" t="s">
        <v>267</v>
      </c>
      <c r="H2080" s="11">
        <v>1</v>
      </c>
      <c r="J2080" s="41">
        <v>5</v>
      </c>
    </row>
    <row r="2081" ht="14.25" hidden="1" spans="1:10">
      <c r="A2081" s="5" t="s">
        <v>524</v>
      </c>
      <c r="E2081" s="28" t="s">
        <v>3664</v>
      </c>
      <c r="F2081" s="28" t="s">
        <v>631</v>
      </c>
      <c r="G2081" s="28" t="s">
        <v>1096</v>
      </c>
      <c r="H2081" s="11">
        <v>1</v>
      </c>
      <c r="J2081" s="41">
        <v>200</v>
      </c>
    </row>
    <row r="2082" ht="14.25" hidden="1" spans="1:10">
      <c r="A2082" s="5" t="s">
        <v>524</v>
      </c>
      <c r="E2082" s="28" t="s">
        <v>3665</v>
      </c>
      <c r="F2082" s="28" t="s">
        <v>1481</v>
      </c>
      <c r="G2082" s="28" t="s">
        <v>3558</v>
      </c>
      <c r="H2082" s="11">
        <v>1</v>
      </c>
      <c r="J2082" s="41">
        <v>1</v>
      </c>
    </row>
    <row r="2083" ht="14.25" hidden="1" spans="1:10">
      <c r="A2083" s="5" t="s">
        <v>524</v>
      </c>
      <c r="E2083" s="28" t="s">
        <v>3666</v>
      </c>
      <c r="F2083" s="28" t="s">
        <v>395</v>
      </c>
      <c r="G2083" s="28" t="s">
        <v>1677</v>
      </c>
      <c r="H2083" s="11">
        <v>1</v>
      </c>
      <c r="J2083" s="41">
        <v>64</v>
      </c>
    </row>
    <row r="2084" ht="14.25" hidden="1" spans="1:10">
      <c r="A2084" s="5" t="s">
        <v>524</v>
      </c>
      <c r="E2084" s="28" t="s">
        <v>3667</v>
      </c>
      <c r="F2084" s="28" t="s">
        <v>1787</v>
      </c>
      <c r="G2084" s="28" t="s">
        <v>385</v>
      </c>
      <c r="H2084" s="11">
        <v>1</v>
      </c>
      <c r="J2084" s="41">
        <v>2</v>
      </c>
    </row>
    <row r="2085" ht="14.25" hidden="1" spans="1:10">
      <c r="A2085" s="5" t="s">
        <v>524</v>
      </c>
      <c r="E2085" s="28" t="s">
        <v>3668</v>
      </c>
      <c r="F2085" s="28" t="s">
        <v>1694</v>
      </c>
      <c r="G2085" s="28" t="s">
        <v>3669</v>
      </c>
      <c r="H2085" s="11">
        <v>1</v>
      </c>
      <c r="J2085" s="41">
        <v>26</v>
      </c>
    </row>
    <row r="2086" ht="14.25" hidden="1" spans="1:10">
      <c r="A2086" s="5" t="s">
        <v>524</v>
      </c>
      <c r="E2086" s="28" t="s">
        <v>3670</v>
      </c>
      <c r="F2086" s="28" t="s">
        <v>210</v>
      </c>
      <c r="G2086" s="28"/>
      <c r="H2086" s="11">
        <v>1</v>
      </c>
      <c r="J2086" s="41">
        <v>6</v>
      </c>
    </row>
    <row r="2087" ht="14.25" hidden="1" spans="1:10">
      <c r="A2087" s="5" t="s">
        <v>524</v>
      </c>
      <c r="E2087" s="28" t="s">
        <v>3671</v>
      </c>
      <c r="F2087" s="28" t="s">
        <v>82</v>
      </c>
      <c r="G2087" s="28" t="s">
        <v>3672</v>
      </c>
      <c r="H2087" s="11">
        <v>1</v>
      </c>
      <c r="J2087" s="41">
        <v>4</v>
      </c>
    </row>
    <row r="2088" ht="14.25" hidden="1" spans="1:10">
      <c r="A2088" s="5" t="s">
        <v>524</v>
      </c>
      <c r="E2088" s="28" t="s">
        <v>3673</v>
      </c>
      <c r="F2088" s="28" t="s">
        <v>3674</v>
      </c>
      <c r="G2088" s="28" t="s">
        <v>3675</v>
      </c>
      <c r="H2088" s="11">
        <v>1</v>
      </c>
      <c r="J2088" s="41">
        <v>400</v>
      </c>
    </row>
    <row r="2089" ht="14.25" hidden="1" spans="1:10">
      <c r="A2089" s="5" t="s">
        <v>524</v>
      </c>
      <c r="E2089" s="28" t="s">
        <v>3676</v>
      </c>
      <c r="F2089" s="28" t="s">
        <v>3677</v>
      </c>
      <c r="G2089" s="28"/>
      <c r="H2089" s="11">
        <v>1</v>
      </c>
      <c r="J2089" s="41">
        <v>15299</v>
      </c>
    </row>
    <row r="2090" ht="14.25" hidden="1" spans="1:10">
      <c r="A2090" s="5" t="s">
        <v>524</v>
      </c>
      <c r="E2090" s="28" t="s">
        <v>3678</v>
      </c>
      <c r="F2090" s="28" t="s">
        <v>1641</v>
      </c>
      <c r="G2090" s="28" t="s">
        <v>267</v>
      </c>
      <c r="H2090" s="11">
        <v>1</v>
      </c>
      <c r="J2090" s="41">
        <v>15000</v>
      </c>
    </row>
    <row r="2091" ht="14.25" hidden="1" spans="1:10">
      <c r="A2091" s="5" t="s">
        <v>524</v>
      </c>
      <c r="E2091" s="28" t="s">
        <v>3679</v>
      </c>
      <c r="F2091" s="28" t="s">
        <v>1262</v>
      </c>
      <c r="G2091" s="28" t="s">
        <v>719</v>
      </c>
      <c r="H2091" s="11">
        <v>1</v>
      </c>
      <c r="J2091" s="41">
        <v>100</v>
      </c>
    </row>
    <row r="2092" ht="14.25" hidden="1" spans="1:10">
      <c r="A2092" s="5" t="s">
        <v>524</v>
      </c>
      <c r="E2092" s="28" t="s">
        <v>3680</v>
      </c>
      <c r="F2092" s="28" t="s">
        <v>668</v>
      </c>
      <c r="G2092" s="28" t="s">
        <v>2189</v>
      </c>
      <c r="H2092" s="11">
        <v>1</v>
      </c>
      <c r="J2092" s="41">
        <v>30</v>
      </c>
    </row>
    <row r="2093" ht="14.25" hidden="1" spans="1:10">
      <c r="A2093" s="5" t="s">
        <v>524</v>
      </c>
      <c r="E2093" s="28" t="s">
        <v>3681</v>
      </c>
      <c r="F2093" s="28" t="s">
        <v>130</v>
      </c>
      <c r="G2093" s="28"/>
      <c r="H2093" s="11">
        <v>1</v>
      </c>
      <c r="J2093" s="41">
        <v>1</v>
      </c>
    </row>
    <row r="2094" ht="14.25" hidden="1" spans="1:10">
      <c r="A2094" s="5" t="s">
        <v>524</v>
      </c>
      <c r="E2094" s="28" t="s">
        <v>3682</v>
      </c>
      <c r="F2094" s="28" t="s">
        <v>1123</v>
      </c>
      <c r="G2094" s="28" t="s">
        <v>908</v>
      </c>
      <c r="H2094" s="11">
        <v>1</v>
      </c>
      <c r="J2094" s="41">
        <v>4</v>
      </c>
    </row>
    <row r="2095" ht="14.25" hidden="1" spans="1:10">
      <c r="A2095" s="5" t="s">
        <v>524</v>
      </c>
      <c r="E2095" s="28" t="s">
        <v>3683</v>
      </c>
      <c r="F2095" s="28" t="s">
        <v>3684</v>
      </c>
      <c r="G2095" s="28" t="s">
        <v>3086</v>
      </c>
      <c r="H2095" s="11">
        <v>1</v>
      </c>
      <c r="J2095" s="41">
        <v>1</v>
      </c>
    </row>
    <row r="2096" ht="14.25" hidden="1" spans="1:10">
      <c r="A2096" s="5" t="s">
        <v>524</v>
      </c>
      <c r="E2096" s="28" t="s">
        <v>3685</v>
      </c>
      <c r="F2096" s="28" t="s">
        <v>82</v>
      </c>
      <c r="G2096" s="28" t="s">
        <v>712</v>
      </c>
      <c r="H2096" s="11">
        <v>1</v>
      </c>
      <c r="J2096" s="41">
        <v>4</v>
      </c>
    </row>
    <row r="2097" ht="14.25" hidden="1" spans="1:10">
      <c r="A2097" s="5" t="s">
        <v>524</v>
      </c>
      <c r="E2097" s="28" t="s">
        <v>3686</v>
      </c>
      <c r="F2097" s="28" t="s">
        <v>1146</v>
      </c>
      <c r="G2097" s="28" t="s">
        <v>3687</v>
      </c>
      <c r="H2097" s="11">
        <v>1</v>
      </c>
      <c r="J2097" s="41">
        <v>110</v>
      </c>
    </row>
    <row r="2098" ht="14.25" hidden="1" spans="1:10">
      <c r="A2098" s="5" t="s">
        <v>524</v>
      </c>
      <c r="E2098" s="28" t="s">
        <v>3688</v>
      </c>
      <c r="F2098" s="28" t="s">
        <v>82</v>
      </c>
      <c r="G2098" s="28" t="s">
        <v>3689</v>
      </c>
      <c r="H2098" s="11">
        <v>1</v>
      </c>
      <c r="J2098" s="41">
        <v>100</v>
      </c>
    </row>
    <row r="2099" ht="14.25" hidden="1" spans="1:10">
      <c r="A2099" s="5" t="s">
        <v>524</v>
      </c>
      <c r="E2099" s="28" t="s">
        <v>3690</v>
      </c>
      <c r="F2099" s="28" t="s">
        <v>1262</v>
      </c>
      <c r="G2099" s="28" t="s">
        <v>1585</v>
      </c>
      <c r="H2099" s="11">
        <v>1</v>
      </c>
      <c r="J2099" s="41">
        <v>4000</v>
      </c>
    </row>
    <row r="2100" ht="14.25" hidden="1" spans="1:10">
      <c r="A2100" s="5" t="s">
        <v>524</v>
      </c>
      <c r="E2100" s="28" t="s">
        <v>3691</v>
      </c>
      <c r="F2100" s="28" t="s">
        <v>1262</v>
      </c>
      <c r="G2100" s="28" t="s">
        <v>3028</v>
      </c>
      <c r="H2100" s="11">
        <v>1</v>
      </c>
      <c r="J2100" s="41">
        <v>4000</v>
      </c>
    </row>
    <row r="2101" ht="14.25" hidden="1" spans="1:10">
      <c r="A2101" s="5" t="s">
        <v>524</v>
      </c>
      <c r="E2101" s="28" t="s">
        <v>3692</v>
      </c>
      <c r="F2101" s="28" t="s">
        <v>649</v>
      </c>
      <c r="G2101" s="28" t="s">
        <v>3693</v>
      </c>
      <c r="H2101" s="11">
        <v>1</v>
      </c>
      <c r="J2101" s="41">
        <v>126</v>
      </c>
    </row>
    <row r="2102" ht="14.25" hidden="1" spans="1:10">
      <c r="A2102" s="5" t="s">
        <v>524</v>
      </c>
      <c r="E2102" s="28" t="s">
        <v>2917</v>
      </c>
      <c r="F2102" s="28" t="s">
        <v>1262</v>
      </c>
      <c r="G2102" s="28" t="s">
        <v>1452</v>
      </c>
      <c r="H2102" s="11">
        <v>1</v>
      </c>
      <c r="J2102" s="41">
        <v>10</v>
      </c>
    </row>
    <row r="2103" ht="14.25" hidden="1" spans="1:10">
      <c r="A2103" s="5" t="s">
        <v>524</v>
      </c>
      <c r="E2103" s="28" t="s">
        <v>3694</v>
      </c>
      <c r="F2103" s="28" t="s">
        <v>1262</v>
      </c>
      <c r="G2103" s="28" t="s">
        <v>2544</v>
      </c>
      <c r="H2103" s="11">
        <v>1</v>
      </c>
      <c r="J2103" s="41">
        <v>50</v>
      </c>
    </row>
    <row r="2104" ht="14.25" hidden="1" spans="1:10">
      <c r="A2104" s="5" t="s">
        <v>524</v>
      </c>
      <c r="E2104" s="28" t="s">
        <v>3695</v>
      </c>
      <c r="F2104" s="28" t="s">
        <v>1262</v>
      </c>
      <c r="G2104" s="28" t="s">
        <v>1914</v>
      </c>
      <c r="H2104" s="11">
        <v>1</v>
      </c>
      <c r="J2104" s="41">
        <v>24</v>
      </c>
    </row>
    <row r="2105" ht="14.25" hidden="1" spans="1:10">
      <c r="A2105" s="5" t="s">
        <v>524</v>
      </c>
      <c r="E2105" s="28" t="s">
        <v>3696</v>
      </c>
      <c r="F2105" s="28" t="s">
        <v>3697</v>
      </c>
      <c r="G2105" s="28" t="s">
        <v>241</v>
      </c>
      <c r="H2105" s="11">
        <v>1</v>
      </c>
      <c r="J2105" s="41">
        <v>1615</v>
      </c>
    </row>
    <row r="2106" ht="14.25" hidden="1" spans="1:10">
      <c r="A2106" s="5" t="s">
        <v>524</v>
      </c>
      <c r="E2106" s="28" t="s">
        <v>3698</v>
      </c>
      <c r="F2106" s="28" t="s">
        <v>3699</v>
      </c>
      <c r="G2106" s="28" t="s">
        <v>241</v>
      </c>
      <c r="H2106" s="11">
        <v>1</v>
      </c>
      <c r="J2106" s="41">
        <v>26</v>
      </c>
    </row>
    <row r="2107" ht="14.25" hidden="1" spans="1:10">
      <c r="A2107" s="5" t="s">
        <v>524</v>
      </c>
      <c r="E2107" s="28" t="s">
        <v>3700</v>
      </c>
      <c r="F2107" s="28" t="s">
        <v>3701</v>
      </c>
      <c r="G2107" s="28" t="s">
        <v>241</v>
      </c>
      <c r="H2107" s="11">
        <v>1</v>
      </c>
      <c r="J2107" s="41">
        <v>60</v>
      </c>
    </row>
    <row r="2108" ht="14.25" hidden="1" spans="1:10">
      <c r="A2108" s="5" t="s">
        <v>524</v>
      </c>
      <c r="E2108" s="28" t="s">
        <v>3702</v>
      </c>
      <c r="F2108" s="28" t="s">
        <v>1342</v>
      </c>
      <c r="G2108" s="28" t="s">
        <v>2964</v>
      </c>
      <c r="H2108" s="11">
        <v>1</v>
      </c>
      <c r="J2108" s="41">
        <v>469</v>
      </c>
    </row>
    <row r="2109" ht="14.25" hidden="1" spans="1:10">
      <c r="A2109" s="5" t="s">
        <v>524</v>
      </c>
      <c r="E2109" s="28" t="s">
        <v>3703</v>
      </c>
      <c r="F2109" s="28" t="s">
        <v>1262</v>
      </c>
      <c r="G2109" s="28" t="s">
        <v>3273</v>
      </c>
      <c r="H2109" s="11">
        <v>1</v>
      </c>
      <c r="J2109" s="41">
        <v>4990</v>
      </c>
    </row>
    <row r="2110" ht="14.25" hidden="1" spans="1:10">
      <c r="A2110" s="5" t="s">
        <v>524</v>
      </c>
      <c r="E2110" s="28" t="s">
        <v>3704</v>
      </c>
      <c r="F2110" s="28" t="s">
        <v>3705</v>
      </c>
      <c r="G2110" s="28" t="s">
        <v>421</v>
      </c>
      <c r="H2110" s="11">
        <v>1</v>
      </c>
      <c r="J2110" s="41">
        <v>777</v>
      </c>
    </row>
    <row r="2111" ht="14.25" hidden="1" spans="1:10">
      <c r="A2111" s="5" t="s">
        <v>524</v>
      </c>
      <c r="E2111" s="28" t="s">
        <v>3706</v>
      </c>
      <c r="F2111" s="28" t="s">
        <v>3707</v>
      </c>
      <c r="G2111" s="28"/>
      <c r="H2111" s="11">
        <v>1</v>
      </c>
      <c r="J2111" s="41">
        <v>2</v>
      </c>
    </row>
    <row r="2112" ht="14.25" hidden="1" spans="1:10">
      <c r="A2112" s="5" t="s">
        <v>524</v>
      </c>
      <c r="E2112" s="28" t="s">
        <v>3708</v>
      </c>
      <c r="F2112" s="28" t="s">
        <v>3315</v>
      </c>
      <c r="G2112" s="28" t="s">
        <v>421</v>
      </c>
      <c r="H2112" s="11">
        <v>1</v>
      </c>
      <c r="J2112" s="41">
        <v>2324</v>
      </c>
    </row>
    <row r="2113" ht="14.25" hidden="1" spans="1:10">
      <c r="A2113" s="5" t="s">
        <v>524</v>
      </c>
      <c r="E2113" s="28" t="s">
        <v>3709</v>
      </c>
      <c r="F2113" s="28" t="s">
        <v>118</v>
      </c>
      <c r="G2113" s="28" t="s">
        <v>3710</v>
      </c>
      <c r="H2113" s="11">
        <v>1</v>
      </c>
      <c r="J2113" s="41">
        <v>1400</v>
      </c>
    </row>
    <row r="2114" ht="14.25" hidden="1" spans="1:10">
      <c r="A2114" s="5" t="s">
        <v>524</v>
      </c>
      <c r="E2114" s="28" t="s">
        <v>3711</v>
      </c>
      <c r="F2114" s="28" t="s">
        <v>3712</v>
      </c>
      <c r="G2114" s="28" t="s">
        <v>3551</v>
      </c>
      <c r="H2114" s="11">
        <v>1</v>
      </c>
      <c r="J2114" s="41">
        <v>507</v>
      </c>
    </row>
    <row r="2115" ht="14.25" hidden="1" spans="1:10">
      <c r="A2115" s="5" t="s">
        <v>524</v>
      </c>
      <c r="E2115" s="28" t="s">
        <v>3713</v>
      </c>
      <c r="F2115" s="28" t="s">
        <v>3714</v>
      </c>
      <c r="G2115" s="28" t="s">
        <v>3715</v>
      </c>
      <c r="H2115" s="11">
        <v>1</v>
      </c>
      <c r="J2115" s="41">
        <v>9546</v>
      </c>
    </row>
    <row r="2116" ht="14.25" hidden="1" spans="1:10">
      <c r="A2116" s="5" t="s">
        <v>524</v>
      </c>
      <c r="E2116" s="28" t="s">
        <v>3716</v>
      </c>
      <c r="F2116" s="28" t="s">
        <v>1188</v>
      </c>
      <c r="G2116" s="28" t="s">
        <v>405</v>
      </c>
      <c r="H2116" s="11">
        <v>1</v>
      </c>
      <c r="J2116" s="41">
        <v>4</v>
      </c>
    </row>
    <row r="2117" ht="14.25" hidden="1" spans="1:10">
      <c r="A2117" s="5" t="s">
        <v>524</v>
      </c>
      <c r="E2117" s="28" t="s">
        <v>3717</v>
      </c>
      <c r="F2117" s="28" t="s">
        <v>1342</v>
      </c>
      <c r="G2117" s="28"/>
      <c r="H2117" s="11">
        <v>1</v>
      </c>
      <c r="J2117" s="41">
        <v>543</v>
      </c>
    </row>
    <row r="2118" ht="14.25" hidden="1" spans="1:10">
      <c r="A2118" s="5" t="s">
        <v>524</v>
      </c>
      <c r="E2118" s="28" t="s">
        <v>3718</v>
      </c>
      <c r="F2118" s="28" t="s">
        <v>1312</v>
      </c>
      <c r="G2118" s="28" t="s">
        <v>842</v>
      </c>
      <c r="H2118" s="11">
        <v>1</v>
      </c>
      <c r="J2118" s="41">
        <v>130</v>
      </c>
    </row>
    <row r="2119" ht="14.25" hidden="1" spans="1:10">
      <c r="A2119" s="5" t="s">
        <v>524</v>
      </c>
      <c r="E2119" s="28" t="s">
        <v>3719</v>
      </c>
      <c r="F2119" s="28" t="s">
        <v>3720</v>
      </c>
      <c r="G2119" s="28" t="s">
        <v>353</v>
      </c>
      <c r="H2119" s="11">
        <v>1</v>
      </c>
      <c r="J2119" s="41">
        <v>40</v>
      </c>
    </row>
    <row r="2120" ht="14.25" hidden="1" spans="1:10">
      <c r="A2120" s="5" t="s">
        <v>524</v>
      </c>
      <c r="E2120" s="28" t="s">
        <v>3721</v>
      </c>
      <c r="F2120" s="28" t="s">
        <v>1592</v>
      </c>
      <c r="G2120" s="28"/>
      <c r="H2120" s="11">
        <v>1</v>
      </c>
      <c r="J2120" s="41">
        <v>10</v>
      </c>
    </row>
    <row r="2121" ht="14.25" hidden="1" spans="1:10">
      <c r="A2121" s="5" t="s">
        <v>524</v>
      </c>
      <c r="E2121" s="28" t="s">
        <v>3722</v>
      </c>
      <c r="F2121" s="28" t="s">
        <v>222</v>
      </c>
      <c r="G2121" s="28" t="s">
        <v>3723</v>
      </c>
      <c r="H2121" s="11">
        <v>1</v>
      </c>
      <c r="J2121" s="41">
        <v>24</v>
      </c>
    </row>
    <row r="2122" ht="14.25" hidden="1" spans="1:10">
      <c r="A2122" s="5" t="s">
        <v>524</v>
      </c>
      <c r="E2122" s="28" t="s">
        <v>3724</v>
      </c>
      <c r="F2122" s="28" t="s">
        <v>2971</v>
      </c>
      <c r="G2122" s="28" t="s">
        <v>3725</v>
      </c>
      <c r="H2122" s="11">
        <v>1</v>
      </c>
      <c r="J2122" s="41">
        <v>12</v>
      </c>
    </row>
    <row r="2123" ht="14.25" hidden="1" spans="1:10">
      <c r="A2123" s="5" t="s">
        <v>524</v>
      </c>
      <c r="E2123" s="28" t="s">
        <v>3726</v>
      </c>
      <c r="F2123" s="28" t="s">
        <v>284</v>
      </c>
      <c r="G2123" s="28" t="s">
        <v>267</v>
      </c>
      <c r="H2123" s="11">
        <v>1</v>
      </c>
      <c r="J2123" s="41">
        <v>10</v>
      </c>
    </row>
    <row r="2124" ht="14.25" hidden="1" spans="1:10">
      <c r="A2124" s="5" t="s">
        <v>524</v>
      </c>
      <c r="E2124" s="28" t="s">
        <v>3727</v>
      </c>
      <c r="F2124" s="28" t="s">
        <v>210</v>
      </c>
      <c r="G2124" s="28" t="s">
        <v>3728</v>
      </c>
      <c r="H2124" s="11">
        <v>1</v>
      </c>
      <c r="J2124" s="41">
        <v>2</v>
      </c>
    </row>
    <row r="2125" ht="14.25" hidden="1" spans="1:10">
      <c r="A2125" s="5" t="s">
        <v>524</v>
      </c>
      <c r="E2125" s="28" t="s">
        <v>3729</v>
      </c>
      <c r="F2125" s="28" t="s">
        <v>82</v>
      </c>
      <c r="G2125" s="28" t="s">
        <v>267</v>
      </c>
      <c r="H2125" s="11">
        <v>1</v>
      </c>
      <c r="J2125" s="41">
        <v>2</v>
      </c>
    </row>
    <row r="2126" ht="14.25" hidden="1" spans="1:10">
      <c r="A2126" s="5" t="s">
        <v>524</v>
      </c>
      <c r="E2126" s="28" t="s">
        <v>3730</v>
      </c>
      <c r="F2126" s="28" t="s">
        <v>3587</v>
      </c>
      <c r="G2126" s="28" t="s">
        <v>3731</v>
      </c>
      <c r="H2126" s="11">
        <v>1</v>
      </c>
      <c r="J2126" s="41">
        <v>5000</v>
      </c>
    </row>
    <row r="2127" ht="14.25" hidden="1" spans="1:10">
      <c r="A2127" s="5" t="s">
        <v>524</v>
      </c>
      <c r="E2127" s="28" t="s">
        <v>3732</v>
      </c>
      <c r="F2127" s="28" t="s">
        <v>3733</v>
      </c>
      <c r="G2127" s="28" t="s">
        <v>700</v>
      </c>
      <c r="H2127" s="11">
        <v>1</v>
      </c>
      <c r="J2127" s="41">
        <v>100</v>
      </c>
    </row>
    <row r="2128" ht="14.25" hidden="1" spans="1:10">
      <c r="A2128" s="5" t="s">
        <v>524</v>
      </c>
      <c r="E2128" s="28" t="s">
        <v>3734</v>
      </c>
      <c r="F2128" s="28" t="s">
        <v>1262</v>
      </c>
      <c r="G2128" s="28" t="s">
        <v>1248</v>
      </c>
      <c r="H2128" s="11">
        <v>1</v>
      </c>
      <c r="J2128" s="41">
        <v>700</v>
      </c>
    </row>
    <row r="2129" ht="14.25" hidden="1" spans="1:10">
      <c r="A2129" s="5" t="s">
        <v>524</v>
      </c>
      <c r="E2129" s="28" t="s">
        <v>3735</v>
      </c>
      <c r="F2129" s="28" t="s">
        <v>1262</v>
      </c>
      <c r="G2129" s="28" t="s">
        <v>1585</v>
      </c>
      <c r="H2129" s="11">
        <v>1</v>
      </c>
      <c r="J2129" s="41">
        <v>5000</v>
      </c>
    </row>
    <row r="2130" ht="14.25" hidden="1" spans="1:10">
      <c r="A2130" s="5" t="s">
        <v>524</v>
      </c>
      <c r="E2130" s="28" t="s">
        <v>3736</v>
      </c>
      <c r="F2130" s="28" t="s">
        <v>1262</v>
      </c>
      <c r="G2130" s="28" t="s">
        <v>2544</v>
      </c>
      <c r="H2130" s="11">
        <v>1</v>
      </c>
      <c r="J2130" s="41">
        <v>5000</v>
      </c>
    </row>
    <row r="2131" ht="14.25" hidden="1" spans="1:10">
      <c r="A2131" s="5" t="s">
        <v>524</v>
      </c>
      <c r="E2131" s="28" t="s">
        <v>3737</v>
      </c>
      <c r="F2131" s="28" t="s">
        <v>3738</v>
      </c>
      <c r="G2131" s="28" t="s">
        <v>421</v>
      </c>
      <c r="H2131" s="11">
        <v>1</v>
      </c>
      <c r="J2131" s="41">
        <v>1869</v>
      </c>
    </row>
    <row r="2132" ht="14.25" hidden="1" spans="1:10">
      <c r="A2132" s="5" t="s">
        <v>524</v>
      </c>
      <c r="E2132" s="28" t="s">
        <v>3739</v>
      </c>
      <c r="F2132" s="28" t="s">
        <v>3740</v>
      </c>
      <c r="G2132" s="28"/>
      <c r="H2132" s="11">
        <v>1</v>
      </c>
      <c r="J2132" s="41">
        <v>43</v>
      </c>
    </row>
    <row r="2133" ht="14.25" hidden="1" spans="1:10">
      <c r="A2133" s="5" t="s">
        <v>524</v>
      </c>
      <c r="E2133" s="28" t="s">
        <v>3741</v>
      </c>
      <c r="F2133" s="28" t="s">
        <v>3742</v>
      </c>
      <c r="G2133" s="28" t="s">
        <v>1150</v>
      </c>
      <c r="H2133" s="11">
        <v>1</v>
      </c>
      <c r="J2133" s="41">
        <v>9</v>
      </c>
    </row>
    <row r="2134" ht="14.25" hidden="1" spans="1:10">
      <c r="A2134" s="5" t="s">
        <v>524</v>
      </c>
      <c r="E2134" s="28" t="s">
        <v>3743</v>
      </c>
      <c r="F2134" s="28" t="s">
        <v>3744</v>
      </c>
      <c r="G2134" s="28"/>
      <c r="H2134" s="11">
        <v>1</v>
      </c>
      <c r="J2134" s="41">
        <v>30</v>
      </c>
    </row>
    <row r="2135" ht="14.25" hidden="1" spans="1:10">
      <c r="A2135" s="5" t="s">
        <v>524</v>
      </c>
      <c r="E2135" s="28" t="s">
        <v>3745</v>
      </c>
      <c r="F2135" s="28" t="s">
        <v>210</v>
      </c>
      <c r="G2135" s="28" t="s">
        <v>852</v>
      </c>
      <c r="H2135" s="11">
        <v>1</v>
      </c>
      <c r="J2135" s="41">
        <v>41</v>
      </c>
    </row>
    <row r="2136" ht="14.25" hidden="1" spans="1:10">
      <c r="A2136" s="5" t="s">
        <v>524</v>
      </c>
      <c r="E2136" s="28" t="s">
        <v>3746</v>
      </c>
      <c r="F2136" s="28" t="s">
        <v>1266</v>
      </c>
      <c r="G2136" s="28" t="s">
        <v>1398</v>
      </c>
      <c r="H2136" s="11">
        <v>1</v>
      </c>
      <c r="J2136" s="41">
        <v>9000</v>
      </c>
    </row>
    <row r="2137" ht="14.25" hidden="1" spans="1:10">
      <c r="A2137" s="5" t="s">
        <v>524</v>
      </c>
      <c r="E2137" s="28" t="s">
        <v>3747</v>
      </c>
      <c r="F2137" s="28" t="s">
        <v>3748</v>
      </c>
      <c r="G2137" s="28" t="s">
        <v>1940</v>
      </c>
      <c r="H2137" s="11">
        <v>1</v>
      </c>
      <c r="J2137" s="41">
        <v>500</v>
      </c>
    </row>
    <row r="2138" ht="14.25" hidden="1" spans="1:10">
      <c r="A2138" s="5" t="s">
        <v>524</v>
      </c>
      <c r="E2138" s="28" t="s">
        <v>3749</v>
      </c>
      <c r="F2138" s="28" t="s">
        <v>3750</v>
      </c>
      <c r="G2138" s="28" t="s">
        <v>83</v>
      </c>
      <c r="H2138" s="11">
        <v>1</v>
      </c>
      <c r="J2138" s="41">
        <v>100</v>
      </c>
    </row>
    <row r="2139" ht="14.25" hidden="1" spans="1:10">
      <c r="A2139" s="5" t="s">
        <v>524</v>
      </c>
      <c r="E2139" s="28" t="s">
        <v>3751</v>
      </c>
      <c r="F2139" s="28" t="s">
        <v>791</v>
      </c>
      <c r="G2139" s="28" t="s">
        <v>1121</v>
      </c>
      <c r="H2139" s="11">
        <v>1</v>
      </c>
      <c r="J2139" s="41">
        <v>3</v>
      </c>
    </row>
    <row r="2140" ht="14.25" hidden="1" spans="1:10">
      <c r="A2140" s="5" t="s">
        <v>524</v>
      </c>
      <c r="E2140" s="28" t="s">
        <v>3752</v>
      </c>
      <c r="F2140" s="28" t="s">
        <v>1209</v>
      </c>
      <c r="G2140" s="28" t="s">
        <v>3753</v>
      </c>
      <c r="H2140" s="11">
        <v>1</v>
      </c>
      <c r="J2140" s="41">
        <v>1</v>
      </c>
    </row>
    <row r="2141" ht="14.25" hidden="1" spans="1:10">
      <c r="A2141" s="5" t="s">
        <v>524</v>
      </c>
      <c r="E2141" s="28" t="s">
        <v>3754</v>
      </c>
      <c r="F2141" s="28" t="s">
        <v>609</v>
      </c>
      <c r="G2141" s="28"/>
      <c r="H2141" s="11">
        <v>1</v>
      </c>
      <c r="J2141" s="41">
        <v>10</v>
      </c>
    </row>
    <row r="2142" ht="14.25" hidden="1" spans="1:10">
      <c r="A2142" s="5" t="s">
        <v>524</v>
      </c>
      <c r="E2142" s="28" t="s">
        <v>3755</v>
      </c>
      <c r="F2142" s="28" t="s">
        <v>2971</v>
      </c>
      <c r="G2142" s="28" t="s">
        <v>3756</v>
      </c>
      <c r="H2142" s="11">
        <v>1</v>
      </c>
      <c r="J2142" s="41">
        <v>1</v>
      </c>
    </row>
    <row r="2143" ht="14.25" hidden="1" spans="1:10">
      <c r="A2143" s="5" t="s">
        <v>524</v>
      </c>
      <c r="E2143" s="28" t="s">
        <v>3757</v>
      </c>
      <c r="F2143" s="28" t="s">
        <v>1258</v>
      </c>
      <c r="G2143" s="28" t="s">
        <v>1674</v>
      </c>
      <c r="H2143" s="11">
        <v>1</v>
      </c>
      <c r="J2143" s="41">
        <v>5</v>
      </c>
    </row>
    <row r="2144" ht="14.25" hidden="1" spans="1:10">
      <c r="A2144" s="5" t="s">
        <v>524</v>
      </c>
      <c r="E2144" s="28" t="s">
        <v>3758</v>
      </c>
      <c r="F2144" s="28" t="s">
        <v>3621</v>
      </c>
      <c r="G2144" s="28" t="s">
        <v>3759</v>
      </c>
      <c r="H2144" s="11">
        <v>1</v>
      </c>
      <c r="J2144" s="41">
        <v>4</v>
      </c>
    </row>
    <row r="2145" ht="14.25" hidden="1" spans="1:10">
      <c r="A2145" s="5" t="s">
        <v>524</v>
      </c>
      <c r="E2145" s="28" t="s">
        <v>3760</v>
      </c>
      <c r="F2145" s="28" t="s">
        <v>2452</v>
      </c>
      <c r="G2145" s="28" t="s">
        <v>3761</v>
      </c>
      <c r="H2145" s="11">
        <v>1</v>
      </c>
      <c r="J2145" s="41">
        <v>17</v>
      </c>
    </row>
    <row r="2146" ht="14.25" hidden="1" spans="1:10">
      <c r="A2146" s="5" t="s">
        <v>524</v>
      </c>
      <c r="E2146" s="28" t="s">
        <v>3762</v>
      </c>
      <c r="F2146" s="28" t="s">
        <v>294</v>
      </c>
      <c r="G2146" s="28" t="s">
        <v>385</v>
      </c>
      <c r="H2146" s="11">
        <v>1</v>
      </c>
      <c r="J2146" s="41">
        <v>5</v>
      </c>
    </row>
    <row r="2147" ht="14.25" hidden="1" spans="1:10">
      <c r="A2147" s="5" t="s">
        <v>524</v>
      </c>
      <c r="E2147" s="28" t="s">
        <v>3763</v>
      </c>
      <c r="F2147" s="28" t="s">
        <v>1193</v>
      </c>
      <c r="G2147" s="28" t="s">
        <v>3764</v>
      </c>
      <c r="H2147" s="11">
        <v>1</v>
      </c>
      <c r="J2147" s="41">
        <v>4</v>
      </c>
    </row>
    <row r="2148" ht="14.25" hidden="1" spans="1:10">
      <c r="A2148" s="5" t="s">
        <v>524</v>
      </c>
      <c r="E2148" s="28" t="s">
        <v>3765</v>
      </c>
      <c r="F2148" s="28" t="s">
        <v>879</v>
      </c>
      <c r="G2148" s="28" t="s">
        <v>2024</v>
      </c>
      <c r="H2148" s="11">
        <v>1</v>
      </c>
      <c r="J2148" s="41">
        <v>6</v>
      </c>
    </row>
    <row r="2149" ht="14.25" hidden="1" spans="1:10">
      <c r="A2149" s="5" t="s">
        <v>524</v>
      </c>
      <c r="E2149" s="28" t="s">
        <v>3766</v>
      </c>
      <c r="F2149" s="28" t="s">
        <v>1193</v>
      </c>
      <c r="G2149" s="28" t="s">
        <v>3767</v>
      </c>
      <c r="H2149" s="11">
        <v>1</v>
      </c>
      <c r="J2149" s="41">
        <v>10</v>
      </c>
    </row>
    <row r="2150" ht="14.25" hidden="1" spans="1:10">
      <c r="A2150" s="5" t="s">
        <v>524</v>
      </c>
      <c r="E2150" s="28" t="s">
        <v>3768</v>
      </c>
      <c r="F2150" s="28" t="s">
        <v>1262</v>
      </c>
      <c r="G2150" s="28" t="s">
        <v>1566</v>
      </c>
      <c r="H2150" s="11">
        <v>1</v>
      </c>
      <c r="J2150" s="41">
        <v>5000</v>
      </c>
    </row>
    <row r="2151" ht="14.25" hidden="1" spans="1:10">
      <c r="A2151" s="5" t="s">
        <v>524</v>
      </c>
      <c r="E2151" s="28" t="s">
        <v>3769</v>
      </c>
      <c r="F2151" s="28" t="s">
        <v>82</v>
      </c>
      <c r="G2151" s="28" t="s">
        <v>3770</v>
      </c>
      <c r="H2151" s="11">
        <v>1</v>
      </c>
      <c r="J2151" s="41">
        <v>8</v>
      </c>
    </row>
    <row r="2152" ht="14.25" hidden="1" spans="1:10">
      <c r="A2152" s="5" t="s">
        <v>524</v>
      </c>
      <c r="E2152" s="28" t="s">
        <v>3771</v>
      </c>
      <c r="F2152" s="28" t="s">
        <v>82</v>
      </c>
      <c r="G2152" s="28" t="s">
        <v>3086</v>
      </c>
      <c r="H2152" s="11">
        <v>1</v>
      </c>
      <c r="J2152" s="41">
        <v>1</v>
      </c>
    </row>
    <row r="2153" ht="14.25" hidden="1" spans="1:10">
      <c r="A2153" s="5" t="s">
        <v>524</v>
      </c>
      <c r="E2153" s="28" t="s">
        <v>3772</v>
      </c>
      <c r="F2153" s="28" t="s">
        <v>649</v>
      </c>
      <c r="G2153" s="28" t="s">
        <v>3260</v>
      </c>
      <c r="H2153" s="11">
        <v>1</v>
      </c>
      <c r="J2153" s="41">
        <v>10</v>
      </c>
    </row>
    <row r="2154" ht="14.25" hidden="1" spans="1:10">
      <c r="A2154" s="5" t="s">
        <v>524</v>
      </c>
      <c r="E2154" s="28" t="s">
        <v>3773</v>
      </c>
      <c r="F2154" s="28" t="s">
        <v>791</v>
      </c>
      <c r="G2154" s="28" t="s">
        <v>581</v>
      </c>
      <c r="H2154" s="11">
        <v>1</v>
      </c>
      <c r="J2154" s="41">
        <v>677</v>
      </c>
    </row>
    <row r="2155" ht="14.25" hidden="1" spans="1:10">
      <c r="A2155" s="5" t="s">
        <v>524</v>
      </c>
      <c r="E2155" s="28" t="s">
        <v>3774</v>
      </c>
      <c r="F2155" s="28" t="s">
        <v>3775</v>
      </c>
      <c r="G2155" s="28" t="s">
        <v>241</v>
      </c>
      <c r="H2155" s="11">
        <v>1</v>
      </c>
      <c r="J2155" s="41">
        <v>7686</v>
      </c>
    </row>
    <row r="2156" ht="14.25" hidden="1" spans="1:10">
      <c r="A2156" s="5" t="s">
        <v>524</v>
      </c>
      <c r="E2156" s="28" t="s">
        <v>3776</v>
      </c>
      <c r="F2156" s="28" t="s">
        <v>118</v>
      </c>
      <c r="G2156" s="28" t="s">
        <v>241</v>
      </c>
      <c r="H2156" s="11">
        <v>1</v>
      </c>
      <c r="J2156" s="41">
        <v>86</v>
      </c>
    </row>
    <row r="2157" ht="14.25" hidden="1" spans="1:10">
      <c r="A2157" s="5" t="s">
        <v>524</v>
      </c>
      <c r="E2157" s="28" t="s">
        <v>3777</v>
      </c>
      <c r="F2157" s="28" t="s">
        <v>118</v>
      </c>
      <c r="G2157" s="28" t="s">
        <v>1328</v>
      </c>
      <c r="H2157" s="11">
        <v>1</v>
      </c>
      <c r="J2157" s="41">
        <v>365</v>
      </c>
    </row>
    <row r="2158" ht="14.25" hidden="1" spans="1:10">
      <c r="A2158" s="5" t="s">
        <v>524</v>
      </c>
      <c r="E2158" s="28" t="s">
        <v>3778</v>
      </c>
      <c r="F2158" s="28" t="s">
        <v>3779</v>
      </c>
      <c r="G2158" s="28" t="s">
        <v>581</v>
      </c>
      <c r="H2158" s="11">
        <v>1</v>
      </c>
      <c r="J2158" s="41">
        <v>12</v>
      </c>
    </row>
    <row r="2159" ht="14.25" hidden="1" spans="1:10">
      <c r="A2159" s="5" t="s">
        <v>524</v>
      </c>
      <c r="E2159" s="28" t="s">
        <v>3780</v>
      </c>
      <c r="F2159" s="28" t="s">
        <v>118</v>
      </c>
      <c r="G2159" s="28" t="s">
        <v>241</v>
      </c>
      <c r="H2159" s="11">
        <v>1</v>
      </c>
      <c r="J2159" s="41">
        <v>211</v>
      </c>
    </row>
    <row r="2160" ht="14.25" hidden="1" spans="1:10">
      <c r="A2160" s="5" t="s">
        <v>524</v>
      </c>
      <c r="E2160" s="28" t="s">
        <v>3781</v>
      </c>
      <c r="F2160" s="28" t="s">
        <v>3782</v>
      </c>
      <c r="G2160" s="28" t="s">
        <v>3783</v>
      </c>
      <c r="H2160" s="11">
        <v>1</v>
      </c>
      <c r="J2160" s="41">
        <v>32</v>
      </c>
    </row>
    <row r="2161" ht="14.25" hidden="1" spans="1:10">
      <c r="A2161" s="5" t="s">
        <v>524</v>
      </c>
      <c r="E2161" s="28" t="s">
        <v>3784</v>
      </c>
      <c r="F2161" s="28" t="s">
        <v>547</v>
      </c>
      <c r="G2161" s="28" t="s">
        <v>3785</v>
      </c>
      <c r="H2161" s="11">
        <v>1</v>
      </c>
      <c r="J2161" s="41">
        <v>275</v>
      </c>
    </row>
    <row r="2162" ht="14.25" hidden="1" spans="1:10">
      <c r="A2162" s="5" t="s">
        <v>524</v>
      </c>
      <c r="E2162" s="28" t="s">
        <v>3786</v>
      </c>
      <c r="F2162" s="28" t="s">
        <v>652</v>
      </c>
      <c r="G2162" s="28" t="s">
        <v>353</v>
      </c>
      <c r="H2162" s="11">
        <v>1</v>
      </c>
      <c r="J2162" s="41">
        <v>639</v>
      </c>
    </row>
    <row r="2163" ht="14.25" hidden="1" spans="1:10">
      <c r="A2163" s="5" t="s">
        <v>524</v>
      </c>
      <c r="E2163" s="28" t="s">
        <v>3787</v>
      </c>
      <c r="F2163" s="28" t="s">
        <v>82</v>
      </c>
      <c r="G2163" s="28" t="s">
        <v>3788</v>
      </c>
      <c r="H2163" s="11">
        <v>1</v>
      </c>
      <c r="J2163" s="41">
        <v>3</v>
      </c>
    </row>
    <row r="2164" ht="14.25" hidden="1" spans="1:10">
      <c r="A2164" s="5" t="s">
        <v>524</v>
      </c>
      <c r="E2164" s="28" t="s">
        <v>3789</v>
      </c>
      <c r="F2164" s="28" t="s">
        <v>652</v>
      </c>
      <c r="G2164" s="28" t="s">
        <v>3322</v>
      </c>
      <c r="H2164" s="11">
        <v>1</v>
      </c>
      <c r="J2164" s="41">
        <v>200</v>
      </c>
    </row>
    <row r="2165" ht="14.25" hidden="1" spans="1:10">
      <c r="A2165" s="5" t="s">
        <v>524</v>
      </c>
      <c r="E2165" s="28" t="s">
        <v>3790</v>
      </c>
      <c r="F2165" s="28" t="s">
        <v>1330</v>
      </c>
      <c r="G2165" s="28" t="s">
        <v>241</v>
      </c>
      <c r="H2165" s="11">
        <v>1</v>
      </c>
      <c r="J2165" s="41">
        <v>88</v>
      </c>
    </row>
    <row r="2166" ht="14.25" hidden="1" spans="1:10">
      <c r="A2166" s="5" t="s">
        <v>524</v>
      </c>
      <c r="E2166" s="28" t="s">
        <v>3791</v>
      </c>
      <c r="F2166" s="28" t="s">
        <v>3792</v>
      </c>
      <c r="G2166" s="28" t="s">
        <v>1034</v>
      </c>
      <c r="H2166" s="11">
        <v>1</v>
      </c>
      <c r="J2166" s="41">
        <v>24616</v>
      </c>
    </row>
    <row r="2167" ht="14.25" hidden="1" spans="1:10">
      <c r="A2167" s="5" t="s">
        <v>524</v>
      </c>
      <c r="E2167" s="28" t="s">
        <v>3793</v>
      </c>
      <c r="F2167" s="28" t="s">
        <v>2973</v>
      </c>
      <c r="G2167" s="28" t="s">
        <v>241</v>
      </c>
      <c r="H2167" s="11">
        <v>1</v>
      </c>
      <c r="J2167" s="41">
        <v>644</v>
      </c>
    </row>
    <row r="2168" ht="14.25" hidden="1" spans="1:10">
      <c r="A2168" s="5" t="s">
        <v>524</v>
      </c>
      <c r="E2168" s="28" t="s">
        <v>3794</v>
      </c>
      <c r="F2168" s="28" t="s">
        <v>3587</v>
      </c>
      <c r="G2168" s="28" t="s">
        <v>3795</v>
      </c>
      <c r="H2168" s="11">
        <v>1</v>
      </c>
      <c r="J2168" s="41">
        <v>15800</v>
      </c>
    </row>
    <row r="2169" ht="14.25" hidden="1" spans="1:10">
      <c r="A2169" s="5" t="s">
        <v>524</v>
      </c>
      <c r="E2169" s="28" t="s">
        <v>3796</v>
      </c>
      <c r="F2169" s="28" t="s">
        <v>3797</v>
      </c>
      <c r="G2169" s="28" t="s">
        <v>241</v>
      </c>
      <c r="H2169" s="11">
        <v>1</v>
      </c>
      <c r="J2169" s="41">
        <v>250</v>
      </c>
    </row>
    <row r="2170" ht="14.25" hidden="1" spans="1:10">
      <c r="A2170" s="5" t="s">
        <v>524</v>
      </c>
      <c r="E2170" s="28" t="s">
        <v>3798</v>
      </c>
      <c r="F2170" s="28" t="s">
        <v>3799</v>
      </c>
      <c r="G2170" s="28" t="s">
        <v>2743</v>
      </c>
      <c r="H2170" s="11">
        <v>1</v>
      </c>
      <c r="J2170" s="41">
        <v>4380</v>
      </c>
    </row>
    <row r="2171" ht="14.25" hidden="1" spans="1:10">
      <c r="A2171" s="5" t="s">
        <v>524</v>
      </c>
      <c r="E2171" s="28" t="s">
        <v>3800</v>
      </c>
      <c r="F2171" s="28" t="s">
        <v>1262</v>
      </c>
      <c r="G2171" s="28" t="s">
        <v>2136</v>
      </c>
      <c r="H2171" s="11">
        <v>1</v>
      </c>
      <c r="J2171" s="41">
        <v>100</v>
      </c>
    </row>
    <row r="2172" ht="14.25" hidden="1" spans="1:10">
      <c r="A2172" s="5" t="s">
        <v>524</v>
      </c>
      <c r="E2172" s="28" t="s">
        <v>3801</v>
      </c>
      <c r="F2172" s="28" t="s">
        <v>1262</v>
      </c>
      <c r="G2172" s="28" t="s">
        <v>2565</v>
      </c>
      <c r="H2172" s="11">
        <v>1</v>
      </c>
      <c r="J2172" s="41">
        <v>100</v>
      </c>
    </row>
    <row r="2173" ht="14.25" hidden="1" spans="1:10">
      <c r="A2173" s="5" t="s">
        <v>524</v>
      </c>
      <c r="E2173" s="28" t="s">
        <v>3802</v>
      </c>
      <c r="F2173" s="28" t="s">
        <v>758</v>
      </c>
      <c r="G2173" s="28"/>
      <c r="H2173" s="11">
        <v>1</v>
      </c>
      <c r="J2173" s="41">
        <v>3</v>
      </c>
    </row>
    <row r="2174" ht="14.25" hidden="1" spans="1:10">
      <c r="A2174" s="5" t="s">
        <v>524</v>
      </c>
      <c r="E2174" s="28" t="s">
        <v>3803</v>
      </c>
      <c r="F2174" s="28" t="s">
        <v>997</v>
      </c>
      <c r="G2174" s="28" t="s">
        <v>2485</v>
      </c>
      <c r="H2174" s="11">
        <v>1</v>
      </c>
      <c r="J2174" s="41">
        <v>30</v>
      </c>
    </row>
    <row r="2175" ht="14.25" hidden="1" spans="1:10">
      <c r="A2175" s="5" t="s">
        <v>524</v>
      </c>
      <c r="E2175" s="28" t="s">
        <v>3804</v>
      </c>
      <c r="F2175" s="28" t="s">
        <v>123</v>
      </c>
      <c r="G2175" s="28" t="s">
        <v>3805</v>
      </c>
      <c r="H2175" s="11">
        <v>1</v>
      </c>
      <c r="J2175" s="41">
        <v>9</v>
      </c>
    </row>
    <row r="2176" ht="14.25" hidden="1" spans="1:10">
      <c r="A2176" s="5" t="s">
        <v>524</v>
      </c>
      <c r="E2176" s="28" t="s">
        <v>3806</v>
      </c>
      <c r="F2176" s="28" t="s">
        <v>3587</v>
      </c>
      <c r="G2176" s="28" t="s">
        <v>3807</v>
      </c>
      <c r="H2176" s="11">
        <v>1</v>
      </c>
      <c r="J2176" s="41">
        <v>15000</v>
      </c>
    </row>
    <row r="2177" ht="14.25" hidden="1" spans="1:10">
      <c r="A2177" s="5" t="s">
        <v>524</v>
      </c>
      <c r="E2177" s="28" t="s">
        <v>3808</v>
      </c>
      <c r="F2177" s="28" t="s">
        <v>3809</v>
      </c>
      <c r="G2177" s="28" t="s">
        <v>241</v>
      </c>
      <c r="H2177" s="11">
        <v>1</v>
      </c>
      <c r="J2177" s="41">
        <v>3</v>
      </c>
    </row>
    <row r="2178" ht="14.25" hidden="1" spans="1:10">
      <c r="A2178" s="5" t="s">
        <v>524</v>
      </c>
      <c r="E2178" s="28" t="s">
        <v>3810</v>
      </c>
      <c r="F2178" s="28" t="s">
        <v>3779</v>
      </c>
      <c r="G2178" s="28" t="s">
        <v>845</v>
      </c>
      <c r="H2178" s="11">
        <v>1</v>
      </c>
      <c r="J2178" s="41">
        <v>14</v>
      </c>
    </row>
    <row r="2179" ht="14.25" hidden="1" spans="1:10">
      <c r="A2179" s="5" t="s">
        <v>524</v>
      </c>
      <c r="E2179" s="28" t="s">
        <v>3811</v>
      </c>
      <c r="F2179" s="28" t="s">
        <v>118</v>
      </c>
      <c r="G2179" s="28" t="s">
        <v>241</v>
      </c>
      <c r="H2179" s="11">
        <v>1</v>
      </c>
      <c r="J2179" s="41">
        <v>8252</v>
      </c>
    </row>
    <row r="2180" ht="14.25" hidden="1" spans="1:10">
      <c r="A2180" s="5" t="s">
        <v>524</v>
      </c>
      <c r="E2180" s="28" t="s">
        <v>3812</v>
      </c>
      <c r="F2180" s="28" t="s">
        <v>3813</v>
      </c>
      <c r="G2180" s="28" t="s">
        <v>385</v>
      </c>
      <c r="H2180" s="11">
        <v>1</v>
      </c>
      <c r="J2180" s="41">
        <v>6</v>
      </c>
    </row>
    <row r="2181" ht="14.25" hidden="1" spans="1:10">
      <c r="A2181" s="5" t="s">
        <v>524</v>
      </c>
      <c r="E2181" s="28" t="s">
        <v>3814</v>
      </c>
      <c r="F2181" s="28" t="s">
        <v>791</v>
      </c>
      <c r="G2181" s="28" t="s">
        <v>515</v>
      </c>
      <c r="H2181" s="11">
        <v>1</v>
      </c>
      <c r="J2181" s="41">
        <v>37</v>
      </c>
    </row>
    <row r="2182" ht="14.25" hidden="1" spans="1:10">
      <c r="A2182" s="5" t="s">
        <v>524</v>
      </c>
      <c r="E2182" s="28" t="s">
        <v>3815</v>
      </c>
      <c r="F2182" s="28" t="s">
        <v>1262</v>
      </c>
      <c r="G2182" s="28" t="s">
        <v>3634</v>
      </c>
      <c r="H2182" s="11">
        <v>1</v>
      </c>
      <c r="J2182" s="41">
        <v>3150</v>
      </c>
    </row>
    <row r="2183" ht="14.25" hidden="1" spans="1:10">
      <c r="A2183" s="5" t="s">
        <v>524</v>
      </c>
      <c r="E2183" s="28" t="s">
        <v>3816</v>
      </c>
      <c r="F2183" s="28" t="s">
        <v>2724</v>
      </c>
      <c r="G2183" s="28" t="s">
        <v>3817</v>
      </c>
      <c r="H2183" s="11">
        <v>1</v>
      </c>
      <c r="J2183" s="41">
        <v>500</v>
      </c>
    </row>
    <row r="2184" ht="14.25" hidden="1" spans="1:10">
      <c r="A2184" s="5" t="s">
        <v>524</v>
      </c>
      <c r="E2184" s="28" t="s">
        <v>3818</v>
      </c>
      <c r="F2184" s="28" t="s">
        <v>82</v>
      </c>
      <c r="G2184" s="28" t="s">
        <v>3086</v>
      </c>
      <c r="H2184" s="11">
        <v>1</v>
      </c>
      <c r="J2184" s="41">
        <v>30</v>
      </c>
    </row>
    <row r="2185" ht="14.25" hidden="1" spans="1:10">
      <c r="A2185" s="5" t="s">
        <v>524</v>
      </c>
      <c r="E2185" s="28" t="s">
        <v>3819</v>
      </c>
      <c r="F2185" s="28" t="s">
        <v>1807</v>
      </c>
      <c r="G2185" s="28" t="s">
        <v>513</v>
      </c>
      <c r="H2185" s="11">
        <v>1</v>
      </c>
      <c r="J2185" s="41">
        <v>1</v>
      </c>
    </row>
    <row r="2186" ht="14.25" hidden="1" spans="1:10">
      <c r="A2186" s="5" t="s">
        <v>524</v>
      </c>
      <c r="E2186" s="28" t="s">
        <v>3820</v>
      </c>
      <c r="F2186" s="28" t="s">
        <v>3821</v>
      </c>
      <c r="G2186" s="28" t="s">
        <v>517</v>
      </c>
      <c r="H2186" s="11">
        <v>1</v>
      </c>
      <c r="J2186" s="41">
        <v>9</v>
      </c>
    </row>
    <row r="2187" ht="14.25" hidden="1" spans="1:10">
      <c r="A2187" s="5" t="s">
        <v>524</v>
      </c>
      <c r="E2187" s="28" t="s">
        <v>3822</v>
      </c>
      <c r="F2187" s="28" t="s">
        <v>433</v>
      </c>
      <c r="G2187" s="28" t="s">
        <v>842</v>
      </c>
      <c r="H2187" s="11">
        <v>1</v>
      </c>
      <c r="J2187" s="41">
        <v>500</v>
      </c>
    </row>
    <row r="2188" ht="14.25" hidden="1" spans="1:10">
      <c r="A2188" s="5" t="s">
        <v>524</v>
      </c>
      <c r="E2188" s="28" t="s">
        <v>3823</v>
      </c>
      <c r="F2188" s="28" t="s">
        <v>82</v>
      </c>
      <c r="G2188" s="28" t="s">
        <v>405</v>
      </c>
      <c r="H2188" s="11">
        <v>1</v>
      </c>
      <c r="J2188" s="41">
        <v>33</v>
      </c>
    </row>
    <row r="2189" ht="14.25" hidden="1" spans="1:10">
      <c r="A2189" s="5" t="s">
        <v>524</v>
      </c>
      <c r="E2189" s="28" t="s">
        <v>3824</v>
      </c>
      <c r="F2189" s="28" t="s">
        <v>1123</v>
      </c>
      <c r="G2189" s="28" t="s">
        <v>405</v>
      </c>
      <c r="H2189" s="11">
        <v>1</v>
      </c>
      <c r="J2189" s="41">
        <v>200</v>
      </c>
    </row>
    <row r="2190" ht="14.25" hidden="1" spans="1:10">
      <c r="A2190" s="5" t="s">
        <v>524</v>
      </c>
      <c r="E2190" s="28" t="s">
        <v>3825</v>
      </c>
      <c r="F2190" s="28" t="s">
        <v>3826</v>
      </c>
      <c r="G2190" s="28" t="s">
        <v>385</v>
      </c>
      <c r="H2190" s="11">
        <v>1</v>
      </c>
      <c r="J2190" s="41">
        <v>1</v>
      </c>
    </row>
    <row r="2191" ht="14.25" hidden="1" spans="1:10">
      <c r="A2191" s="5" t="s">
        <v>524</v>
      </c>
      <c r="E2191" s="28" t="s">
        <v>3827</v>
      </c>
      <c r="F2191" s="28" t="s">
        <v>3828</v>
      </c>
      <c r="G2191" s="28" t="s">
        <v>3829</v>
      </c>
      <c r="H2191" s="11">
        <v>1</v>
      </c>
      <c r="J2191" s="41">
        <v>1</v>
      </c>
    </row>
    <row r="2192" ht="14.25" hidden="1" spans="1:10">
      <c r="A2192" s="5" t="s">
        <v>524</v>
      </c>
      <c r="E2192" s="28" t="s">
        <v>3830</v>
      </c>
      <c r="F2192" s="28" t="s">
        <v>3831</v>
      </c>
      <c r="G2192" s="28" t="s">
        <v>241</v>
      </c>
      <c r="H2192" s="11">
        <v>1</v>
      </c>
      <c r="J2192" s="41">
        <v>3</v>
      </c>
    </row>
    <row r="2193" ht="14.25" hidden="1" spans="1:10">
      <c r="A2193" s="5" t="s">
        <v>524</v>
      </c>
      <c r="E2193" s="28" t="s">
        <v>3832</v>
      </c>
      <c r="F2193" s="28" t="s">
        <v>395</v>
      </c>
      <c r="G2193" s="28"/>
      <c r="H2193" s="11">
        <v>1</v>
      </c>
      <c r="J2193" s="41">
        <v>11</v>
      </c>
    </row>
    <row r="2194" ht="14.25" hidden="1" spans="1:10">
      <c r="A2194" s="5" t="s">
        <v>524</v>
      </c>
      <c r="E2194" s="28" t="s">
        <v>3833</v>
      </c>
      <c r="F2194" s="28" t="s">
        <v>82</v>
      </c>
      <c r="G2194" s="28" t="s">
        <v>3834</v>
      </c>
      <c r="H2194" s="11">
        <v>1</v>
      </c>
      <c r="J2194" s="41">
        <v>7</v>
      </c>
    </row>
    <row r="2195" ht="14.25" hidden="1" spans="1:10">
      <c r="A2195" s="5" t="s">
        <v>524</v>
      </c>
      <c r="E2195" s="28" t="s">
        <v>3835</v>
      </c>
      <c r="F2195" s="28" t="s">
        <v>3836</v>
      </c>
      <c r="G2195" s="28" t="s">
        <v>267</v>
      </c>
      <c r="H2195" s="11">
        <v>1</v>
      </c>
      <c r="J2195" s="41">
        <v>1</v>
      </c>
    </row>
    <row r="2196" ht="14.25" hidden="1" spans="1:10">
      <c r="A2196" s="5" t="s">
        <v>524</v>
      </c>
      <c r="E2196" s="28" t="s">
        <v>3837</v>
      </c>
      <c r="F2196" s="28" t="s">
        <v>142</v>
      </c>
      <c r="G2196" s="28"/>
      <c r="H2196" s="11">
        <v>1</v>
      </c>
      <c r="J2196" s="41">
        <v>100</v>
      </c>
    </row>
    <row r="2197" ht="14.25" hidden="1" spans="1:10">
      <c r="A2197" s="5" t="s">
        <v>524</v>
      </c>
      <c r="E2197" s="28" t="s">
        <v>3838</v>
      </c>
      <c r="F2197" s="28" t="s">
        <v>384</v>
      </c>
      <c r="G2197" s="28" t="s">
        <v>3145</v>
      </c>
      <c r="H2197" s="11">
        <v>1</v>
      </c>
      <c r="J2197" s="41">
        <v>287</v>
      </c>
    </row>
    <row r="2198" ht="14.25" hidden="1" spans="1:10">
      <c r="A2198" s="5" t="s">
        <v>524</v>
      </c>
      <c r="E2198" s="28" t="s">
        <v>3839</v>
      </c>
      <c r="F2198" s="28" t="s">
        <v>3840</v>
      </c>
      <c r="G2198" s="28" t="s">
        <v>3841</v>
      </c>
      <c r="H2198" s="11">
        <v>1</v>
      </c>
      <c r="J2198" s="41">
        <v>5000</v>
      </c>
    </row>
    <row r="2199" ht="14.25" hidden="1" spans="1:10">
      <c r="A2199" s="5" t="s">
        <v>524</v>
      </c>
      <c r="E2199" s="28" t="s">
        <v>3842</v>
      </c>
      <c r="F2199" s="28" t="s">
        <v>3354</v>
      </c>
      <c r="G2199" s="28" t="s">
        <v>3843</v>
      </c>
      <c r="H2199" s="11">
        <v>1</v>
      </c>
      <c r="J2199" s="41">
        <v>29</v>
      </c>
    </row>
    <row r="2200" ht="14.25" hidden="1" spans="1:10">
      <c r="A2200" s="5" t="s">
        <v>524</v>
      </c>
      <c r="E2200" s="28" t="s">
        <v>3844</v>
      </c>
      <c r="F2200" s="28" t="s">
        <v>118</v>
      </c>
      <c r="G2200" s="28" t="s">
        <v>241</v>
      </c>
      <c r="H2200" s="11">
        <v>1</v>
      </c>
      <c r="J2200" s="41">
        <v>2227</v>
      </c>
    </row>
    <row r="2201" ht="14.25" hidden="1" spans="1:10">
      <c r="A2201" s="5" t="s">
        <v>524</v>
      </c>
      <c r="E2201" s="28" t="s">
        <v>3845</v>
      </c>
      <c r="F2201" s="28" t="s">
        <v>3846</v>
      </c>
      <c r="G2201" s="28" t="s">
        <v>241</v>
      </c>
      <c r="H2201" s="11">
        <v>1</v>
      </c>
      <c r="J2201" s="41">
        <v>1541</v>
      </c>
    </row>
    <row r="2202" ht="14.25" hidden="1" spans="1:10">
      <c r="A2202" s="5" t="s">
        <v>524</v>
      </c>
      <c r="E2202" s="28" t="s">
        <v>3847</v>
      </c>
      <c r="F2202" s="28" t="s">
        <v>791</v>
      </c>
      <c r="G2202" s="28" t="s">
        <v>3848</v>
      </c>
      <c r="H2202" s="11">
        <v>1</v>
      </c>
      <c r="J2202" s="41">
        <v>90</v>
      </c>
    </row>
    <row r="2203" ht="14.25" hidden="1" spans="1:10">
      <c r="A2203" s="5" t="s">
        <v>524</v>
      </c>
      <c r="E2203" s="28" t="s">
        <v>3849</v>
      </c>
      <c r="F2203" s="28" t="s">
        <v>3850</v>
      </c>
      <c r="G2203" s="28"/>
      <c r="H2203" s="11">
        <v>1</v>
      </c>
      <c r="J2203" s="41">
        <v>34</v>
      </c>
    </row>
    <row r="2204" ht="14.25" hidden="1" spans="1:10">
      <c r="A2204" s="5" t="s">
        <v>524</v>
      </c>
      <c r="E2204" s="28" t="s">
        <v>3851</v>
      </c>
      <c r="F2204" s="28" t="s">
        <v>1055</v>
      </c>
      <c r="G2204" s="28" t="s">
        <v>712</v>
      </c>
      <c r="H2204" s="11">
        <v>1</v>
      </c>
      <c r="J2204" s="41">
        <v>8</v>
      </c>
    </row>
    <row r="2205" ht="14.25" hidden="1" spans="1:10">
      <c r="A2205" s="5" t="s">
        <v>524</v>
      </c>
      <c r="E2205" s="28" t="s">
        <v>3852</v>
      </c>
      <c r="F2205" s="28" t="s">
        <v>758</v>
      </c>
      <c r="G2205" s="28" t="s">
        <v>405</v>
      </c>
      <c r="H2205" s="11">
        <v>1</v>
      </c>
      <c r="J2205" s="41">
        <v>12</v>
      </c>
    </row>
    <row r="2206" ht="14.25" hidden="1" spans="1:10">
      <c r="A2206" s="5" t="s">
        <v>524</v>
      </c>
      <c r="E2206" s="28" t="s">
        <v>3853</v>
      </c>
      <c r="F2206" s="28" t="s">
        <v>3854</v>
      </c>
      <c r="G2206" s="28" t="s">
        <v>3855</v>
      </c>
      <c r="H2206" s="11">
        <v>1</v>
      </c>
      <c r="J2206" s="41">
        <v>13</v>
      </c>
    </row>
    <row r="2207" ht="14.25" hidden="1" spans="1:10">
      <c r="A2207" s="5" t="s">
        <v>524</v>
      </c>
      <c r="E2207" s="28" t="s">
        <v>3856</v>
      </c>
      <c r="F2207" s="28" t="s">
        <v>1262</v>
      </c>
      <c r="G2207" s="28" t="s">
        <v>658</v>
      </c>
      <c r="H2207" s="11">
        <v>1</v>
      </c>
      <c r="J2207" s="41">
        <v>5000</v>
      </c>
    </row>
    <row r="2208" ht="14.25" hidden="1" spans="1:10">
      <c r="A2208" s="5" t="s">
        <v>524</v>
      </c>
      <c r="E2208" s="28" t="s">
        <v>3857</v>
      </c>
      <c r="F2208" s="28" t="s">
        <v>1262</v>
      </c>
      <c r="G2208" s="28" t="s">
        <v>520</v>
      </c>
      <c r="H2208" s="11">
        <v>1</v>
      </c>
      <c r="J2208" s="41">
        <v>5000</v>
      </c>
    </row>
    <row r="2209" ht="14.25" hidden="1" spans="1:10">
      <c r="A2209" s="5" t="s">
        <v>524</v>
      </c>
      <c r="E2209" s="28" t="s">
        <v>3858</v>
      </c>
      <c r="F2209" s="28" t="s">
        <v>1262</v>
      </c>
      <c r="G2209" s="28" t="s">
        <v>719</v>
      </c>
      <c r="H2209" s="11">
        <v>1</v>
      </c>
      <c r="J2209" s="41">
        <v>5000</v>
      </c>
    </row>
    <row r="2210" ht="14.25" hidden="1" spans="1:10">
      <c r="A2210" s="5" t="s">
        <v>524</v>
      </c>
      <c r="E2210" s="28" t="s">
        <v>3859</v>
      </c>
      <c r="F2210" s="28" t="s">
        <v>1262</v>
      </c>
      <c r="G2210" s="28" t="s">
        <v>2434</v>
      </c>
      <c r="H2210" s="11">
        <v>1</v>
      </c>
      <c r="J2210" s="41">
        <v>100</v>
      </c>
    </row>
    <row r="2211" ht="14.25" hidden="1" spans="1:10">
      <c r="A2211" s="5" t="s">
        <v>524</v>
      </c>
      <c r="E2211" s="28" t="s">
        <v>3860</v>
      </c>
      <c r="F2211" s="28" t="s">
        <v>758</v>
      </c>
      <c r="G2211" s="28" t="s">
        <v>530</v>
      </c>
      <c r="H2211" s="11">
        <v>1</v>
      </c>
      <c r="J2211" s="41">
        <v>159</v>
      </c>
    </row>
    <row r="2212" ht="14.25" hidden="1" spans="1:10">
      <c r="A2212" s="5" t="s">
        <v>524</v>
      </c>
      <c r="E2212" s="109" t="s">
        <v>3861</v>
      </c>
      <c r="F2212" s="109" t="s">
        <v>3862</v>
      </c>
      <c r="G2212" s="109" t="s">
        <v>515</v>
      </c>
      <c r="H2212" s="11">
        <v>1</v>
      </c>
      <c r="J2212" s="110">
        <v>23</v>
      </c>
    </row>
    <row r="2213" ht="14.25" hidden="1" spans="1:10">
      <c r="A2213" s="5" t="s">
        <v>524</v>
      </c>
      <c r="E2213" s="28" t="s">
        <v>3863</v>
      </c>
      <c r="F2213" s="28" t="s">
        <v>2724</v>
      </c>
      <c r="G2213" s="28" t="s">
        <v>513</v>
      </c>
      <c r="H2213" s="11">
        <v>1</v>
      </c>
      <c r="J2213" s="41">
        <v>980</v>
      </c>
    </row>
    <row r="2214" ht="14.25" hidden="1" spans="1:10">
      <c r="A2214" s="5" t="s">
        <v>524</v>
      </c>
      <c r="E2214" s="28" t="s">
        <v>3864</v>
      </c>
      <c r="F2214" s="28" t="s">
        <v>1226</v>
      </c>
      <c r="G2214" s="28" t="s">
        <v>3865</v>
      </c>
      <c r="H2214" s="11">
        <v>1</v>
      </c>
      <c r="J2214" s="41">
        <v>140</v>
      </c>
    </row>
    <row r="2215" ht="14.25" hidden="1" spans="1:10">
      <c r="A2215" s="5" t="s">
        <v>524</v>
      </c>
      <c r="E2215" s="28" t="s">
        <v>3866</v>
      </c>
      <c r="F2215" s="28" t="s">
        <v>82</v>
      </c>
      <c r="G2215" s="28"/>
      <c r="H2215" s="11">
        <v>1</v>
      </c>
      <c r="J2215" s="41">
        <v>96</v>
      </c>
    </row>
    <row r="2216" ht="14.25" hidden="1" spans="1:10">
      <c r="A2216" s="5" t="s">
        <v>524</v>
      </c>
      <c r="E2216" s="28" t="s">
        <v>3867</v>
      </c>
      <c r="F2216" s="28" t="s">
        <v>1025</v>
      </c>
      <c r="G2216" s="28" t="s">
        <v>3868</v>
      </c>
      <c r="H2216" s="11">
        <v>1</v>
      </c>
      <c r="J2216" s="41">
        <v>20</v>
      </c>
    </row>
    <row r="2217" ht="14.25" hidden="1" spans="1:10">
      <c r="A2217" s="5" t="s">
        <v>524</v>
      </c>
      <c r="E2217" s="28" t="s">
        <v>3869</v>
      </c>
      <c r="F2217" s="28" t="s">
        <v>3779</v>
      </c>
      <c r="G2217" s="28" t="s">
        <v>3870</v>
      </c>
      <c r="H2217" s="11">
        <v>1</v>
      </c>
      <c r="J2217" s="41">
        <v>213</v>
      </c>
    </row>
    <row r="2218" ht="14.25" hidden="1" spans="1:10">
      <c r="A2218" s="5" t="s">
        <v>524</v>
      </c>
      <c r="E2218" s="28" t="s">
        <v>3871</v>
      </c>
      <c r="F2218" s="28" t="s">
        <v>3872</v>
      </c>
      <c r="G2218" s="28" t="s">
        <v>2129</v>
      </c>
      <c r="H2218" s="11">
        <v>1</v>
      </c>
      <c r="J2218" s="41">
        <v>180</v>
      </c>
    </row>
    <row r="2219" ht="14.25" hidden="1" spans="1:10">
      <c r="A2219" s="5" t="s">
        <v>524</v>
      </c>
      <c r="E2219" s="28" t="s">
        <v>3873</v>
      </c>
      <c r="F2219" s="28" t="s">
        <v>815</v>
      </c>
      <c r="G2219" s="28"/>
      <c r="H2219" s="11">
        <v>1</v>
      </c>
      <c r="J2219" s="41">
        <v>3000</v>
      </c>
    </row>
    <row r="2220" ht="14.25" hidden="1" spans="1:10">
      <c r="A2220" s="5" t="s">
        <v>524</v>
      </c>
      <c r="E2220" s="28" t="s">
        <v>3874</v>
      </c>
      <c r="F2220" s="28" t="s">
        <v>216</v>
      </c>
      <c r="G2220" s="28" t="s">
        <v>1121</v>
      </c>
      <c r="H2220" s="11">
        <v>1</v>
      </c>
      <c r="J2220" s="41">
        <v>3</v>
      </c>
    </row>
    <row r="2221" ht="14.25" hidden="1" spans="1:10">
      <c r="A2221" s="5" t="s">
        <v>524</v>
      </c>
      <c r="E2221" s="28" t="s">
        <v>3875</v>
      </c>
      <c r="F2221" s="28" t="s">
        <v>1262</v>
      </c>
      <c r="G2221" s="28" t="s">
        <v>1566</v>
      </c>
      <c r="H2221" s="11">
        <v>1</v>
      </c>
      <c r="J2221" s="41">
        <v>9500</v>
      </c>
    </row>
    <row r="2222" ht="14.25" hidden="1" spans="1:10">
      <c r="A2222" s="5" t="s">
        <v>524</v>
      </c>
      <c r="E2222" s="28" t="s">
        <v>3876</v>
      </c>
      <c r="F2222" s="28" t="s">
        <v>1262</v>
      </c>
      <c r="G2222" s="28" t="s">
        <v>1585</v>
      </c>
      <c r="H2222" s="11">
        <v>1</v>
      </c>
      <c r="J2222" s="41">
        <v>4000</v>
      </c>
    </row>
    <row r="2223" ht="14.25" hidden="1" spans="1:10">
      <c r="A2223" s="5" t="s">
        <v>524</v>
      </c>
      <c r="E2223" s="28" t="s">
        <v>3877</v>
      </c>
      <c r="F2223" s="28" t="s">
        <v>1262</v>
      </c>
      <c r="G2223" s="28" t="s">
        <v>1248</v>
      </c>
      <c r="H2223" s="11">
        <v>1</v>
      </c>
      <c r="J2223" s="41">
        <v>3900</v>
      </c>
    </row>
    <row r="2224" ht="14.25" hidden="1" spans="1:10">
      <c r="A2224" s="5" t="s">
        <v>524</v>
      </c>
      <c r="E2224" s="28" t="s">
        <v>3878</v>
      </c>
      <c r="F2224" s="28" t="s">
        <v>1262</v>
      </c>
      <c r="G2224" s="28" t="s">
        <v>3558</v>
      </c>
      <c r="H2224" s="11">
        <v>1</v>
      </c>
      <c r="J2224" s="41">
        <v>100</v>
      </c>
    </row>
    <row r="2225" ht="14.25" hidden="1" spans="1:10">
      <c r="A2225" s="5" t="s">
        <v>524</v>
      </c>
      <c r="E2225" s="28" t="s">
        <v>3879</v>
      </c>
      <c r="F2225" s="28" t="s">
        <v>3880</v>
      </c>
      <c r="G2225" s="28"/>
      <c r="H2225" s="11">
        <v>1</v>
      </c>
      <c r="J2225" s="41">
        <v>5</v>
      </c>
    </row>
    <row r="2226" ht="14.25" hidden="1" spans="1:10">
      <c r="A2226" s="5" t="s">
        <v>524</v>
      </c>
      <c r="E2226" s="28" t="s">
        <v>3881</v>
      </c>
      <c r="F2226" s="28" t="s">
        <v>1262</v>
      </c>
      <c r="G2226" s="28" t="s">
        <v>2556</v>
      </c>
      <c r="H2226" s="11">
        <v>1</v>
      </c>
      <c r="J2226" s="41">
        <v>100</v>
      </c>
    </row>
    <row r="2227" ht="14.25" hidden="1" spans="1:10">
      <c r="A2227" s="5" t="s">
        <v>524</v>
      </c>
      <c r="E2227" s="28" t="s">
        <v>3882</v>
      </c>
      <c r="F2227" s="28" t="s">
        <v>879</v>
      </c>
      <c r="G2227" s="28" t="s">
        <v>3883</v>
      </c>
      <c r="H2227" s="11">
        <v>1</v>
      </c>
      <c r="J2227" s="41">
        <v>192</v>
      </c>
    </row>
    <row r="2228" ht="14.25" hidden="1" spans="1:10">
      <c r="A2228" s="5" t="s">
        <v>524</v>
      </c>
      <c r="E2228" s="28" t="s">
        <v>3884</v>
      </c>
      <c r="F2228" s="28" t="s">
        <v>729</v>
      </c>
      <c r="G2228" s="28" t="s">
        <v>3885</v>
      </c>
      <c r="H2228" s="11">
        <v>1</v>
      </c>
      <c r="J2228" s="41">
        <v>15</v>
      </c>
    </row>
    <row r="2229" ht="14.25" hidden="1" spans="1:10">
      <c r="A2229" s="5" t="s">
        <v>524</v>
      </c>
      <c r="E2229" s="28" t="s">
        <v>3886</v>
      </c>
      <c r="F2229" s="28" t="s">
        <v>502</v>
      </c>
      <c r="G2229" s="28" t="s">
        <v>267</v>
      </c>
      <c r="H2229" s="11">
        <v>1</v>
      </c>
      <c r="J2229" s="41">
        <v>6</v>
      </c>
    </row>
    <row r="2230" ht="14.25" hidden="1" spans="1:10">
      <c r="A2230" s="5" t="s">
        <v>524</v>
      </c>
      <c r="E2230" s="28" t="s">
        <v>3887</v>
      </c>
      <c r="F2230" s="28" t="s">
        <v>82</v>
      </c>
      <c r="G2230" s="28" t="s">
        <v>267</v>
      </c>
      <c r="H2230" s="11">
        <v>1</v>
      </c>
      <c r="J2230" s="41">
        <v>11</v>
      </c>
    </row>
    <row r="2231" ht="14.25" hidden="1" spans="1:10">
      <c r="A2231" s="5" t="s">
        <v>524</v>
      </c>
      <c r="E2231" s="28" t="s">
        <v>3888</v>
      </c>
      <c r="F2231" s="28" t="s">
        <v>3889</v>
      </c>
      <c r="G2231" s="28" t="s">
        <v>1034</v>
      </c>
      <c r="H2231" s="11">
        <v>1</v>
      </c>
      <c r="J2231" s="41">
        <v>23</v>
      </c>
    </row>
    <row r="2232" ht="14.25" hidden="1" spans="1:10">
      <c r="A2232" s="5" t="s">
        <v>524</v>
      </c>
      <c r="E2232" s="28" t="s">
        <v>3890</v>
      </c>
      <c r="F2232" s="28" t="s">
        <v>294</v>
      </c>
      <c r="G2232" s="28" t="s">
        <v>83</v>
      </c>
      <c r="H2232" s="11">
        <v>1</v>
      </c>
      <c r="J2232" s="41">
        <v>2116</v>
      </c>
    </row>
    <row r="2233" ht="14.25" hidden="1" spans="1:10">
      <c r="A2233" s="5" t="s">
        <v>524</v>
      </c>
      <c r="E2233" s="28" t="s">
        <v>3891</v>
      </c>
      <c r="F2233" s="28" t="s">
        <v>82</v>
      </c>
      <c r="G2233" s="28" t="s">
        <v>405</v>
      </c>
      <c r="H2233" s="11">
        <v>1</v>
      </c>
      <c r="J2233" s="41">
        <v>21</v>
      </c>
    </row>
    <row r="2234" ht="14.25" hidden="1" spans="1:10">
      <c r="A2234" s="5" t="s">
        <v>524</v>
      </c>
      <c r="E2234" s="28" t="s">
        <v>3892</v>
      </c>
      <c r="F2234" s="28" t="s">
        <v>3893</v>
      </c>
      <c r="G2234" s="28" t="s">
        <v>845</v>
      </c>
      <c r="H2234" s="11">
        <v>1</v>
      </c>
      <c r="J2234" s="41">
        <v>2</v>
      </c>
    </row>
    <row r="2235" ht="14.25" hidden="1" spans="1:10">
      <c r="A2235" s="5" t="s">
        <v>524</v>
      </c>
      <c r="E2235" s="28" t="s">
        <v>3894</v>
      </c>
      <c r="F2235" s="28" t="s">
        <v>3895</v>
      </c>
      <c r="G2235" s="28" t="s">
        <v>83</v>
      </c>
      <c r="H2235" s="11">
        <v>1</v>
      </c>
      <c r="J2235" s="41">
        <v>700</v>
      </c>
    </row>
    <row r="2236" ht="14.25" hidden="1" spans="1:10">
      <c r="A2236" s="5" t="s">
        <v>524</v>
      </c>
      <c r="E2236" s="28" t="s">
        <v>3896</v>
      </c>
      <c r="F2236" s="28" t="s">
        <v>687</v>
      </c>
      <c r="G2236" s="28"/>
      <c r="H2236" s="11">
        <v>1</v>
      </c>
      <c r="J2236" s="41">
        <v>1196</v>
      </c>
    </row>
    <row r="2237" ht="14.25" hidden="1" spans="1:10">
      <c r="A2237" s="5" t="s">
        <v>524</v>
      </c>
      <c r="E2237" s="28" t="s">
        <v>3897</v>
      </c>
      <c r="F2237" s="28" t="s">
        <v>1342</v>
      </c>
      <c r="G2237" s="28" t="s">
        <v>176</v>
      </c>
      <c r="H2237" s="11">
        <v>1</v>
      </c>
      <c r="J2237" s="41">
        <v>1531</v>
      </c>
    </row>
    <row r="2238" ht="14.25" hidden="1" spans="1:10">
      <c r="A2238" s="5" t="s">
        <v>524</v>
      </c>
      <c r="E2238" s="28" t="s">
        <v>3898</v>
      </c>
      <c r="F2238" s="28" t="s">
        <v>3846</v>
      </c>
      <c r="G2238" s="28" t="s">
        <v>241</v>
      </c>
      <c r="H2238" s="11">
        <v>1</v>
      </c>
      <c r="J2238" s="41">
        <v>4067</v>
      </c>
    </row>
    <row r="2239" ht="14.25" hidden="1" spans="1:10">
      <c r="A2239" s="5" t="s">
        <v>524</v>
      </c>
      <c r="E2239" s="28" t="s">
        <v>3899</v>
      </c>
      <c r="F2239" s="28" t="s">
        <v>1025</v>
      </c>
      <c r="G2239" s="28" t="s">
        <v>3900</v>
      </c>
      <c r="H2239" s="11">
        <v>1</v>
      </c>
      <c r="J2239" s="41">
        <v>926</v>
      </c>
    </row>
    <row r="2240" ht="14.25" hidden="1" spans="1:10">
      <c r="A2240" s="5" t="s">
        <v>524</v>
      </c>
      <c r="E2240" s="28" t="s">
        <v>3901</v>
      </c>
      <c r="F2240" s="28" t="s">
        <v>3902</v>
      </c>
      <c r="G2240" s="28" t="s">
        <v>2494</v>
      </c>
      <c r="H2240" s="11">
        <v>1</v>
      </c>
      <c r="J2240" s="41">
        <v>6724</v>
      </c>
    </row>
    <row r="2241" ht="14.25" hidden="1" spans="1:10">
      <c r="A2241" s="5" t="s">
        <v>524</v>
      </c>
      <c r="E2241" s="28" t="s">
        <v>3903</v>
      </c>
      <c r="F2241" s="28" t="s">
        <v>3904</v>
      </c>
      <c r="G2241" s="28" t="s">
        <v>644</v>
      </c>
      <c r="H2241" s="11">
        <v>1</v>
      </c>
      <c r="J2241" s="41">
        <v>70000</v>
      </c>
    </row>
    <row r="2242" ht="14.25" hidden="1" spans="1:10">
      <c r="A2242" s="5" t="s">
        <v>524</v>
      </c>
      <c r="E2242" s="28" t="s">
        <v>3905</v>
      </c>
      <c r="F2242" s="28" t="s">
        <v>1188</v>
      </c>
      <c r="G2242" s="28" t="s">
        <v>3906</v>
      </c>
      <c r="H2242" s="11">
        <v>1</v>
      </c>
      <c r="J2242" s="41">
        <v>296</v>
      </c>
    </row>
    <row r="2243" ht="14.25" hidden="1" spans="1:10">
      <c r="A2243" s="5" t="s">
        <v>524</v>
      </c>
      <c r="E2243" s="28" t="s">
        <v>3907</v>
      </c>
      <c r="F2243" s="28" t="s">
        <v>1262</v>
      </c>
      <c r="G2243" s="28" t="s">
        <v>3634</v>
      </c>
      <c r="H2243" s="11">
        <v>1</v>
      </c>
      <c r="J2243" s="41">
        <v>5000</v>
      </c>
    </row>
    <row r="2244" ht="14.25" hidden="1" spans="1:10">
      <c r="A2244" s="5" t="s">
        <v>524</v>
      </c>
      <c r="E2244" s="28" t="s">
        <v>3908</v>
      </c>
      <c r="F2244" s="28" t="s">
        <v>1262</v>
      </c>
      <c r="G2244" s="28" t="s">
        <v>2999</v>
      </c>
      <c r="H2244" s="11">
        <v>1</v>
      </c>
      <c r="J2244" s="41">
        <v>100</v>
      </c>
    </row>
    <row r="2245" ht="14.25" hidden="1" spans="1:10">
      <c r="A2245" s="5" t="s">
        <v>524</v>
      </c>
      <c r="E2245" s="28" t="s">
        <v>3909</v>
      </c>
      <c r="F2245" s="28" t="s">
        <v>1262</v>
      </c>
      <c r="G2245" s="28" t="s">
        <v>1940</v>
      </c>
      <c r="H2245" s="11">
        <v>1</v>
      </c>
      <c r="J2245" s="41">
        <v>84</v>
      </c>
    </row>
    <row r="2246" ht="14.25" hidden="1" spans="1:10">
      <c r="A2246" s="5" t="s">
        <v>524</v>
      </c>
      <c r="E2246" s="28" t="s">
        <v>3910</v>
      </c>
      <c r="F2246" s="28" t="s">
        <v>804</v>
      </c>
      <c r="G2246" s="28" t="s">
        <v>3911</v>
      </c>
      <c r="H2246" s="11">
        <v>1</v>
      </c>
      <c r="J2246" s="41">
        <v>10</v>
      </c>
    </row>
    <row r="2247" ht="14.25" hidden="1" spans="1:10">
      <c r="A2247" s="5" t="s">
        <v>524</v>
      </c>
      <c r="E2247" s="28" t="s">
        <v>3912</v>
      </c>
      <c r="F2247" s="28" t="s">
        <v>1193</v>
      </c>
      <c r="G2247" s="28" t="s">
        <v>3546</v>
      </c>
      <c r="H2247" s="11">
        <v>1</v>
      </c>
      <c r="J2247" s="41">
        <v>8</v>
      </c>
    </row>
    <row r="2248" ht="14.25" hidden="1" spans="1:10">
      <c r="A2248" s="5" t="s">
        <v>524</v>
      </c>
      <c r="E2248" s="28" t="s">
        <v>3913</v>
      </c>
      <c r="F2248" s="28" t="s">
        <v>316</v>
      </c>
      <c r="G2248" s="28" t="s">
        <v>3914</v>
      </c>
      <c r="H2248" s="11">
        <v>1</v>
      </c>
      <c r="J2248" s="41">
        <v>353</v>
      </c>
    </row>
    <row r="2249" ht="14.25" hidden="1" spans="1:10">
      <c r="A2249" s="5" t="s">
        <v>524</v>
      </c>
      <c r="E2249" s="28" t="s">
        <v>3915</v>
      </c>
      <c r="F2249" s="28" t="s">
        <v>3916</v>
      </c>
      <c r="G2249" s="28" t="s">
        <v>83</v>
      </c>
      <c r="H2249" s="11">
        <v>1</v>
      </c>
      <c r="J2249" s="41">
        <v>1</v>
      </c>
    </row>
    <row r="2250" ht="14.25" hidden="1" spans="1:10">
      <c r="A2250" s="5" t="s">
        <v>524</v>
      </c>
      <c r="E2250" s="28" t="s">
        <v>3917</v>
      </c>
      <c r="F2250" s="28" t="s">
        <v>729</v>
      </c>
      <c r="G2250" s="28" t="s">
        <v>3918</v>
      </c>
      <c r="H2250" s="11">
        <v>1</v>
      </c>
      <c r="J2250" s="41">
        <v>127</v>
      </c>
    </row>
    <row r="2251" ht="14.25" hidden="1" spans="1:10">
      <c r="A2251" s="5" t="s">
        <v>524</v>
      </c>
      <c r="E2251" s="28" t="s">
        <v>3919</v>
      </c>
      <c r="F2251" s="28" t="s">
        <v>210</v>
      </c>
      <c r="G2251" s="28" t="s">
        <v>3920</v>
      </c>
      <c r="H2251" s="11">
        <v>1</v>
      </c>
      <c r="J2251" s="41">
        <v>80</v>
      </c>
    </row>
    <row r="2252" ht="14.25" hidden="1" spans="1:10">
      <c r="A2252" s="5" t="s">
        <v>524</v>
      </c>
      <c r="E2252" s="28" t="s">
        <v>3921</v>
      </c>
      <c r="F2252" s="28" t="s">
        <v>139</v>
      </c>
      <c r="G2252" s="28" t="s">
        <v>842</v>
      </c>
      <c r="H2252" s="11">
        <v>1</v>
      </c>
      <c r="J2252" s="41">
        <v>2</v>
      </c>
    </row>
    <row r="2253" ht="14.25" hidden="1" spans="1:10">
      <c r="A2253" s="5" t="s">
        <v>524</v>
      </c>
      <c r="E2253" s="28" t="s">
        <v>3922</v>
      </c>
      <c r="F2253" s="28" t="s">
        <v>194</v>
      </c>
      <c r="G2253" s="28" t="s">
        <v>3229</v>
      </c>
      <c r="H2253" s="11">
        <v>1</v>
      </c>
      <c r="J2253" s="41">
        <v>5</v>
      </c>
    </row>
    <row r="2254" ht="14.25" hidden="1" spans="1:10">
      <c r="A2254" s="5" t="s">
        <v>524</v>
      </c>
      <c r="E2254" s="28" t="s">
        <v>3923</v>
      </c>
      <c r="F2254" s="28" t="s">
        <v>879</v>
      </c>
      <c r="G2254" s="28" t="s">
        <v>3924</v>
      </c>
      <c r="H2254" s="11">
        <v>1</v>
      </c>
      <c r="J2254" s="41">
        <v>37</v>
      </c>
    </row>
    <row r="2255" ht="14.25" hidden="1" spans="1:10">
      <c r="A2255" s="5" t="s">
        <v>524</v>
      </c>
      <c r="E2255" s="28" t="s">
        <v>3925</v>
      </c>
      <c r="F2255" s="28" t="s">
        <v>194</v>
      </c>
      <c r="G2255" s="28" t="s">
        <v>517</v>
      </c>
      <c r="H2255" s="11">
        <v>1</v>
      </c>
      <c r="J2255" s="41">
        <v>2</v>
      </c>
    </row>
    <row r="2256" ht="14.25" hidden="1" spans="1:10">
      <c r="A2256" s="5" t="s">
        <v>524</v>
      </c>
      <c r="E2256" s="28" t="s">
        <v>3926</v>
      </c>
      <c r="F2256" s="28" t="s">
        <v>3927</v>
      </c>
      <c r="G2256" s="28" t="s">
        <v>353</v>
      </c>
      <c r="H2256" s="11">
        <v>1</v>
      </c>
      <c r="J2256" s="41">
        <v>5</v>
      </c>
    </row>
    <row r="2257" ht="14.25" hidden="1" spans="1:10">
      <c r="A2257" s="5" t="s">
        <v>524</v>
      </c>
      <c r="E2257" s="28" t="s">
        <v>3928</v>
      </c>
      <c r="F2257" s="28" t="s">
        <v>668</v>
      </c>
      <c r="G2257" s="28" t="s">
        <v>477</v>
      </c>
      <c r="H2257" s="11">
        <v>1</v>
      </c>
      <c r="J2257" s="41">
        <v>30</v>
      </c>
    </row>
    <row r="2258" ht="14.25" hidden="1" spans="1:10">
      <c r="A2258" s="5" t="s">
        <v>524</v>
      </c>
      <c r="E2258" s="28" t="s">
        <v>3929</v>
      </c>
      <c r="F2258" s="28" t="s">
        <v>1592</v>
      </c>
      <c r="G2258" s="28" t="s">
        <v>3930</v>
      </c>
      <c r="H2258" s="11">
        <v>1</v>
      </c>
      <c r="J2258" s="41">
        <v>10</v>
      </c>
    </row>
    <row r="2259" ht="14.25" hidden="1" spans="1:10">
      <c r="A2259" s="5" t="s">
        <v>524</v>
      </c>
      <c r="E2259" s="28" t="s">
        <v>3931</v>
      </c>
      <c r="F2259" s="28" t="s">
        <v>2328</v>
      </c>
      <c r="G2259" s="28" t="s">
        <v>421</v>
      </c>
      <c r="H2259" s="11">
        <v>1</v>
      </c>
      <c r="J2259" s="41">
        <v>2</v>
      </c>
    </row>
    <row r="2260" ht="14.25" hidden="1" spans="1:10">
      <c r="A2260" s="5" t="s">
        <v>524</v>
      </c>
      <c r="E2260" s="28" t="s">
        <v>3932</v>
      </c>
      <c r="F2260" s="28" t="s">
        <v>3933</v>
      </c>
      <c r="G2260" s="28" t="s">
        <v>2946</v>
      </c>
      <c r="H2260" s="11">
        <v>1</v>
      </c>
      <c r="J2260" s="41">
        <v>30</v>
      </c>
    </row>
    <row r="2261" ht="14.25" hidden="1" spans="1:10">
      <c r="A2261" s="5" t="s">
        <v>524</v>
      </c>
      <c r="E2261" s="28" t="s">
        <v>3934</v>
      </c>
      <c r="F2261" s="28" t="s">
        <v>2014</v>
      </c>
      <c r="G2261" s="28" t="s">
        <v>3930</v>
      </c>
      <c r="H2261" s="11">
        <v>1</v>
      </c>
      <c r="J2261" s="41">
        <v>8</v>
      </c>
    </row>
    <row r="2262" ht="14.25" hidden="1" spans="1:10">
      <c r="A2262" s="5" t="s">
        <v>524</v>
      </c>
      <c r="E2262" s="28" t="s">
        <v>3935</v>
      </c>
      <c r="F2262" s="28" t="s">
        <v>1193</v>
      </c>
      <c r="G2262" s="28" t="s">
        <v>3936</v>
      </c>
      <c r="H2262" s="11">
        <v>1</v>
      </c>
      <c r="J2262" s="41">
        <v>1</v>
      </c>
    </row>
    <row r="2263" ht="14.25" hidden="1" spans="1:10">
      <c r="A2263" s="5" t="s">
        <v>524</v>
      </c>
      <c r="E2263" s="28" t="s">
        <v>3937</v>
      </c>
      <c r="F2263" s="28" t="s">
        <v>294</v>
      </c>
      <c r="G2263" s="28"/>
      <c r="H2263" s="11">
        <v>1</v>
      </c>
      <c r="J2263" s="41">
        <v>100</v>
      </c>
    </row>
    <row r="2264" ht="14.25" hidden="1" spans="1:10">
      <c r="A2264" s="5" t="s">
        <v>524</v>
      </c>
      <c r="E2264" s="28" t="s">
        <v>3938</v>
      </c>
      <c r="F2264" s="28" t="s">
        <v>507</v>
      </c>
      <c r="G2264" s="28" t="s">
        <v>842</v>
      </c>
      <c r="H2264" s="11">
        <v>1</v>
      </c>
      <c r="J2264" s="41">
        <v>32</v>
      </c>
    </row>
    <row r="2265" ht="14.25" hidden="1" spans="1:10">
      <c r="A2265" s="5" t="s">
        <v>524</v>
      </c>
      <c r="E2265" s="28" t="s">
        <v>3939</v>
      </c>
      <c r="F2265" s="28" t="s">
        <v>547</v>
      </c>
      <c r="G2265" s="28" t="s">
        <v>824</v>
      </c>
      <c r="H2265" s="11">
        <v>1</v>
      </c>
      <c r="J2265" s="41">
        <v>10</v>
      </c>
    </row>
    <row r="2266" ht="14.25" hidden="1" spans="1:10">
      <c r="A2266" s="5" t="s">
        <v>524</v>
      </c>
      <c r="E2266" s="28" t="s">
        <v>3940</v>
      </c>
      <c r="F2266" s="28" t="s">
        <v>3941</v>
      </c>
      <c r="G2266" s="28" t="s">
        <v>3942</v>
      </c>
      <c r="H2266" s="11">
        <v>1</v>
      </c>
      <c r="J2266" s="41">
        <v>45</v>
      </c>
    </row>
    <row r="2267" ht="14.25" hidden="1" spans="1:10">
      <c r="A2267" s="5" t="s">
        <v>524</v>
      </c>
      <c r="E2267" s="28" t="s">
        <v>3943</v>
      </c>
      <c r="F2267" s="28" t="s">
        <v>1974</v>
      </c>
      <c r="G2267" s="28"/>
      <c r="H2267" s="11">
        <v>1</v>
      </c>
      <c r="J2267" s="41">
        <v>10</v>
      </c>
    </row>
    <row r="2268" ht="14.25" hidden="1" spans="1:10">
      <c r="A2268" s="5" t="s">
        <v>524</v>
      </c>
      <c r="E2268" s="28" t="s">
        <v>3944</v>
      </c>
      <c r="F2268" s="28" t="s">
        <v>860</v>
      </c>
      <c r="G2268" s="28"/>
      <c r="H2268" s="11">
        <v>1</v>
      </c>
      <c r="J2268" s="41">
        <v>3</v>
      </c>
    </row>
    <row r="2269" ht="14.25" hidden="1" spans="1:10">
      <c r="A2269" s="5" t="s">
        <v>524</v>
      </c>
      <c r="E2269" s="28" t="s">
        <v>3945</v>
      </c>
      <c r="F2269" s="28" t="s">
        <v>3203</v>
      </c>
      <c r="G2269" s="28" t="s">
        <v>353</v>
      </c>
      <c r="H2269" s="11">
        <v>1</v>
      </c>
      <c r="J2269" s="41">
        <v>6</v>
      </c>
    </row>
    <row r="2270" ht="14.25" hidden="1" spans="1:10">
      <c r="A2270" s="5" t="s">
        <v>524</v>
      </c>
      <c r="E2270" s="28" t="s">
        <v>3946</v>
      </c>
      <c r="F2270" s="28" t="s">
        <v>199</v>
      </c>
      <c r="G2270" s="28" t="s">
        <v>241</v>
      </c>
      <c r="H2270" s="11">
        <v>1</v>
      </c>
      <c r="J2270" s="41">
        <v>45</v>
      </c>
    </row>
    <row r="2271" ht="14.25" hidden="1" spans="1:10">
      <c r="A2271" s="5" t="s">
        <v>524</v>
      </c>
      <c r="E2271" s="28" t="s">
        <v>3947</v>
      </c>
      <c r="F2271" s="28" t="s">
        <v>1262</v>
      </c>
      <c r="G2271" s="28" t="s">
        <v>520</v>
      </c>
      <c r="H2271" s="11">
        <v>1</v>
      </c>
      <c r="J2271" s="41">
        <v>100</v>
      </c>
    </row>
    <row r="2272" ht="14.25" hidden="1" spans="1:10">
      <c r="A2272" s="5" t="s">
        <v>524</v>
      </c>
      <c r="E2272" s="28" t="s">
        <v>3948</v>
      </c>
      <c r="F2272" s="28" t="s">
        <v>631</v>
      </c>
      <c r="G2272" s="28" t="s">
        <v>3949</v>
      </c>
      <c r="H2272" s="11">
        <v>1</v>
      </c>
      <c r="J2272" s="41">
        <v>30</v>
      </c>
    </row>
    <row r="2273" ht="14.25" hidden="1" spans="1:10">
      <c r="A2273" s="5" t="s">
        <v>524</v>
      </c>
      <c r="E2273" s="28" t="s">
        <v>3950</v>
      </c>
      <c r="F2273" s="28" t="s">
        <v>3951</v>
      </c>
      <c r="G2273" s="28"/>
      <c r="H2273" s="11">
        <v>1</v>
      </c>
      <c r="J2273" s="41">
        <v>50</v>
      </c>
    </row>
    <row r="2274" ht="14.25" hidden="1" spans="1:10">
      <c r="A2274" s="5" t="s">
        <v>524</v>
      </c>
      <c r="E2274" s="28" t="s">
        <v>3952</v>
      </c>
      <c r="F2274" s="28" t="s">
        <v>3953</v>
      </c>
      <c r="G2274" s="28" t="s">
        <v>700</v>
      </c>
      <c r="H2274" s="11">
        <v>1</v>
      </c>
      <c r="J2274" s="41">
        <v>19</v>
      </c>
    </row>
    <row r="2275" ht="14.25" hidden="1" spans="1:10">
      <c r="A2275" s="5" t="s">
        <v>524</v>
      </c>
      <c r="E2275" s="28" t="s">
        <v>3954</v>
      </c>
      <c r="F2275" s="28" t="s">
        <v>169</v>
      </c>
      <c r="G2275" s="28"/>
      <c r="H2275" s="11">
        <v>1</v>
      </c>
      <c r="J2275" s="41">
        <v>4</v>
      </c>
    </row>
    <row r="2276" ht="14.25" hidden="1" spans="1:10">
      <c r="A2276" s="5" t="s">
        <v>524</v>
      </c>
      <c r="E2276" s="28" t="s">
        <v>3955</v>
      </c>
      <c r="F2276" s="28" t="s">
        <v>3956</v>
      </c>
      <c r="G2276" s="28" t="s">
        <v>3957</v>
      </c>
      <c r="H2276" s="11">
        <v>1</v>
      </c>
      <c r="J2276" s="41">
        <v>1</v>
      </c>
    </row>
    <row r="2277" ht="14.25" hidden="1" spans="1:10">
      <c r="A2277" s="5" t="s">
        <v>524</v>
      </c>
      <c r="E2277" s="28" t="s">
        <v>3958</v>
      </c>
      <c r="F2277" s="28" t="s">
        <v>2971</v>
      </c>
      <c r="G2277" s="28" t="s">
        <v>3959</v>
      </c>
      <c r="H2277" s="11">
        <v>1</v>
      </c>
      <c r="J2277" s="41">
        <v>7</v>
      </c>
    </row>
    <row r="2278" ht="14.25" hidden="1" spans="1:10">
      <c r="A2278" s="5" t="s">
        <v>524</v>
      </c>
      <c r="E2278" s="28" t="s">
        <v>3960</v>
      </c>
      <c r="F2278" s="28" t="s">
        <v>2971</v>
      </c>
      <c r="G2278" s="28" t="s">
        <v>3961</v>
      </c>
      <c r="H2278" s="11">
        <v>1</v>
      </c>
      <c r="J2278" s="41">
        <v>4</v>
      </c>
    </row>
    <row r="2279" ht="14.25" hidden="1" spans="1:10">
      <c r="A2279" s="5" t="s">
        <v>524</v>
      </c>
      <c r="E2279" s="28" t="s">
        <v>3962</v>
      </c>
      <c r="F2279" s="28" t="s">
        <v>507</v>
      </c>
      <c r="G2279" s="28" t="s">
        <v>3963</v>
      </c>
      <c r="H2279" s="11">
        <v>1</v>
      </c>
      <c r="J2279" s="41">
        <v>6</v>
      </c>
    </row>
    <row r="2280" ht="14.25" hidden="1" spans="1:10">
      <c r="A2280" s="5" t="s">
        <v>524</v>
      </c>
      <c r="E2280" s="28" t="s">
        <v>3964</v>
      </c>
      <c r="F2280" s="28" t="s">
        <v>661</v>
      </c>
      <c r="G2280" s="28" t="s">
        <v>3965</v>
      </c>
      <c r="H2280" s="11">
        <v>1</v>
      </c>
      <c r="J2280" s="41">
        <v>20</v>
      </c>
    </row>
    <row r="2281" ht="14.25" hidden="1" spans="1:10">
      <c r="A2281" s="5" t="s">
        <v>524</v>
      </c>
      <c r="E2281" s="28" t="s">
        <v>3966</v>
      </c>
      <c r="F2281" s="28" t="s">
        <v>1193</v>
      </c>
      <c r="G2281" s="28" t="s">
        <v>1029</v>
      </c>
      <c r="H2281" s="11">
        <v>1</v>
      </c>
      <c r="J2281" s="41">
        <v>1</v>
      </c>
    </row>
    <row r="2282" ht="14.25" hidden="1" spans="1:10">
      <c r="A2282" s="5" t="s">
        <v>524</v>
      </c>
      <c r="E2282" s="28" t="s">
        <v>3967</v>
      </c>
      <c r="F2282" s="28" t="s">
        <v>82</v>
      </c>
      <c r="G2282" s="28" t="s">
        <v>3968</v>
      </c>
      <c r="H2282" s="11">
        <v>1</v>
      </c>
      <c r="J2282" s="41">
        <v>29</v>
      </c>
    </row>
    <row r="2283" ht="14.25" hidden="1" spans="1:10">
      <c r="A2283" s="5" t="s">
        <v>524</v>
      </c>
      <c r="E2283" s="28" t="s">
        <v>3969</v>
      </c>
      <c r="F2283" s="28" t="s">
        <v>1807</v>
      </c>
      <c r="G2283" s="28" t="s">
        <v>83</v>
      </c>
      <c r="H2283" s="11">
        <v>1</v>
      </c>
      <c r="J2283" s="41">
        <v>6000</v>
      </c>
    </row>
    <row r="2284" ht="14.25" hidden="1" spans="1:10">
      <c r="A2284" s="5" t="s">
        <v>524</v>
      </c>
      <c r="E2284" s="28" t="s">
        <v>3970</v>
      </c>
      <c r="F2284" s="28" t="s">
        <v>199</v>
      </c>
      <c r="G2284" s="28" t="s">
        <v>1488</v>
      </c>
      <c r="H2284" s="11">
        <v>1</v>
      </c>
      <c r="J2284" s="41">
        <v>9</v>
      </c>
    </row>
    <row r="2285" ht="14.25" hidden="1" spans="1:10">
      <c r="A2285" s="5" t="s">
        <v>524</v>
      </c>
      <c r="E2285" s="28" t="s">
        <v>3971</v>
      </c>
      <c r="F2285" s="28" t="s">
        <v>1438</v>
      </c>
      <c r="G2285" s="28" t="s">
        <v>385</v>
      </c>
      <c r="H2285" s="11">
        <v>1</v>
      </c>
      <c r="J2285" s="41">
        <v>2000</v>
      </c>
    </row>
    <row r="2286" ht="14.25" hidden="1" spans="1:10">
      <c r="A2286" s="5" t="s">
        <v>524</v>
      </c>
      <c r="E2286" s="28" t="s">
        <v>3972</v>
      </c>
      <c r="F2286" s="28" t="s">
        <v>82</v>
      </c>
      <c r="G2286" s="28" t="s">
        <v>1034</v>
      </c>
      <c r="H2286" s="11">
        <v>1</v>
      </c>
      <c r="J2286" s="41">
        <v>43</v>
      </c>
    </row>
    <row r="2287" ht="14.25" hidden="1" spans="1:10">
      <c r="A2287" s="5" t="s">
        <v>524</v>
      </c>
      <c r="E2287" s="28" t="s">
        <v>3973</v>
      </c>
      <c r="F2287" s="28" t="s">
        <v>433</v>
      </c>
      <c r="G2287" s="28" t="s">
        <v>842</v>
      </c>
      <c r="H2287" s="11">
        <v>1</v>
      </c>
      <c r="J2287" s="41">
        <v>200</v>
      </c>
    </row>
    <row r="2288" ht="14.25" hidden="1" spans="1:10">
      <c r="A2288" s="5" t="s">
        <v>524</v>
      </c>
      <c r="E2288" s="28" t="s">
        <v>3974</v>
      </c>
      <c r="F2288" s="28" t="s">
        <v>3975</v>
      </c>
      <c r="G2288" s="28" t="s">
        <v>385</v>
      </c>
      <c r="H2288" s="11">
        <v>1</v>
      </c>
      <c r="J2288" s="41">
        <v>34</v>
      </c>
    </row>
    <row r="2289" ht="14.25" hidden="1" spans="1:10">
      <c r="A2289" s="5" t="s">
        <v>524</v>
      </c>
      <c r="E2289" s="28" t="s">
        <v>3976</v>
      </c>
      <c r="F2289" s="28" t="s">
        <v>661</v>
      </c>
      <c r="G2289" s="28" t="s">
        <v>1744</v>
      </c>
      <c r="H2289" s="11">
        <v>1</v>
      </c>
      <c r="J2289" s="41">
        <v>99</v>
      </c>
    </row>
    <row r="2290" ht="14.25" hidden="1" spans="1:10">
      <c r="A2290" s="5" t="s">
        <v>524</v>
      </c>
      <c r="E2290" s="28" t="s">
        <v>3977</v>
      </c>
      <c r="F2290" s="28" t="s">
        <v>142</v>
      </c>
      <c r="G2290" s="28" t="s">
        <v>3978</v>
      </c>
      <c r="H2290" s="11">
        <v>1</v>
      </c>
      <c r="J2290" s="41">
        <v>1</v>
      </c>
    </row>
    <row r="2291" ht="14.25" hidden="1" spans="1:10">
      <c r="A2291" s="5" t="s">
        <v>524</v>
      </c>
      <c r="E2291" s="28" t="s">
        <v>3979</v>
      </c>
      <c r="F2291" s="28" t="s">
        <v>3980</v>
      </c>
      <c r="G2291" s="28" t="s">
        <v>392</v>
      </c>
      <c r="H2291" s="11">
        <v>1</v>
      </c>
      <c r="J2291" s="41">
        <v>1</v>
      </c>
    </row>
    <row r="2292" ht="14.25" hidden="1" spans="1:10">
      <c r="A2292" s="5" t="s">
        <v>524</v>
      </c>
      <c r="E2292" s="28" t="s">
        <v>3981</v>
      </c>
      <c r="F2292" s="28" t="s">
        <v>643</v>
      </c>
      <c r="G2292" s="28"/>
      <c r="H2292" s="11">
        <v>1</v>
      </c>
      <c r="J2292" s="41">
        <v>20</v>
      </c>
    </row>
    <row r="2293" ht="14.25" hidden="1" spans="1:10">
      <c r="A2293" s="5" t="s">
        <v>524</v>
      </c>
      <c r="E2293" s="28" t="s">
        <v>3982</v>
      </c>
      <c r="F2293" s="28" t="s">
        <v>890</v>
      </c>
      <c r="G2293" s="28" t="s">
        <v>2129</v>
      </c>
      <c r="H2293" s="11">
        <v>1</v>
      </c>
      <c r="J2293" s="41">
        <v>11</v>
      </c>
    </row>
    <row r="2294" ht="14.25" hidden="1" spans="1:10">
      <c r="A2294" s="5" t="s">
        <v>524</v>
      </c>
      <c r="E2294" s="28" t="s">
        <v>3983</v>
      </c>
      <c r="F2294" s="28" t="s">
        <v>294</v>
      </c>
      <c r="G2294" s="28" t="s">
        <v>515</v>
      </c>
      <c r="H2294" s="11">
        <v>1</v>
      </c>
      <c r="J2294" s="41">
        <v>4</v>
      </c>
    </row>
    <row r="2295" ht="14.25" hidden="1" spans="1:10">
      <c r="A2295" s="5" t="s">
        <v>524</v>
      </c>
      <c r="E2295" s="28" t="s">
        <v>3984</v>
      </c>
      <c r="F2295" s="28" t="s">
        <v>507</v>
      </c>
      <c r="G2295" s="28" t="s">
        <v>484</v>
      </c>
      <c r="H2295" s="11">
        <v>1</v>
      </c>
      <c r="J2295" s="41">
        <v>96</v>
      </c>
    </row>
    <row r="2296" ht="14.25" hidden="1" spans="1:10">
      <c r="A2296" s="5" t="s">
        <v>524</v>
      </c>
      <c r="E2296" s="28" t="s">
        <v>3985</v>
      </c>
      <c r="F2296" s="28" t="s">
        <v>3986</v>
      </c>
      <c r="G2296" s="28"/>
      <c r="H2296" s="11">
        <v>1</v>
      </c>
      <c r="J2296" s="41">
        <v>5</v>
      </c>
    </row>
    <row r="2297" ht="14.25" hidden="1" spans="1:10">
      <c r="A2297" s="5" t="s">
        <v>524</v>
      </c>
      <c r="E2297" s="28" t="s">
        <v>3987</v>
      </c>
      <c r="F2297" s="28" t="s">
        <v>981</v>
      </c>
      <c r="G2297" s="28" t="s">
        <v>695</v>
      </c>
      <c r="H2297" s="11">
        <v>1</v>
      </c>
      <c r="J2297" s="41">
        <v>23</v>
      </c>
    </row>
    <row r="2298" ht="14.25" hidden="1" spans="1:10">
      <c r="A2298" s="5" t="s">
        <v>524</v>
      </c>
      <c r="E2298" s="28" t="s">
        <v>3988</v>
      </c>
      <c r="F2298" s="28" t="s">
        <v>729</v>
      </c>
      <c r="G2298" s="28" t="s">
        <v>581</v>
      </c>
      <c r="H2298" s="11">
        <v>1</v>
      </c>
      <c r="J2298" s="41">
        <v>106</v>
      </c>
    </row>
    <row r="2299" ht="14.25" hidden="1" spans="1:10">
      <c r="A2299" s="5" t="s">
        <v>524</v>
      </c>
      <c r="E2299" s="28" t="s">
        <v>3989</v>
      </c>
      <c r="F2299" s="28" t="s">
        <v>791</v>
      </c>
      <c r="G2299" s="28" t="s">
        <v>353</v>
      </c>
      <c r="H2299" s="11">
        <v>1</v>
      </c>
      <c r="J2299" s="41">
        <v>80</v>
      </c>
    </row>
    <row r="2300" ht="14.25" hidden="1" spans="1:10">
      <c r="A2300" s="5" t="s">
        <v>524</v>
      </c>
      <c r="E2300" s="28" t="s">
        <v>3990</v>
      </c>
      <c r="F2300" s="28" t="s">
        <v>1807</v>
      </c>
      <c r="G2300" s="28" t="s">
        <v>2313</v>
      </c>
      <c r="H2300" s="11">
        <v>1</v>
      </c>
      <c r="J2300" s="41">
        <v>7</v>
      </c>
    </row>
    <row r="2301" ht="14.25" hidden="1" spans="1:10">
      <c r="A2301" s="5" t="s">
        <v>524</v>
      </c>
      <c r="E2301" s="28" t="s">
        <v>3991</v>
      </c>
      <c r="F2301" s="28" t="s">
        <v>729</v>
      </c>
      <c r="G2301" s="28" t="s">
        <v>3609</v>
      </c>
      <c r="H2301" s="11">
        <v>1</v>
      </c>
      <c r="J2301" s="41">
        <v>25</v>
      </c>
    </row>
    <row r="2302" ht="14.25" hidden="1" spans="1:10">
      <c r="A2302" s="5" t="s">
        <v>524</v>
      </c>
      <c r="E2302" s="28" t="s">
        <v>3992</v>
      </c>
      <c r="F2302" s="28" t="s">
        <v>1262</v>
      </c>
      <c r="G2302" s="28" t="s">
        <v>3112</v>
      </c>
      <c r="H2302" s="11">
        <v>1</v>
      </c>
      <c r="J2302" s="41">
        <v>50</v>
      </c>
    </row>
    <row r="2303" ht="14.25" hidden="1" spans="1:10">
      <c r="A2303" s="5" t="s">
        <v>524</v>
      </c>
      <c r="E2303" s="28" t="s">
        <v>3993</v>
      </c>
      <c r="F2303" s="28" t="s">
        <v>609</v>
      </c>
      <c r="G2303" s="28"/>
      <c r="H2303" s="11">
        <v>1</v>
      </c>
      <c r="J2303" s="41">
        <v>10</v>
      </c>
    </row>
    <row r="2304" ht="14.25" hidden="1" spans="1:10">
      <c r="A2304" s="5" t="s">
        <v>524</v>
      </c>
      <c r="E2304" s="28" t="s">
        <v>3994</v>
      </c>
      <c r="F2304" s="28" t="s">
        <v>3995</v>
      </c>
      <c r="G2304" s="28" t="s">
        <v>735</v>
      </c>
      <c r="H2304" s="11">
        <v>1</v>
      </c>
      <c r="J2304" s="41">
        <v>1</v>
      </c>
    </row>
    <row r="2305" ht="14.25" hidden="1" spans="1:10">
      <c r="A2305" s="5" t="s">
        <v>524</v>
      </c>
      <c r="E2305" s="28" t="s">
        <v>3996</v>
      </c>
      <c r="F2305" s="28" t="s">
        <v>82</v>
      </c>
      <c r="G2305" s="28" t="s">
        <v>3997</v>
      </c>
      <c r="H2305" s="11">
        <v>1</v>
      </c>
      <c r="J2305" s="41">
        <v>1</v>
      </c>
    </row>
    <row r="2306" ht="14.25" hidden="1" spans="1:10">
      <c r="A2306" s="5" t="s">
        <v>524</v>
      </c>
      <c r="E2306" s="28" t="s">
        <v>3998</v>
      </c>
      <c r="F2306" s="28" t="s">
        <v>169</v>
      </c>
      <c r="G2306" s="28"/>
      <c r="H2306" s="11">
        <v>1</v>
      </c>
      <c r="J2306" s="41">
        <v>60</v>
      </c>
    </row>
    <row r="2307" ht="14.25" hidden="1" spans="1:10">
      <c r="A2307" s="5" t="s">
        <v>524</v>
      </c>
      <c r="E2307" s="28" t="s">
        <v>3999</v>
      </c>
      <c r="F2307" s="28" t="s">
        <v>172</v>
      </c>
      <c r="G2307" s="28" t="s">
        <v>1914</v>
      </c>
      <c r="H2307" s="11">
        <v>1</v>
      </c>
      <c r="J2307" s="41">
        <v>5</v>
      </c>
    </row>
    <row r="2308" ht="14.25" hidden="1" spans="1:10">
      <c r="A2308" s="5" t="s">
        <v>524</v>
      </c>
      <c r="E2308" s="28" t="s">
        <v>4000</v>
      </c>
      <c r="F2308" s="28" t="s">
        <v>3779</v>
      </c>
      <c r="G2308" s="28" t="s">
        <v>3495</v>
      </c>
      <c r="H2308" s="11">
        <v>1</v>
      </c>
      <c r="J2308" s="41">
        <v>42</v>
      </c>
    </row>
    <row r="2309" ht="14.25" hidden="1" spans="1:10">
      <c r="A2309" s="5" t="s">
        <v>524</v>
      </c>
      <c r="E2309" s="28" t="s">
        <v>4001</v>
      </c>
      <c r="F2309" s="28" t="s">
        <v>142</v>
      </c>
      <c r="G2309" s="28" t="s">
        <v>4002</v>
      </c>
      <c r="H2309" s="11">
        <v>1</v>
      </c>
      <c r="J2309" s="41">
        <v>22</v>
      </c>
    </row>
    <row r="2310" ht="14.25" hidden="1" spans="1:10">
      <c r="A2310" s="5" t="s">
        <v>524</v>
      </c>
      <c r="E2310" s="28" t="s">
        <v>4003</v>
      </c>
      <c r="F2310" s="28" t="s">
        <v>82</v>
      </c>
      <c r="G2310" s="28" t="s">
        <v>421</v>
      </c>
      <c r="H2310" s="11">
        <v>1</v>
      </c>
      <c r="J2310" s="41">
        <v>31</v>
      </c>
    </row>
    <row r="2311" ht="14.25" hidden="1" spans="1:10">
      <c r="A2311" s="5" t="s">
        <v>524</v>
      </c>
      <c r="E2311" s="28" t="s">
        <v>4004</v>
      </c>
      <c r="F2311" s="28" t="s">
        <v>729</v>
      </c>
      <c r="G2311" s="28" t="s">
        <v>4005</v>
      </c>
      <c r="H2311" s="11">
        <v>1</v>
      </c>
      <c r="J2311" s="41">
        <v>40</v>
      </c>
    </row>
    <row r="2312" ht="14.25" hidden="1" spans="1:10">
      <c r="A2312" s="5" t="s">
        <v>524</v>
      </c>
      <c r="E2312" s="28" t="s">
        <v>4006</v>
      </c>
      <c r="F2312" s="28" t="s">
        <v>4007</v>
      </c>
      <c r="G2312" s="28" t="s">
        <v>623</v>
      </c>
      <c r="H2312" s="11">
        <v>1</v>
      </c>
      <c r="J2312" s="41">
        <v>1</v>
      </c>
    </row>
    <row r="2313" ht="14.25" hidden="1" spans="1:10">
      <c r="A2313" s="5" t="s">
        <v>524</v>
      </c>
      <c r="E2313" s="28" t="s">
        <v>4008</v>
      </c>
      <c r="F2313" s="28" t="s">
        <v>4009</v>
      </c>
      <c r="G2313" s="28" t="s">
        <v>405</v>
      </c>
      <c r="H2313" s="11">
        <v>1</v>
      </c>
      <c r="J2313" s="41">
        <v>19437</v>
      </c>
    </row>
    <row r="2314" ht="14.25" hidden="1" spans="1:10">
      <c r="A2314" s="5" t="s">
        <v>524</v>
      </c>
      <c r="E2314" s="28" t="s">
        <v>4010</v>
      </c>
      <c r="F2314" s="28" t="s">
        <v>609</v>
      </c>
      <c r="G2314" s="28" t="s">
        <v>267</v>
      </c>
      <c r="H2314" s="11">
        <v>1</v>
      </c>
      <c r="J2314" s="41">
        <v>3000</v>
      </c>
    </row>
    <row r="2315" ht="14.25" hidden="1" spans="1:10">
      <c r="A2315" s="5" t="s">
        <v>524</v>
      </c>
      <c r="E2315" s="28" t="s">
        <v>4011</v>
      </c>
      <c r="F2315" s="28" t="s">
        <v>4012</v>
      </c>
      <c r="G2315" s="28" t="s">
        <v>4013</v>
      </c>
      <c r="H2315" s="11">
        <v>1</v>
      </c>
      <c r="J2315" s="41">
        <v>792</v>
      </c>
    </row>
    <row r="2316" ht="14.25" hidden="1" spans="1:10">
      <c r="A2316" s="5" t="s">
        <v>524</v>
      </c>
      <c r="E2316" s="28" t="s">
        <v>4014</v>
      </c>
      <c r="F2316" s="28" t="s">
        <v>4015</v>
      </c>
      <c r="G2316" s="28" t="s">
        <v>739</v>
      </c>
      <c r="H2316" s="11">
        <v>1</v>
      </c>
      <c r="J2316" s="41">
        <v>100</v>
      </c>
    </row>
    <row r="2317" ht="14.25" hidden="1" spans="1:10">
      <c r="A2317" s="5" t="s">
        <v>524</v>
      </c>
      <c r="E2317" s="28" t="s">
        <v>4016</v>
      </c>
      <c r="F2317" s="28" t="s">
        <v>1075</v>
      </c>
      <c r="G2317" s="28" t="s">
        <v>3551</v>
      </c>
      <c r="H2317" s="11">
        <v>1</v>
      </c>
      <c r="J2317" s="41">
        <v>990</v>
      </c>
    </row>
    <row r="2318" ht="14.25" hidden="1" spans="1:10">
      <c r="A2318" s="5" t="s">
        <v>524</v>
      </c>
      <c r="E2318" s="28" t="s">
        <v>4017</v>
      </c>
      <c r="F2318" s="28" t="s">
        <v>4018</v>
      </c>
      <c r="G2318" s="28" t="s">
        <v>2375</v>
      </c>
      <c r="H2318" s="11">
        <v>1</v>
      </c>
      <c r="J2318" s="41">
        <v>130</v>
      </c>
    </row>
    <row r="2319" ht="14.25" hidden="1" spans="1:10">
      <c r="A2319" s="5" t="s">
        <v>524</v>
      </c>
      <c r="E2319" s="28" t="s">
        <v>4019</v>
      </c>
      <c r="F2319" s="28" t="s">
        <v>369</v>
      </c>
      <c r="G2319" s="28" t="s">
        <v>392</v>
      </c>
      <c r="H2319" s="11">
        <v>1</v>
      </c>
      <c r="J2319" s="41">
        <v>3543</v>
      </c>
    </row>
    <row r="2320" ht="14.25" spans="1:51">
      <c r="A2320" s="5" t="s">
        <v>181</v>
      </c>
      <c r="E2320" s="28" t="s">
        <v>4020</v>
      </c>
      <c r="F2320" s="28"/>
      <c r="G2320" s="28" t="s">
        <v>1985</v>
      </c>
      <c r="H2320" s="11">
        <v>1</v>
      </c>
      <c r="J2320" s="41">
        <v>1</v>
      </c>
      <c r="L2320" s="13">
        <v>400</v>
      </c>
      <c r="W2320" s="15" t="s">
        <v>56</v>
      </c>
      <c r="AD2320" s="15">
        <v>135.864</v>
      </c>
      <c r="AK2320" s="69">
        <f>300/AM2320</f>
        <v>2.20809044338456</v>
      </c>
      <c r="AL2320" s="69">
        <f>1</f>
        <v>1</v>
      </c>
      <c r="AM2320" s="37">
        <f>IF(AL2320=L2320,AD2320,IF(AL2320&lt;L2320,AO2320*(1+AJ2320)))</f>
        <v>135.864</v>
      </c>
      <c r="AN2320" s="70">
        <f>IF(L2320&lt;50,L2320,IF(AL2320&gt;=L2320,AL2320*2,IF(L2320&lt;=50,L2320,25)))</f>
        <v>25</v>
      </c>
      <c r="AO2320" s="37">
        <f>IF(AN2320=L2320,AD2320,IF(AN2320&lt;L2320,AQ2320*(1+AJ2320),AM2320*(1-AJ2320/2)))</f>
        <v>135.864</v>
      </c>
      <c r="AP2320" s="70">
        <f>IF(L2320&lt;50,100,IF(AN2320&gt;=L2320,AN2320*2,IF(L2320&lt;=100,L2320,50)))</f>
        <v>50</v>
      </c>
      <c r="AQ2320" s="37">
        <f>IF(AP2320=L2320,AD2320,IF(AP2320&lt;L2320,AS2320*(1+AJ2320),AO2320*(1-AJ2320/2)))</f>
        <v>135.864</v>
      </c>
      <c r="AR2320" s="70">
        <f>IF(L2320&lt;50,500,IF(AP2320=L2320*4,"",IF(AP2320&gt;=L2320,AP2320*2,IF(L2320&lt;=200,L2320,100))))</f>
        <v>100</v>
      </c>
      <c r="AS2320" s="37">
        <f>IF(AR2320="","",IF(AR2320=L2320,AD2320*X2320,IF(AR2320&lt;L2320,AU2320*(1+AJ2320),AQ2320*(1-AJ2320/2))))</f>
        <v>135.864</v>
      </c>
      <c r="AT2320" s="70">
        <f>IF(L2320&lt;50,1000,IF(OR(AR2320=L2320*4,AR2320=""),"",IF(AR2320&gt;=L2320,AR2320*2,IF(L2320&lt;=2000,L2320,1000))))</f>
        <v>400</v>
      </c>
      <c r="AU2320" s="37">
        <f>IF(AT2320="","",IF(AT2320=L2320,AD2320,IF(AT2320&lt;L2320,AW2320*(1+AJ2320),AS2320*(1-AJ2320/2))))</f>
        <v>135.864</v>
      </c>
      <c r="AV2320" s="70">
        <f>IF(L2320&lt;50,2500,IF(OR(AT2320=L2320*4,AT2320=""),"",IF(AT2320&gt;=L2320,AT2320*2,IF(L2320&lt;=5000,L2320,2500))))</f>
        <v>800</v>
      </c>
      <c r="AW2320" s="37">
        <f>IF(AV2320="","",IF(AV2320=L2320,AD2320,IF(AV2320&lt;L2320,AY2320*(1+AJ2320),AU2320*(1-AJ2320/2))))</f>
        <v>135.864</v>
      </c>
      <c r="AX2320" s="70">
        <f>IF(L2320&lt;50,"",IF(OR(AV2320=L2320*4,AV2320=""),"",IF(AV2320&gt;=L2320,AV2320*2,IF(L2320&lt;=20000,L2320,10000))))</f>
        <v>1600</v>
      </c>
      <c r="AY2320" s="37">
        <f>IF(AX2320="","",IF(AX2320=L2320,AD2320,AW2320*(1-AJ2320/2)))</f>
        <v>135.864</v>
      </c>
    </row>
    <row r="2321" ht="14.25" spans="1:51">
      <c r="A2321" s="5" t="s">
        <v>181</v>
      </c>
      <c r="E2321" s="28" t="s">
        <v>4021</v>
      </c>
      <c r="F2321" s="28" t="s">
        <v>4022</v>
      </c>
      <c r="G2321" s="28"/>
      <c r="H2321" s="11">
        <v>1</v>
      </c>
      <c r="J2321" s="41">
        <v>1</v>
      </c>
      <c r="L2321" s="13">
        <v>1</v>
      </c>
      <c r="W2321" s="15" t="s">
        <v>56</v>
      </c>
      <c r="AD2321" s="15">
        <v>353.72832</v>
      </c>
      <c r="AK2321" s="69">
        <f>300/AM2321</f>
        <v>0.848108514466696</v>
      </c>
      <c r="AL2321" s="69">
        <f>1</f>
        <v>1</v>
      </c>
      <c r="AM2321" s="37">
        <f>IF(AL2321=L2321,AD2321,IF(AL2321&lt;L2321,AO2321*(1+AJ2321)))</f>
        <v>353.72832</v>
      </c>
      <c r="AN2321" s="70">
        <f>IF(L2321&lt;50,L2321,IF(AL2321&gt;=L2321,AL2321*2,IF(L2321&lt;=50,L2321,25)))</f>
        <v>1</v>
      </c>
      <c r="AO2321" s="37">
        <f>IF(AN2321=L2321,AD2321,IF(AN2321&lt;L2321,AQ2321*(1+AJ2321),AM2321*(1-AJ2321/2)))</f>
        <v>353.72832</v>
      </c>
      <c r="AP2321" s="70">
        <f>IF(L2321&lt;50,100,IF(AN2321&gt;=L2321,AN2321*2,IF(L2321&lt;=100,L2321,50)))</f>
        <v>100</v>
      </c>
      <c r="AQ2321" s="37">
        <f>IF(AP2321=L2321,AD2321,IF(AP2321&lt;L2321,AS2321*(1+AJ2321),AO2321*(1-AJ2321/2)))</f>
        <v>353.72832</v>
      </c>
      <c r="AR2321" s="70">
        <f>IF(L2321&lt;50,500,IF(AP2321=L2321*4,"",IF(AP2321&gt;=L2321,AP2321*2,IF(L2321&lt;=200,L2321,100))))</f>
        <v>500</v>
      </c>
      <c r="AS2321" s="37">
        <f>IF(AR2321="","",IF(AR2321=L2321,AD2321*X2321,IF(AR2321&lt;L2321,AU2321*(1+AJ2321),AQ2321*(1-AJ2321/2))))</f>
        <v>353.72832</v>
      </c>
      <c r="AT2321" s="70">
        <f>IF(L2321&lt;50,1000,IF(OR(AR2321=L2321*4,AR2321=""),"",IF(AR2321&gt;=L2321,AR2321*2,IF(L2321&lt;=2000,L2321,1000))))</f>
        <v>1000</v>
      </c>
      <c r="AU2321" s="37">
        <f>IF(AT2321="","",IF(AT2321=L2321,AD2321,IF(AT2321&lt;L2321,AW2321*(1+AJ2321),AS2321*(1-AJ2321/2))))</f>
        <v>353.72832</v>
      </c>
      <c r="AV2321" s="70">
        <f>IF(L2321&lt;50,2500,IF(OR(AT2321=L2321*4,AT2321=""),"",IF(AT2321&gt;=L2321,AT2321*2,IF(L2321&lt;=5000,L2321,2500))))</f>
        <v>2500</v>
      </c>
      <c r="AW2321" s="37">
        <f>IF(AV2321="","",IF(AV2321=L2321,AD2321,IF(AV2321&lt;L2321,AY2321*(1+AJ2321),AU2321*(1-AJ2321/2))))</f>
        <v>353.72832</v>
      </c>
      <c r="AX2321" s="70" t="str">
        <f>IF(L2321&lt;50,"",IF(OR(AV2321=L2321*4,AV2321=""),"",IF(AV2321&gt;=L2321,AV2321*2,IF(L2321&lt;=20000,L2321,10000))))</f>
        <v/>
      </c>
      <c r="AY2321" s="37" t="str">
        <f>IF(AX2321="","",IF(AX2321=L2321,AD2321,AW2321*(1-AJ2321/2)))</f>
        <v/>
      </c>
    </row>
    <row r="2322" ht="14.25" spans="1:51">
      <c r="A2322" s="5" t="s">
        <v>181</v>
      </c>
      <c r="E2322" s="28" t="s">
        <v>4023</v>
      </c>
      <c r="F2322" s="28" t="s">
        <v>82</v>
      </c>
      <c r="G2322" s="28" t="s">
        <v>225</v>
      </c>
      <c r="H2322" s="11">
        <v>1</v>
      </c>
      <c r="J2322" s="41">
        <v>1</v>
      </c>
      <c r="L2322" s="13">
        <v>25</v>
      </c>
      <c r="W2322" s="15" t="s">
        <v>56</v>
      </c>
      <c r="AD2322" s="15">
        <v>215.72</v>
      </c>
      <c r="AK2322" s="69">
        <f>300/AM2322</f>
        <v>1.39069163730762</v>
      </c>
      <c r="AL2322" s="69">
        <f>1</f>
        <v>1</v>
      </c>
      <c r="AM2322" s="37">
        <f>IF(AL2322=L2322,AD2322,IF(AL2322&lt;L2322,AO2322*(1+AJ2322)))</f>
        <v>215.72</v>
      </c>
      <c r="AN2322" s="70">
        <f>IF(L2322&lt;50,L2322,IF(AL2322&gt;=L2322,AL2322*2,IF(L2322&lt;=50,L2322,25)))</f>
        <v>25</v>
      </c>
      <c r="AO2322" s="37">
        <f>IF(AN2322=L2322,AD2322,IF(AN2322&lt;L2322,AQ2322*(1+AJ2322),AM2322*(1-AJ2322/2)))</f>
        <v>215.72</v>
      </c>
      <c r="AP2322" s="70">
        <f>IF(L2322&lt;50,100,IF(AN2322&gt;=L2322,AN2322*2,IF(L2322&lt;=100,L2322,50)))</f>
        <v>100</v>
      </c>
      <c r="AQ2322" s="37">
        <f>IF(AP2322=L2322,AD2322,IF(AP2322&lt;L2322,AS2322*(1+AJ2322),AO2322*(1-AJ2322/2)))</f>
        <v>215.72</v>
      </c>
      <c r="AR2322" s="70">
        <f>IF(L2322&lt;50,500,IF(AP2322=L2322*4,"",IF(AP2322&gt;=L2322,AP2322*2,IF(L2322&lt;=200,L2322,100))))</f>
        <v>500</v>
      </c>
      <c r="AS2322" s="37">
        <f>IF(AR2322="","",IF(AR2322=L2322,AD2322*X2322,IF(AR2322&lt;L2322,AU2322*(1+AJ2322),AQ2322*(1-AJ2322/2))))</f>
        <v>215.72</v>
      </c>
      <c r="AT2322" s="70">
        <f>IF(L2322&lt;50,1000,IF(OR(AR2322=L2322*4,AR2322=""),"",IF(AR2322&gt;=L2322,AR2322*2,IF(L2322&lt;=2000,L2322,1000))))</f>
        <v>1000</v>
      </c>
      <c r="AU2322" s="37">
        <f>IF(AT2322="","",IF(AT2322=L2322,AD2322,IF(AT2322&lt;L2322,AW2322*(1+AJ2322),AS2322*(1-AJ2322/2))))</f>
        <v>215.72</v>
      </c>
      <c r="AV2322" s="70">
        <f>IF(L2322&lt;50,2500,IF(OR(AT2322=L2322*4,AT2322=""),"",IF(AT2322&gt;=L2322,AT2322*2,IF(L2322&lt;=5000,L2322,2500))))</f>
        <v>2500</v>
      </c>
      <c r="AW2322" s="37">
        <f>IF(AV2322="","",IF(AV2322=L2322,AD2322,IF(AV2322&lt;L2322,AY2322*(1+AJ2322),AU2322*(1-AJ2322/2))))</f>
        <v>215.72</v>
      </c>
      <c r="AX2322" s="70" t="str">
        <f>IF(L2322&lt;50,"",IF(OR(AV2322=L2322*4,AV2322=""),"",IF(AV2322&gt;=L2322,AV2322*2,IF(L2322&lt;=20000,L2322,10000))))</f>
        <v/>
      </c>
      <c r="AY2322" s="37" t="str">
        <f>IF(AX2322="","",IF(AX2322=L2322,AD2322,AW2322*(1-AJ2322/2)))</f>
        <v/>
      </c>
    </row>
    <row r="2323" spans="1:51">
      <c r="A2323" s="20" t="s">
        <v>181</v>
      </c>
      <c r="B2323" s="6"/>
      <c r="C2323" s="22"/>
      <c r="D2323" s="6"/>
      <c r="E2323" s="23" t="s">
        <v>4024</v>
      </c>
      <c r="F2323" s="23" t="s">
        <v>433</v>
      </c>
      <c r="G2323" s="23" t="s">
        <v>135</v>
      </c>
      <c r="H2323" s="25" t="s">
        <v>53</v>
      </c>
      <c r="I2323" s="39" t="s">
        <v>67</v>
      </c>
      <c r="J2323" s="33">
        <v>2</v>
      </c>
      <c r="K2323" s="6" t="s">
        <v>4025</v>
      </c>
      <c r="L2323" s="35">
        <v>10000</v>
      </c>
      <c r="M2323" s="21"/>
      <c r="N2323" s="6"/>
      <c r="O2323" s="6"/>
      <c r="P2323" s="6"/>
      <c r="Q2323" s="6"/>
      <c r="R2323" s="6"/>
      <c r="S2323" s="6"/>
      <c r="T2323" s="49"/>
      <c r="U2323" s="6"/>
      <c r="V2323" s="6"/>
      <c r="W2323" s="20" t="s">
        <v>56</v>
      </c>
      <c r="X2323" s="48">
        <f>IF(W2323="K2",0.8,IF(W2323="K3",0.5,IF(W2323="K4",0.95,1)))</f>
        <v>0.8</v>
      </c>
      <c r="Y2323" s="56">
        <f>J2323</f>
        <v>2</v>
      </c>
      <c r="AD2323" s="20">
        <v>0.1661</v>
      </c>
      <c r="AE2323" s="47"/>
      <c r="AF2323" s="37">
        <f>AE2323-AC2323</f>
        <v>0</v>
      </c>
      <c r="AG2323" s="37">
        <f>AF2323*Y2323</f>
        <v>0</v>
      </c>
      <c r="AH2323" s="37">
        <f>Y2323*AE2323</f>
        <v>0</v>
      </c>
      <c r="AI2323" s="37" t="s">
        <v>57</v>
      </c>
      <c r="AJ2323" s="48">
        <f>IF(AD2323&gt;1000,0.01,IF(AD2323&gt;100,0.02,IF(AD2323&gt;10,0.04,IF(AD2323&gt;1,0.08,0.16))))</f>
        <v>0.16</v>
      </c>
      <c r="AK2323" s="69">
        <f>300/AM2323</f>
        <v>741.316534619054</v>
      </c>
      <c r="AL2323" s="69">
        <f>1</f>
        <v>1</v>
      </c>
      <c r="AM2323" s="37">
        <f>IF(AL2323=L2323,AD2323,IF(AL2323&lt;L2323,AO2323*(1+AJ2323)))</f>
        <v>0.404685429219737</v>
      </c>
      <c r="AN2323" s="70">
        <f>IF(L2323&lt;50,L2323,IF(AL2323&gt;=L2323,AL2323*2,IF(L2323&lt;=50,L2323,25)))</f>
        <v>25</v>
      </c>
      <c r="AO2323" s="37">
        <f>IF(AN2323=L2323,AD2323,IF(AN2323&lt;L2323,AQ2323*(1+AJ2323),AM2323*(1-AJ2323/2)))</f>
        <v>0.34886674932736</v>
      </c>
      <c r="AP2323" s="70">
        <f>IF(L2323&lt;50,100,IF(AN2323&gt;=L2323,AN2323*2,IF(L2323&lt;=100,L2323,50)))</f>
        <v>50</v>
      </c>
      <c r="AQ2323" s="37">
        <f>IF(AP2323=L2323,AD2323,IF(AP2323&lt;L2323,AS2323*(1+AJ2323),AO2323*(1-AJ2323/2)))</f>
        <v>0.300747197696</v>
      </c>
      <c r="AR2323" s="70">
        <f>IF(L2323&lt;50,500,IF(AP2323=L2323*4,"",IF(AP2323&gt;=L2323,AP2323*2,IF(L2323&lt;=200,L2323,100))))</f>
        <v>100</v>
      </c>
      <c r="AS2323" s="37">
        <f>IF(AR2323="","",IF(AR2323=L2323,AD2323*X2323,IF(AR2323&lt;L2323,AU2323*(1+AJ2323),AQ2323*(1-AJ2323/2))))</f>
        <v>0.2592648256</v>
      </c>
      <c r="AT2323" s="70">
        <f>IF(L2323&lt;50,1000,IF(OR(AR2323=L2323*4,AR2323=""),"",IF(AR2323&gt;=L2323,AR2323*2,IF(L2323&lt;=2000,L2323,1000))))</f>
        <v>1000</v>
      </c>
      <c r="AU2323" s="37">
        <f>IF(AT2323="","",IF(AT2323=L2323,AD2323,IF(AT2323&lt;L2323,AW2323*(1+AJ2323),AS2323*(1-AJ2323/2))))</f>
        <v>0.22350416</v>
      </c>
      <c r="AV2323" s="70">
        <f>IF(L2323&lt;50,2500,IF(OR(AT2323=L2323*4,AT2323=""),"",IF(AT2323&gt;=L2323,AT2323*2,IF(L2323&lt;=5000,L2323,2500))))</f>
        <v>2500</v>
      </c>
      <c r="AW2323" s="37">
        <f>IF(AV2323="","",IF(AV2323=L2323,AD2323,IF(AV2323&lt;L2323,AY2323*(1+AJ2323),AU2323*(1-AJ2323/2))))</f>
        <v>0.192676</v>
      </c>
      <c r="AX2323" s="70">
        <f>IF(L2323&lt;50,"",IF(OR(AV2323=L2323*4,AV2323=""),"",IF(AV2323&gt;=L2323,AV2323*2,IF(L2323&lt;=20000,L2323,10000))))</f>
        <v>10000</v>
      </c>
      <c r="AY2323" s="37">
        <f>IF(AX2323="","",IF(AX2323=L2323,AD2323,AW2323*(1-AJ2323/2)))</f>
        <v>0.1661</v>
      </c>
    </row>
    <row r="2324" spans="1:51">
      <c r="A2324" s="20" t="s">
        <v>181</v>
      </c>
      <c r="B2324" s="6"/>
      <c r="C2324" s="22"/>
      <c r="D2324" s="6"/>
      <c r="E2324" s="23" t="s">
        <v>4026</v>
      </c>
      <c r="F2324" s="23" t="s">
        <v>4027</v>
      </c>
      <c r="G2324" s="23" t="s">
        <v>581</v>
      </c>
      <c r="H2324" s="25" t="s">
        <v>53</v>
      </c>
      <c r="I2324" s="39" t="s">
        <v>67</v>
      </c>
      <c r="J2324" s="33">
        <v>2</v>
      </c>
      <c r="K2324" s="6" t="s">
        <v>4028</v>
      </c>
      <c r="L2324" s="35">
        <v>1</v>
      </c>
      <c r="M2324" s="21"/>
      <c r="N2324" s="6"/>
      <c r="O2324" s="6"/>
      <c r="P2324" s="6"/>
      <c r="Q2324" s="6"/>
      <c r="R2324" s="6"/>
      <c r="S2324" s="6"/>
      <c r="T2324" s="49"/>
      <c r="U2324" s="6"/>
      <c r="V2324" s="6"/>
      <c r="W2324" s="20" t="s">
        <v>56</v>
      </c>
      <c r="X2324" s="48">
        <f>IF(W2324="K2",0.8,IF(W2324="K3",0.5,IF(W2324="K4",0.95,1)))</f>
        <v>0.8</v>
      </c>
      <c r="Y2324" s="56">
        <f>J2324</f>
        <v>2</v>
      </c>
      <c r="AD2324" s="20">
        <v>1</v>
      </c>
      <c r="AE2324" s="47"/>
      <c r="AF2324" s="37">
        <f>AE2324-AC2324</f>
        <v>0</v>
      </c>
      <c r="AG2324" s="37">
        <f>AF2324*Y2324</f>
        <v>0</v>
      </c>
      <c r="AH2324" s="37">
        <f>Y2324*AE2324</f>
        <v>0</v>
      </c>
      <c r="AI2324" s="37" t="s">
        <v>57</v>
      </c>
      <c r="AJ2324" s="48">
        <f>IF(AD2324&gt;1000,0.01,IF(AD2324&gt;100,0.02,IF(AD2324&gt;10,0.04,IF(AD2324&gt;1,0.08,0.16))))</f>
        <v>0.16</v>
      </c>
      <c r="AK2324" s="69">
        <f>300/AM2324</f>
        <v>300</v>
      </c>
      <c r="AL2324" s="69">
        <f>1</f>
        <v>1</v>
      </c>
      <c r="AM2324" s="37">
        <f>IF(AL2324=L2324,AD2324,IF(AL2324&lt;L2324,AO2324*(1+AJ2324)))</f>
        <v>1</v>
      </c>
      <c r="AN2324" s="70">
        <f>IF(L2324&lt;50,L2324,IF(AL2324&gt;=L2324,AL2324*2,IF(L2324&lt;=50,L2324,25)))</f>
        <v>1</v>
      </c>
      <c r="AO2324" s="37">
        <f>IF(AN2324=L2324,AD2324,IF(AN2324&lt;L2324,AQ2324*(1+AJ2324),AM2324*(1-AJ2324/2)))</f>
        <v>1</v>
      </c>
      <c r="AP2324" s="70">
        <f>IF(L2324&lt;50,100,IF(AN2324&gt;=L2324,AN2324*2,IF(L2324&lt;=100,L2324,50)))</f>
        <v>100</v>
      </c>
      <c r="AQ2324" s="37">
        <f>IF(AP2324=L2324,AD2324,IF(AP2324&lt;L2324,AS2324*(1+AJ2324),AO2324*(1-AJ2324/2)))</f>
        <v>0.92</v>
      </c>
      <c r="AR2324" s="70">
        <f>IF(L2324&lt;50,500,IF(AP2324=L2324*4,"",IF(AP2324&gt;=L2324,AP2324*2,IF(L2324&lt;=200,L2324,100))))</f>
        <v>500</v>
      </c>
      <c r="AS2324" s="37">
        <f>IF(AR2324="","",IF(AR2324=L2324,AD2324*X2324,IF(AR2324&lt;L2324,AU2324*(1+AJ2324),AQ2324*(1-AJ2324/2))))</f>
        <v>0.8464</v>
      </c>
      <c r="AT2324" s="70">
        <f>IF(L2324&lt;50,1000,IF(OR(AR2324=L2324*4,AR2324=""),"",IF(AR2324&gt;=L2324,AR2324*2,IF(L2324&lt;=2000,L2324,1000))))</f>
        <v>1000</v>
      </c>
      <c r="AU2324" s="37">
        <f>IF(AT2324="","",IF(AT2324=L2324,AD2324,IF(AT2324&lt;L2324,AW2324*(1+AJ2324),AS2324*(1-AJ2324/2))))</f>
        <v>0.778688</v>
      </c>
      <c r="AV2324" s="70">
        <f>IF(L2324&lt;50,2500,IF(OR(AT2324=L2324*4,AT2324=""),"",IF(AT2324&gt;=L2324,AT2324*2,IF(L2324&lt;=5000,L2324,2500))))</f>
        <v>2500</v>
      </c>
      <c r="AW2324" s="37">
        <f>IF(AV2324="","",IF(AV2324=L2324,AD2324,IF(AV2324&lt;L2324,AY2324*(1+AJ2324),AU2324*(1-AJ2324/2))))</f>
        <v>0.71639296</v>
      </c>
      <c r="AX2324" s="70" t="str">
        <f>IF(L2324&lt;50,"",IF(OR(AV2324=L2324*4,AV2324=""),"",IF(AV2324&gt;=L2324,AV2324*2,IF(L2324&lt;=20000,L2324,10000))))</f>
        <v/>
      </c>
      <c r="AY2324" s="37" t="str">
        <f>IF(AX2324="","",IF(AX2324=L2324,AD2324,AW2324*(1-AJ2324/2)))</f>
        <v/>
      </c>
    </row>
    <row r="2325" ht="14.25" spans="1:51">
      <c r="A2325" s="5" t="s">
        <v>181</v>
      </c>
      <c r="E2325" s="28" t="s">
        <v>4029</v>
      </c>
      <c r="F2325" s="28" t="s">
        <v>271</v>
      </c>
      <c r="G2325" s="28" t="s">
        <v>695</v>
      </c>
      <c r="H2325" s="11">
        <v>1</v>
      </c>
      <c r="J2325" s="41">
        <v>2</v>
      </c>
      <c r="L2325" s="13">
        <v>186</v>
      </c>
      <c r="W2325" s="15" t="s">
        <v>190</v>
      </c>
      <c r="AD2325" s="15">
        <v>15.88</v>
      </c>
      <c r="AK2325" s="69" t="e">
        <f t="shared" ref="AK2325:AK2338" si="143">300/AM2325</f>
        <v>#DIV/0!</v>
      </c>
      <c r="AL2325" s="69">
        <f t="shared" ref="AL2325:AL2338" si="144">1</f>
        <v>1</v>
      </c>
      <c r="AM2325" s="37">
        <f t="shared" ref="AM2325:AM2338" si="145">IF(AL2325=L2325,AD2325,IF(AL2325&lt;L2325,AO2325*(1+AJ2325)))</f>
        <v>0</v>
      </c>
      <c r="AN2325" s="70">
        <f t="shared" ref="AN2325:AN2338" si="146">IF(L2325&lt;50,L2325,IF(AL2325&gt;=L2325,AL2325*2,IF(L2325&lt;=50,L2325,25)))</f>
        <v>25</v>
      </c>
      <c r="AO2325" s="37">
        <f t="shared" ref="AO2325:AO2338" si="147">IF(AN2325=L2325,AD2325,IF(AN2325&lt;L2325,AQ2325*(1+AJ2325),AM2325*(1-AJ2325/2)))</f>
        <v>0</v>
      </c>
      <c r="AP2325" s="70">
        <f t="shared" ref="AP2325:AP2338" si="148">IF(L2325&lt;50,100,IF(AN2325&gt;=L2325,AN2325*2,IF(L2325&lt;=100,L2325,50)))</f>
        <v>50</v>
      </c>
      <c r="AQ2325" s="37">
        <f t="shared" ref="AQ2325:AQ2338" si="149">IF(AP2325=L2325,AD2325,IF(AP2325&lt;L2325,AS2325*(1+AJ2325),AO2325*(1-AJ2325/2)))</f>
        <v>0</v>
      </c>
      <c r="AR2325" s="70">
        <f t="shared" ref="AR2325:AR2338" si="150">IF(L2325&lt;50,500,IF(AP2325=L2325*4,"",IF(AP2325&gt;=L2325,AP2325*2,IF(L2325&lt;=200,L2325,100))))</f>
        <v>186</v>
      </c>
      <c r="AS2325" s="37">
        <f t="shared" ref="AS2325:AS2338" si="151">IF(AR2325="","",IF(AR2325=L2325,AD2325*X2325,IF(AR2325&lt;L2325,AU2325*(1+AJ2325),AQ2325*(1-AJ2325/2))))</f>
        <v>0</v>
      </c>
      <c r="AT2325" s="70">
        <f t="shared" ref="AT2325:AT2338" si="152">IF(L2325&lt;50,1000,IF(OR(AR2325=L2325*4,AR2325=""),"",IF(AR2325&gt;=L2325,AR2325*2,IF(L2325&lt;=2000,L2325,1000))))</f>
        <v>372</v>
      </c>
      <c r="AU2325" s="37">
        <f t="shared" ref="AU2325:AU2338" si="153">IF(AT2325="","",IF(AT2325=L2325,AD2325,IF(AT2325&lt;L2325,AW2325*(1+AJ2325),AS2325*(1-AJ2325/2))))</f>
        <v>0</v>
      </c>
      <c r="AV2325" s="70">
        <f t="shared" ref="AV2325:AV2338" si="154">IF(L2325&lt;50,2500,IF(OR(AT2325=L2325*4,AT2325=""),"",IF(AT2325&gt;=L2325,AT2325*2,IF(L2325&lt;=5000,L2325,2500))))</f>
        <v>744</v>
      </c>
      <c r="AW2325" s="37">
        <f t="shared" ref="AW2325:AW2338" si="155">IF(AV2325="","",IF(AV2325=L2325,AD2325,IF(AV2325&lt;L2325,AY2325*(1+AJ2325),AU2325*(1-AJ2325/2))))</f>
        <v>0</v>
      </c>
      <c r="AX2325" s="70" t="str">
        <f t="shared" ref="AX2325:AX2338" si="156">IF(L2325&lt;50,"",IF(OR(AV2325=L2325*4,AV2325=""),"",IF(AV2325&gt;=L2325,AV2325*2,IF(L2325&lt;=20000,L2325,10000))))</f>
        <v/>
      </c>
      <c r="AY2325" s="37" t="str">
        <f t="shared" ref="AY2325:AY2338" si="157">IF(AX2325="","",IF(AX2325=L2325,AD2325,AW2325*(1-AJ2325/2)))</f>
        <v/>
      </c>
    </row>
    <row r="2326" ht="14.25" spans="1:51">
      <c r="A2326" s="5" t="s">
        <v>181</v>
      </c>
      <c r="E2326" s="28" t="s">
        <v>4030</v>
      </c>
      <c r="F2326" s="28" t="s">
        <v>890</v>
      </c>
      <c r="G2326" s="28" t="s">
        <v>105</v>
      </c>
      <c r="H2326" s="11">
        <v>1</v>
      </c>
      <c r="J2326" s="41">
        <v>2</v>
      </c>
      <c r="L2326" s="13">
        <v>1</v>
      </c>
      <c r="W2326" s="15" t="s">
        <v>56</v>
      </c>
      <c r="AD2326" s="15">
        <v>93.592</v>
      </c>
      <c r="AK2326" s="69">
        <f t="shared" si="143"/>
        <v>3.20540217112574</v>
      </c>
      <c r="AL2326" s="69">
        <f t="shared" si="144"/>
        <v>1</v>
      </c>
      <c r="AM2326" s="37">
        <f t="shared" si="145"/>
        <v>93.592</v>
      </c>
      <c r="AN2326" s="70">
        <f t="shared" si="146"/>
        <v>1</v>
      </c>
      <c r="AO2326" s="37">
        <f t="shared" si="147"/>
        <v>93.592</v>
      </c>
      <c r="AP2326" s="70">
        <f t="shared" si="148"/>
        <v>100</v>
      </c>
      <c r="AQ2326" s="37">
        <f t="shared" si="149"/>
        <v>93.592</v>
      </c>
      <c r="AR2326" s="70">
        <f t="shared" si="150"/>
        <v>500</v>
      </c>
      <c r="AS2326" s="37">
        <f t="shared" si="151"/>
        <v>93.592</v>
      </c>
      <c r="AT2326" s="70">
        <f t="shared" si="152"/>
        <v>1000</v>
      </c>
      <c r="AU2326" s="37">
        <f t="shared" si="153"/>
        <v>93.592</v>
      </c>
      <c r="AV2326" s="70">
        <f t="shared" si="154"/>
        <v>2500</v>
      </c>
      <c r="AW2326" s="37">
        <f t="shared" si="155"/>
        <v>93.592</v>
      </c>
      <c r="AX2326" s="70" t="str">
        <f t="shared" si="156"/>
        <v/>
      </c>
      <c r="AY2326" s="37" t="str">
        <f t="shared" si="157"/>
        <v/>
      </c>
    </row>
    <row r="2327" ht="14.25" spans="1:51">
      <c r="A2327" s="5" t="s">
        <v>181</v>
      </c>
      <c r="E2327" s="28" t="s">
        <v>4031</v>
      </c>
      <c r="F2327" s="28" t="s">
        <v>860</v>
      </c>
      <c r="G2327" s="28" t="s">
        <v>1345</v>
      </c>
      <c r="H2327" s="11">
        <v>1</v>
      </c>
      <c r="J2327" s="41">
        <v>2</v>
      </c>
      <c r="L2327" s="13">
        <v>1</v>
      </c>
      <c r="W2327" s="15" t="s">
        <v>190</v>
      </c>
      <c r="AD2327" s="15">
        <v>27.4816</v>
      </c>
      <c r="AK2327" s="69">
        <f t="shared" si="143"/>
        <v>10.9163949697252</v>
      </c>
      <c r="AL2327" s="69">
        <f t="shared" si="144"/>
        <v>1</v>
      </c>
      <c r="AM2327" s="37">
        <f t="shared" si="145"/>
        <v>27.4816</v>
      </c>
      <c r="AN2327" s="70">
        <f t="shared" si="146"/>
        <v>1</v>
      </c>
      <c r="AO2327" s="37">
        <f t="shared" si="147"/>
        <v>27.4816</v>
      </c>
      <c r="AP2327" s="70">
        <f t="shared" si="148"/>
        <v>100</v>
      </c>
      <c r="AQ2327" s="37">
        <f t="shared" si="149"/>
        <v>27.4816</v>
      </c>
      <c r="AR2327" s="70">
        <f t="shared" si="150"/>
        <v>500</v>
      </c>
      <c r="AS2327" s="37">
        <f t="shared" si="151"/>
        <v>27.4816</v>
      </c>
      <c r="AT2327" s="70">
        <f t="shared" si="152"/>
        <v>1000</v>
      </c>
      <c r="AU2327" s="37">
        <f t="shared" si="153"/>
        <v>27.4816</v>
      </c>
      <c r="AV2327" s="70">
        <f t="shared" si="154"/>
        <v>2500</v>
      </c>
      <c r="AW2327" s="37">
        <f t="shared" si="155"/>
        <v>27.4816</v>
      </c>
      <c r="AX2327" s="70" t="str">
        <f t="shared" si="156"/>
        <v/>
      </c>
      <c r="AY2327" s="37" t="str">
        <f t="shared" si="157"/>
        <v/>
      </c>
    </row>
    <row r="2328" ht="14.25" spans="1:51">
      <c r="A2328" s="5" t="s">
        <v>181</v>
      </c>
      <c r="E2328" s="28" t="s">
        <v>4032</v>
      </c>
      <c r="F2328" s="28" t="s">
        <v>1481</v>
      </c>
      <c r="G2328" s="28" t="s">
        <v>553</v>
      </c>
      <c r="H2328" s="11">
        <v>1</v>
      </c>
      <c r="J2328" s="41">
        <v>2</v>
      </c>
      <c r="L2328" s="13">
        <v>8</v>
      </c>
      <c r="W2328" s="15" t="s">
        <v>190</v>
      </c>
      <c r="AD2328" s="15">
        <v>66.48608</v>
      </c>
      <c r="AK2328" s="69">
        <f t="shared" si="143"/>
        <v>4.5122227088738</v>
      </c>
      <c r="AL2328" s="69">
        <f t="shared" si="144"/>
        <v>1</v>
      </c>
      <c r="AM2328" s="37">
        <f t="shared" si="145"/>
        <v>66.48608</v>
      </c>
      <c r="AN2328" s="70">
        <f t="shared" si="146"/>
        <v>8</v>
      </c>
      <c r="AO2328" s="37">
        <f t="shared" si="147"/>
        <v>66.48608</v>
      </c>
      <c r="AP2328" s="70">
        <f t="shared" si="148"/>
        <v>100</v>
      </c>
      <c r="AQ2328" s="37">
        <f t="shared" si="149"/>
        <v>66.48608</v>
      </c>
      <c r="AR2328" s="70">
        <f t="shared" si="150"/>
        <v>500</v>
      </c>
      <c r="AS2328" s="37">
        <f t="shared" si="151"/>
        <v>66.48608</v>
      </c>
      <c r="AT2328" s="70">
        <f t="shared" si="152"/>
        <v>1000</v>
      </c>
      <c r="AU2328" s="37">
        <f t="shared" si="153"/>
        <v>66.48608</v>
      </c>
      <c r="AV2328" s="70">
        <f t="shared" si="154"/>
        <v>2500</v>
      </c>
      <c r="AW2328" s="37">
        <f t="shared" si="155"/>
        <v>66.48608</v>
      </c>
      <c r="AX2328" s="70" t="str">
        <f t="shared" si="156"/>
        <v/>
      </c>
      <c r="AY2328" s="37" t="str">
        <f t="shared" si="157"/>
        <v/>
      </c>
    </row>
    <row r="2329" ht="14.25" spans="1:51">
      <c r="A2329" s="5" t="s">
        <v>181</v>
      </c>
      <c r="E2329" s="28" t="s">
        <v>4033</v>
      </c>
      <c r="F2329" s="28" t="s">
        <v>4034</v>
      </c>
      <c r="G2329" s="28"/>
      <c r="H2329" s="11">
        <v>1</v>
      </c>
      <c r="J2329" s="41">
        <v>2</v>
      </c>
      <c r="L2329" s="13">
        <v>2000</v>
      </c>
      <c r="W2329" s="15" t="s">
        <v>190</v>
      </c>
      <c r="AD2329" s="15">
        <v>2.976</v>
      </c>
      <c r="AK2329" s="69">
        <f t="shared" si="143"/>
        <v>100.806451612903</v>
      </c>
      <c r="AL2329" s="69">
        <f t="shared" si="144"/>
        <v>1</v>
      </c>
      <c r="AM2329" s="37">
        <f t="shared" si="145"/>
        <v>2.976</v>
      </c>
      <c r="AN2329" s="70">
        <f t="shared" si="146"/>
        <v>25</v>
      </c>
      <c r="AO2329" s="37">
        <f t="shared" si="147"/>
        <v>2.976</v>
      </c>
      <c r="AP2329" s="70">
        <f t="shared" si="148"/>
        <v>50</v>
      </c>
      <c r="AQ2329" s="37">
        <f t="shared" si="149"/>
        <v>2.976</v>
      </c>
      <c r="AR2329" s="70">
        <f t="shared" si="150"/>
        <v>100</v>
      </c>
      <c r="AS2329" s="37">
        <f t="shared" si="151"/>
        <v>2.976</v>
      </c>
      <c r="AT2329" s="70">
        <f t="shared" si="152"/>
        <v>2000</v>
      </c>
      <c r="AU2329" s="37">
        <f t="shared" si="153"/>
        <v>2.976</v>
      </c>
      <c r="AV2329" s="70">
        <f t="shared" si="154"/>
        <v>4000</v>
      </c>
      <c r="AW2329" s="37">
        <f t="shared" si="155"/>
        <v>2.976</v>
      </c>
      <c r="AX2329" s="70">
        <f t="shared" si="156"/>
        <v>8000</v>
      </c>
      <c r="AY2329" s="37">
        <f t="shared" si="157"/>
        <v>2.976</v>
      </c>
    </row>
    <row r="2330" ht="14.25" spans="1:51">
      <c r="A2330" s="5" t="s">
        <v>181</v>
      </c>
      <c r="E2330" s="28" t="s">
        <v>4035</v>
      </c>
      <c r="F2330" s="28" t="s">
        <v>4036</v>
      </c>
      <c r="G2330" s="28" t="s">
        <v>1985</v>
      </c>
      <c r="H2330" s="11">
        <v>1</v>
      </c>
      <c r="J2330" s="41">
        <v>2</v>
      </c>
      <c r="L2330" s="13">
        <v>11</v>
      </c>
      <c r="W2330" s="15" t="s">
        <v>190</v>
      </c>
      <c r="AD2330" s="15">
        <v>12.62696</v>
      </c>
      <c r="AK2330" s="69">
        <f t="shared" si="143"/>
        <v>23.7586877601576</v>
      </c>
      <c r="AL2330" s="69">
        <f t="shared" si="144"/>
        <v>1</v>
      </c>
      <c r="AM2330" s="37">
        <f t="shared" si="145"/>
        <v>12.62696</v>
      </c>
      <c r="AN2330" s="70">
        <f t="shared" si="146"/>
        <v>11</v>
      </c>
      <c r="AO2330" s="37">
        <f t="shared" si="147"/>
        <v>12.62696</v>
      </c>
      <c r="AP2330" s="70">
        <f t="shared" si="148"/>
        <v>100</v>
      </c>
      <c r="AQ2330" s="37">
        <f t="shared" si="149"/>
        <v>12.62696</v>
      </c>
      <c r="AR2330" s="70">
        <f t="shared" si="150"/>
        <v>500</v>
      </c>
      <c r="AS2330" s="37">
        <f t="shared" si="151"/>
        <v>12.62696</v>
      </c>
      <c r="AT2330" s="70">
        <f t="shared" si="152"/>
        <v>1000</v>
      </c>
      <c r="AU2330" s="37">
        <f t="shared" si="153"/>
        <v>12.62696</v>
      </c>
      <c r="AV2330" s="70">
        <f t="shared" si="154"/>
        <v>2500</v>
      </c>
      <c r="AW2330" s="37">
        <f t="shared" si="155"/>
        <v>12.62696</v>
      </c>
      <c r="AX2330" s="70" t="str">
        <f t="shared" si="156"/>
        <v/>
      </c>
      <c r="AY2330" s="37" t="str">
        <f t="shared" si="157"/>
        <v/>
      </c>
    </row>
    <row r="2331" ht="14.25" spans="1:51">
      <c r="A2331" s="5" t="s">
        <v>181</v>
      </c>
      <c r="E2331" s="28" t="s">
        <v>4037</v>
      </c>
      <c r="F2331" s="28" t="s">
        <v>3151</v>
      </c>
      <c r="G2331" s="28" t="s">
        <v>225</v>
      </c>
      <c r="H2331" s="11">
        <v>1</v>
      </c>
      <c r="J2331" s="41">
        <v>2</v>
      </c>
      <c r="L2331" s="13">
        <v>2000</v>
      </c>
      <c r="W2331" s="15" t="s">
        <v>190</v>
      </c>
      <c r="AD2331" s="15">
        <v>0.76</v>
      </c>
      <c r="AK2331" s="69">
        <f t="shared" si="143"/>
        <v>394.736842105263</v>
      </c>
      <c r="AL2331" s="69">
        <f t="shared" si="144"/>
        <v>1</v>
      </c>
      <c r="AM2331" s="37">
        <f t="shared" si="145"/>
        <v>0.76</v>
      </c>
      <c r="AN2331" s="70">
        <f t="shared" si="146"/>
        <v>25</v>
      </c>
      <c r="AO2331" s="37">
        <f t="shared" si="147"/>
        <v>0.76</v>
      </c>
      <c r="AP2331" s="70">
        <f t="shared" si="148"/>
        <v>50</v>
      </c>
      <c r="AQ2331" s="37">
        <f t="shared" si="149"/>
        <v>0.76</v>
      </c>
      <c r="AR2331" s="70">
        <f t="shared" si="150"/>
        <v>100</v>
      </c>
      <c r="AS2331" s="37">
        <f t="shared" si="151"/>
        <v>0.76</v>
      </c>
      <c r="AT2331" s="70">
        <f t="shared" si="152"/>
        <v>2000</v>
      </c>
      <c r="AU2331" s="37">
        <f t="shared" si="153"/>
        <v>0.76</v>
      </c>
      <c r="AV2331" s="70">
        <f t="shared" si="154"/>
        <v>4000</v>
      </c>
      <c r="AW2331" s="37">
        <f t="shared" si="155"/>
        <v>0.76</v>
      </c>
      <c r="AX2331" s="70">
        <f t="shared" si="156"/>
        <v>8000</v>
      </c>
      <c r="AY2331" s="37">
        <f t="shared" si="157"/>
        <v>0.76</v>
      </c>
    </row>
    <row r="2332" ht="14.25" spans="1:51">
      <c r="A2332" s="5" t="s">
        <v>181</v>
      </c>
      <c r="E2332" s="28" t="s">
        <v>4038</v>
      </c>
      <c r="F2332" s="28" t="s">
        <v>4039</v>
      </c>
      <c r="G2332" s="28" t="s">
        <v>225</v>
      </c>
      <c r="H2332" s="11">
        <v>1</v>
      </c>
      <c r="J2332" s="41">
        <v>2</v>
      </c>
      <c r="L2332" s="13">
        <v>1</v>
      </c>
      <c r="W2332" s="15" t="s">
        <v>190</v>
      </c>
      <c r="AD2332" s="15">
        <v>1</v>
      </c>
      <c r="AK2332" s="69">
        <f t="shared" si="143"/>
        <v>300</v>
      </c>
      <c r="AL2332" s="69">
        <f t="shared" si="144"/>
        <v>1</v>
      </c>
      <c r="AM2332" s="37">
        <f t="shared" si="145"/>
        <v>1</v>
      </c>
      <c r="AN2332" s="70">
        <f t="shared" si="146"/>
        <v>1</v>
      </c>
      <c r="AO2332" s="37">
        <f t="shared" si="147"/>
        <v>1</v>
      </c>
      <c r="AP2332" s="70">
        <f t="shared" si="148"/>
        <v>100</v>
      </c>
      <c r="AQ2332" s="37">
        <f t="shared" si="149"/>
        <v>1</v>
      </c>
      <c r="AR2332" s="70">
        <f t="shared" si="150"/>
        <v>500</v>
      </c>
      <c r="AS2332" s="37">
        <f t="shared" si="151"/>
        <v>1</v>
      </c>
      <c r="AT2332" s="70">
        <f t="shared" si="152"/>
        <v>1000</v>
      </c>
      <c r="AU2332" s="37">
        <f t="shared" si="153"/>
        <v>1</v>
      </c>
      <c r="AV2332" s="70">
        <f t="shared" si="154"/>
        <v>2500</v>
      </c>
      <c r="AW2332" s="37">
        <f t="shared" si="155"/>
        <v>1</v>
      </c>
      <c r="AX2332" s="70" t="str">
        <f t="shared" si="156"/>
        <v/>
      </c>
      <c r="AY2332" s="37" t="str">
        <f t="shared" si="157"/>
        <v/>
      </c>
    </row>
    <row r="2333" ht="14.25" spans="1:51">
      <c r="A2333" s="5" t="s">
        <v>181</v>
      </c>
      <c r="E2333" s="28" t="s">
        <v>4040</v>
      </c>
      <c r="F2333" s="28" t="s">
        <v>4041</v>
      </c>
      <c r="G2333" s="28" t="s">
        <v>225</v>
      </c>
      <c r="H2333" s="11">
        <v>1</v>
      </c>
      <c r="J2333" s="41">
        <v>2</v>
      </c>
      <c r="L2333" s="13">
        <v>3000</v>
      </c>
      <c r="W2333" s="15" t="s">
        <v>190</v>
      </c>
      <c r="AD2333" s="15">
        <v>2.912</v>
      </c>
      <c r="AK2333" s="69">
        <f t="shared" si="143"/>
        <v>103.021978021978</v>
      </c>
      <c r="AL2333" s="69">
        <f t="shared" si="144"/>
        <v>1</v>
      </c>
      <c r="AM2333" s="37">
        <f t="shared" si="145"/>
        <v>2.912</v>
      </c>
      <c r="AN2333" s="70">
        <f t="shared" si="146"/>
        <v>25</v>
      </c>
      <c r="AO2333" s="37">
        <f t="shared" si="147"/>
        <v>2.912</v>
      </c>
      <c r="AP2333" s="70">
        <f t="shared" si="148"/>
        <v>50</v>
      </c>
      <c r="AQ2333" s="37">
        <f t="shared" si="149"/>
        <v>2.912</v>
      </c>
      <c r="AR2333" s="70">
        <f t="shared" si="150"/>
        <v>100</v>
      </c>
      <c r="AS2333" s="37">
        <f t="shared" si="151"/>
        <v>2.912</v>
      </c>
      <c r="AT2333" s="70">
        <f t="shared" si="152"/>
        <v>1000</v>
      </c>
      <c r="AU2333" s="37">
        <f t="shared" si="153"/>
        <v>2.912</v>
      </c>
      <c r="AV2333" s="70">
        <f t="shared" si="154"/>
        <v>3000</v>
      </c>
      <c r="AW2333" s="37">
        <f t="shared" si="155"/>
        <v>2.912</v>
      </c>
      <c r="AX2333" s="70">
        <f t="shared" si="156"/>
        <v>6000</v>
      </c>
      <c r="AY2333" s="37">
        <f t="shared" si="157"/>
        <v>2.912</v>
      </c>
    </row>
    <row r="2334" ht="14.25" spans="1:51">
      <c r="A2334" s="5" t="s">
        <v>181</v>
      </c>
      <c r="E2334" s="28" t="s">
        <v>4042</v>
      </c>
      <c r="F2334" s="28" t="s">
        <v>271</v>
      </c>
      <c r="G2334" s="28" t="s">
        <v>4043</v>
      </c>
      <c r="H2334" s="11">
        <v>1</v>
      </c>
      <c r="J2334" s="41">
        <v>2</v>
      </c>
      <c r="L2334" s="13">
        <v>1500</v>
      </c>
      <c r="W2334" s="15" t="s">
        <v>190</v>
      </c>
      <c r="AD2334" s="15">
        <v>7.592</v>
      </c>
      <c r="AK2334" s="69">
        <f t="shared" si="143"/>
        <v>39.5152792413066</v>
      </c>
      <c r="AL2334" s="69">
        <f t="shared" si="144"/>
        <v>1</v>
      </c>
      <c r="AM2334" s="37">
        <f t="shared" si="145"/>
        <v>7.592</v>
      </c>
      <c r="AN2334" s="70">
        <f t="shared" si="146"/>
        <v>25</v>
      </c>
      <c r="AO2334" s="37">
        <f t="shared" si="147"/>
        <v>7.592</v>
      </c>
      <c r="AP2334" s="70">
        <f t="shared" si="148"/>
        <v>50</v>
      </c>
      <c r="AQ2334" s="37">
        <f t="shared" si="149"/>
        <v>7.592</v>
      </c>
      <c r="AR2334" s="70">
        <f t="shared" si="150"/>
        <v>100</v>
      </c>
      <c r="AS2334" s="37">
        <f t="shared" si="151"/>
        <v>7.592</v>
      </c>
      <c r="AT2334" s="70">
        <f t="shared" si="152"/>
        <v>1500</v>
      </c>
      <c r="AU2334" s="37">
        <f t="shared" si="153"/>
        <v>7.592</v>
      </c>
      <c r="AV2334" s="70">
        <f t="shared" si="154"/>
        <v>3000</v>
      </c>
      <c r="AW2334" s="37">
        <f t="shared" si="155"/>
        <v>7.592</v>
      </c>
      <c r="AX2334" s="70">
        <f t="shared" si="156"/>
        <v>6000</v>
      </c>
      <c r="AY2334" s="37">
        <f t="shared" si="157"/>
        <v>7.592</v>
      </c>
    </row>
    <row r="2335" ht="14.25" spans="1:51">
      <c r="A2335" s="5" t="s">
        <v>181</v>
      </c>
      <c r="E2335" s="28" t="s">
        <v>4044</v>
      </c>
      <c r="F2335" s="28" t="s">
        <v>609</v>
      </c>
      <c r="G2335" s="28" t="s">
        <v>712</v>
      </c>
      <c r="H2335" s="11">
        <v>1</v>
      </c>
      <c r="J2335" s="41">
        <v>2</v>
      </c>
      <c r="L2335" s="13">
        <v>4000</v>
      </c>
      <c r="W2335" s="15" t="s">
        <v>190</v>
      </c>
      <c r="AD2335" s="15">
        <v>0.76</v>
      </c>
      <c r="AK2335" s="69">
        <f t="shared" si="143"/>
        <v>394.736842105263</v>
      </c>
      <c r="AL2335" s="69">
        <f t="shared" si="144"/>
        <v>1</v>
      </c>
      <c r="AM2335" s="37">
        <f t="shared" si="145"/>
        <v>0.76</v>
      </c>
      <c r="AN2335" s="70">
        <f t="shared" si="146"/>
        <v>25</v>
      </c>
      <c r="AO2335" s="37">
        <f t="shared" si="147"/>
        <v>0.76</v>
      </c>
      <c r="AP2335" s="70">
        <f t="shared" si="148"/>
        <v>50</v>
      </c>
      <c r="AQ2335" s="37">
        <f t="shared" si="149"/>
        <v>0.76</v>
      </c>
      <c r="AR2335" s="70">
        <f t="shared" si="150"/>
        <v>100</v>
      </c>
      <c r="AS2335" s="37">
        <f t="shared" si="151"/>
        <v>0.76</v>
      </c>
      <c r="AT2335" s="70">
        <f t="shared" si="152"/>
        <v>1000</v>
      </c>
      <c r="AU2335" s="37">
        <f t="shared" si="153"/>
        <v>0.76</v>
      </c>
      <c r="AV2335" s="70">
        <f t="shared" si="154"/>
        <v>4000</v>
      </c>
      <c r="AW2335" s="37">
        <f t="shared" si="155"/>
        <v>0.76</v>
      </c>
      <c r="AX2335" s="70">
        <f t="shared" si="156"/>
        <v>8000</v>
      </c>
      <c r="AY2335" s="37">
        <f t="shared" si="157"/>
        <v>0.76</v>
      </c>
    </row>
    <row r="2336" ht="14.25" spans="1:51">
      <c r="A2336" s="5" t="s">
        <v>181</v>
      </c>
      <c r="E2336" s="28" t="s">
        <v>4045</v>
      </c>
      <c r="F2336" s="28" t="s">
        <v>82</v>
      </c>
      <c r="G2336" s="28" t="s">
        <v>4046</v>
      </c>
      <c r="H2336" s="11">
        <v>1</v>
      </c>
      <c r="J2336" s="41">
        <v>2</v>
      </c>
      <c r="L2336" s="13">
        <v>2000</v>
      </c>
      <c r="W2336" s="15" t="s">
        <v>190</v>
      </c>
      <c r="AD2336" s="15">
        <v>8.224</v>
      </c>
      <c r="AK2336" s="69">
        <f t="shared" si="143"/>
        <v>36.4785992217899</v>
      </c>
      <c r="AL2336" s="69">
        <f t="shared" si="144"/>
        <v>1</v>
      </c>
      <c r="AM2336" s="37">
        <f t="shared" si="145"/>
        <v>8.224</v>
      </c>
      <c r="AN2336" s="70">
        <f t="shared" si="146"/>
        <v>25</v>
      </c>
      <c r="AO2336" s="37">
        <f t="shared" si="147"/>
        <v>8.224</v>
      </c>
      <c r="AP2336" s="70">
        <f t="shared" si="148"/>
        <v>50</v>
      </c>
      <c r="AQ2336" s="37">
        <f t="shared" si="149"/>
        <v>8.224</v>
      </c>
      <c r="AR2336" s="70">
        <f t="shared" si="150"/>
        <v>100</v>
      </c>
      <c r="AS2336" s="37">
        <f t="shared" si="151"/>
        <v>8.224</v>
      </c>
      <c r="AT2336" s="70">
        <f t="shared" si="152"/>
        <v>2000</v>
      </c>
      <c r="AU2336" s="37">
        <f t="shared" si="153"/>
        <v>8.224</v>
      </c>
      <c r="AV2336" s="70">
        <f t="shared" si="154"/>
        <v>4000</v>
      </c>
      <c r="AW2336" s="37">
        <f t="shared" si="155"/>
        <v>8.224</v>
      </c>
      <c r="AX2336" s="70">
        <f t="shared" si="156"/>
        <v>8000</v>
      </c>
      <c r="AY2336" s="37">
        <f t="shared" si="157"/>
        <v>8.224</v>
      </c>
    </row>
    <row r="2337" ht="14.25" spans="1:51">
      <c r="A2337" s="5" t="s">
        <v>181</v>
      </c>
      <c r="E2337" s="28" t="s">
        <v>4047</v>
      </c>
      <c r="F2337" s="28" t="s">
        <v>1694</v>
      </c>
      <c r="G2337" s="28" t="s">
        <v>1768</v>
      </c>
      <c r="H2337" s="11">
        <v>1</v>
      </c>
      <c r="J2337" s="41">
        <v>2</v>
      </c>
      <c r="L2337" s="13">
        <v>2000</v>
      </c>
      <c r="M2337" s="15" t="s">
        <v>190</v>
      </c>
      <c r="W2337" s="15" t="s">
        <v>190</v>
      </c>
      <c r="AD2337" s="15">
        <v>4.808</v>
      </c>
      <c r="AK2337" s="69">
        <f t="shared" si="143"/>
        <v>62.396006655574</v>
      </c>
      <c r="AL2337" s="69">
        <f t="shared" si="144"/>
        <v>1</v>
      </c>
      <c r="AM2337" s="37">
        <f t="shared" si="145"/>
        <v>4.808</v>
      </c>
      <c r="AN2337" s="70">
        <f t="shared" si="146"/>
        <v>25</v>
      </c>
      <c r="AO2337" s="37">
        <f t="shared" si="147"/>
        <v>4.808</v>
      </c>
      <c r="AP2337" s="70">
        <f t="shared" si="148"/>
        <v>50</v>
      </c>
      <c r="AQ2337" s="37">
        <f t="shared" si="149"/>
        <v>4.808</v>
      </c>
      <c r="AR2337" s="70">
        <f t="shared" si="150"/>
        <v>100</v>
      </c>
      <c r="AS2337" s="37">
        <f t="shared" si="151"/>
        <v>4.808</v>
      </c>
      <c r="AT2337" s="70">
        <f t="shared" si="152"/>
        <v>2000</v>
      </c>
      <c r="AU2337" s="37">
        <f t="shared" si="153"/>
        <v>4.808</v>
      </c>
      <c r="AV2337" s="70">
        <f t="shared" si="154"/>
        <v>4000</v>
      </c>
      <c r="AW2337" s="37">
        <f t="shared" si="155"/>
        <v>4.808</v>
      </c>
      <c r="AX2337" s="70">
        <f t="shared" si="156"/>
        <v>8000</v>
      </c>
      <c r="AY2337" s="37">
        <f t="shared" si="157"/>
        <v>4.808</v>
      </c>
    </row>
    <row r="2338" ht="14.25" spans="1:51">
      <c r="A2338" s="5" t="s">
        <v>181</v>
      </c>
      <c r="E2338" s="28" t="s">
        <v>4048</v>
      </c>
      <c r="F2338" s="28" t="s">
        <v>4049</v>
      </c>
      <c r="G2338" s="28" t="s">
        <v>4050</v>
      </c>
      <c r="H2338" s="11">
        <v>1</v>
      </c>
      <c r="J2338" s="41">
        <v>2</v>
      </c>
      <c r="L2338" s="13">
        <v>8</v>
      </c>
      <c r="W2338" s="15" t="s">
        <v>190</v>
      </c>
      <c r="AD2338" s="15">
        <v>16.08296</v>
      </c>
      <c r="AK2338" s="69">
        <f t="shared" si="143"/>
        <v>18.6532827290499</v>
      </c>
      <c r="AL2338" s="69">
        <f t="shared" si="144"/>
        <v>1</v>
      </c>
      <c r="AM2338" s="37">
        <f t="shared" si="145"/>
        <v>16.08296</v>
      </c>
      <c r="AN2338" s="70">
        <f t="shared" si="146"/>
        <v>8</v>
      </c>
      <c r="AO2338" s="37">
        <f t="shared" si="147"/>
        <v>16.08296</v>
      </c>
      <c r="AP2338" s="70">
        <f t="shared" si="148"/>
        <v>100</v>
      </c>
      <c r="AQ2338" s="37">
        <f t="shared" si="149"/>
        <v>16.08296</v>
      </c>
      <c r="AR2338" s="70">
        <f t="shared" si="150"/>
        <v>500</v>
      </c>
      <c r="AS2338" s="37">
        <f t="shared" si="151"/>
        <v>16.08296</v>
      </c>
      <c r="AT2338" s="70">
        <f t="shared" si="152"/>
        <v>1000</v>
      </c>
      <c r="AU2338" s="37">
        <f t="shared" si="153"/>
        <v>16.08296</v>
      </c>
      <c r="AV2338" s="70">
        <f t="shared" si="154"/>
        <v>2500</v>
      </c>
      <c r="AW2338" s="37">
        <f t="shared" si="155"/>
        <v>16.08296</v>
      </c>
      <c r="AX2338" s="70" t="str">
        <f t="shared" si="156"/>
        <v/>
      </c>
      <c r="AY2338" s="37" t="str">
        <f t="shared" si="157"/>
        <v/>
      </c>
    </row>
    <row r="2339" spans="1:51">
      <c r="A2339" s="20" t="s">
        <v>181</v>
      </c>
      <c r="B2339" s="6"/>
      <c r="C2339" s="22"/>
      <c r="D2339" s="6"/>
      <c r="E2339" s="23" t="s">
        <v>4051</v>
      </c>
      <c r="F2339" s="23" t="s">
        <v>4027</v>
      </c>
      <c r="G2339" s="23" t="s">
        <v>581</v>
      </c>
      <c r="H2339" s="25" t="s">
        <v>53</v>
      </c>
      <c r="I2339" s="39" t="s">
        <v>67</v>
      </c>
      <c r="J2339" s="33">
        <v>3</v>
      </c>
      <c r="K2339" s="6" t="s">
        <v>4052</v>
      </c>
      <c r="L2339" s="35">
        <v>1</v>
      </c>
      <c r="M2339" s="21"/>
      <c r="N2339" s="6"/>
      <c r="O2339" s="6"/>
      <c r="P2339" s="6"/>
      <c r="Q2339" s="6"/>
      <c r="R2339" s="6"/>
      <c r="S2339" s="6"/>
      <c r="T2339" s="49"/>
      <c r="U2339" s="6"/>
      <c r="V2339" s="6"/>
      <c r="W2339" s="20" t="s">
        <v>56</v>
      </c>
      <c r="X2339" s="48">
        <f>IF(W2339="K2",0.8,IF(W2339="K3",0.5,IF(W2339="K4",0.95,1)))</f>
        <v>0.8</v>
      </c>
      <c r="Y2339" s="56">
        <f>J2339</f>
        <v>3</v>
      </c>
      <c r="AD2339" s="20">
        <v>1</v>
      </c>
      <c r="AE2339" s="47"/>
      <c r="AF2339" s="37">
        <f>AE2339-AC2339</f>
        <v>0</v>
      </c>
      <c r="AG2339" s="37">
        <f>AF2339*Y2339</f>
        <v>0</v>
      </c>
      <c r="AH2339" s="37">
        <f>Y2339*AE2339</f>
        <v>0</v>
      </c>
      <c r="AI2339" s="37" t="s">
        <v>57</v>
      </c>
      <c r="AJ2339" s="48">
        <f>IF(AD2339&gt;1000,0.01,IF(AD2339&gt;100,0.02,IF(AD2339&gt;10,0.04,IF(AD2339&gt;1,0.08,0.16))))</f>
        <v>0.16</v>
      </c>
      <c r="AK2339" s="69">
        <f>300/AM2339</f>
        <v>300</v>
      </c>
      <c r="AL2339" s="69">
        <f>1</f>
        <v>1</v>
      </c>
      <c r="AM2339" s="37">
        <f>IF(AL2339=L2339,AD2339,IF(AL2339&lt;L2339,AO2339*(1+AJ2339)))</f>
        <v>1</v>
      </c>
      <c r="AN2339" s="70">
        <f>IF(L2339&lt;50,L2339,IF(AL2339&gt;=L2339,AL2339*2,IF(L2339&lt;=50,L2339,25)))</f>
        <v>1</v>
      </c>
      <c r="AO2339" s="37">
        <f>IF(AN2339=L2339,AD2339,IF(AN2339&lt;L2339,AQ2339*(1+AJ2339),AM2339*(1-AJ2339/2)))</f>
        <v>1</v>
      </c>
      <c r="AP2339" s="70">
        <f>IF(L2339&lt;50,100,IF(AN2339&gt;=L2339,AN2339*2,IF(L2339&lt;=100,L2339,50)))</f>
        <v>100</v>
      </c>
      <c r="AQ2339" s="37">
        <f>IF(AP2339=L2339,AD2339,IF(AP2339&lt;L2339,AS2339*(1+AJ2339),AO2339*(1-AJ2339/2)))</f>
        <v>0.92</v>
      </c>
      <c r="AR2339" s="70">
        <f>IF(L2339&lt;50,500,IF(AP2339=L2339*4,"",IF(AP2339&gt;=L2339,AP2339*2,IF(L2339&lt;=200,L2339,100))))</f>
        <v>500</v>
      </c>
      <c r="AS2339" s="37">
        <f>IF(AR2339="","",IF(AR2339=L2339,AD2339*X2339,IF(AR2339&lt;L2339,AU2339*(1+AJ2339),AQ2339*(1-AJ2339/2))))</f>
        <v>0.8464</v>
      </c>
      <c r="AT2339" s="70">
        <f>IF(L2339&lt;50,1000,IF(OR(AR2339=L2339*4,AR2339=""),"",IF(AR2339&gt;=L2339,AR2339*2,IF(L2339&lt;=2000,L2339,1000))))</f>
        <v>1000</v>
      </c>
      <c r="AU2339" s="37">
        <f>IF(AT2339="","",IF(AT2339=L2339,AD2339,IF(AT2339&lt;L2339,AW2339*(1+AJ2339),AS2339*(1-AJ2339/2))))</f>
        <v>0.778688</v>
      </c>
      <c r="AV2339" s="70">
        <f>IF(L2339&lt;50,2500,IF(OR(AT2339=L2339*4,AT2339=""),"",IF(AT2339&gt;=L2339,AT2339*2,IF(L2339&lt;=5000,L2339,2500))))</f>
        <v>2500</v>
      </c>
      <c r="AW2339" s="37">
        <f>IF(AV2339="","",IF(AV2339=L2339,AD2339,IF(AV2339&lt;L2339,AY2339*(1+AJ2339),AU2339*(1-AJ2339/2))))</f>
        <v>0.71639296</v>
      </c>
      <c r="AX2339" s="70" t="str">
        <f>IF(L2339&lt;50,"",IF(OR(AV2339=L2339*4,AV2339=""),"",IF(AV2339&gt;=L2339,AV2339*2,IF(L2339&lt;=20000,L2339,10000))))</f>
        <v/>
      </c>
      <c r="AY2339" s="37" t="str">
        <f>IF(AX2339="","",IF(AX2339=L2339,AD2339,AW2339*(1-AJ2339/2)))</f>
        <v/>
      </c>
    </row>
    <row r="2340" spans="1:51">
      <c r="A2340" s="20" t="s">
        <v>181</v>
      </c>
      <c r="B2340" s="6"/>
      <c r="C2340" s="22"/>
      <c r="D2340" s="6"/>
      <c r="E2340" s="23" t="s">
        <v>4053</v>
      </c>
      <c r="F2340" s="23" t="s">
        <v>1057</v>
      </c>
      <c r="G2340" s="23" t="s">
        <v>267</v>
      </c>
      <c r="H2340" s="25" t="s">
        <v>53</v>
      </c>
      <c r="I2340" s="39" t="s">
        <v>67</v>
      </c>
      <c r="J2340" s="33">
        <v>3</v>
      </c>
      <c r="K2340" s="6" t="s">
        <v>4054</v>
      </c>
      <c r="L2340" s="35">
        <v>90</v>
      </c>
      <c r="M2340" s="21"/>
      <c r="N2340" s="6"/>
      <c r="O2340" s="6"/>
      <c r="P2340" s="6"/>
      <c r="Q2340" s="6"/>
      <c r="R2340" s="6"/>
      <c r="S2340" s="6"/>
      <c r="T2340" s="49"/>
      <c r="U2340" s="6"/>
      <c r="V2340" s="6"/>
      <c r="W2340" s="20" t="s">
        <v>64</v>
      </c>
      <c r="X2340" s="48">
        <f>IF(W2340="K2",0.8,IF(W2340="K3",0.5,IF(W2340="K4",0.95,1)))</f>
        <v>0.5</v>
      </c>
      <c r="Y2340" s="56">
        <f>J2340</f>
        <v>3</v>
      </c>
      <c r="AD2340" s="84">
        <v>415275</v>
      </c>
      <c r="AE2340" s="47"/>
      <c r="AF2340" s="37">
        <f>AE2340-AC2340</f>
        <v>0</v>
      </c>
      <c r="AG2340" s="37">
        <f>AF2340*Y2340</f>
        <v>0</v>
      </c>
      <c r="AH2340" s="37">
        <f>Y2340*AE2340</f>
        <v>0</v>
      </c>
      <c r="AI2340" s="37" t="s">
        <v>57</v>
      </c>
      <c r="AJ2340" s="48">
        <f>IF(AD2340&gt;1000,0.01,IF(AD2340&gt;100,0.02,IF(AD2340&gt;10,0.04,IF(AD2340&gt;1,0.08,0.16))))</f>
        <v>0.01</v>
      </c>
      <c r="AK2340" s="69">
        <f>300/AM2340</f>
        <v>0.000708178471668355</v>
      </c>
      <c r="AL2340" s="69">
        <f>1</f>
        <v>1</v>
      </c>
      <c r="AM2340" s="37">
        <f>IF(AL2340=L2340,AD2340,IF(AL2340&lt;L2340,AO2340*(1+AJ2340)))</f>
        <v>423622.0275</v>
      </c>
      <c r="AN2340" s="70">
        <f>IF(L2340&lt;50,L2340,IF(AL2340&gt;=L2340,AL2340*2,IF(L2340&lt;=50,L2340,25)))</f>
        <v>25</v>
      </c>
      <c r="AO2340" s="37">
        <f>IF(AN2340=L2340,AD2340,IF(AN2340&lt;L2340,AQ2340*(1+AJ2340),AM2340*(1-AJ2340/2)))</f>
        <v>419427.75</v>
      </c>
      <c r="AP2340" s="70">
        <f>IF(L2340&lt;50,100,IF(AN2340&gt;=L2340,AN2340*2,IF(L2340&lt;=100,L2340,50)))</f>
        <v>90</v>
      </c>
      <c r="AQ2340" s="37">
        <f>IF(AP2340=L2340,AD2340,IF(AP2340&lt;L2340,AS2340*(1+AJ2340),AO2340*(1-AJ2340/2)))</f>
        <v>415275</v>
      </c>
      <c r="AR2340" s="70">
        <f>IF(L2340&lt;50,500,IF(AP2340=L2340*4,"",IF(AP2340&gt;=L2340,AP2340*2,IF(L2340&lt;=200,L2340,100))))</f>
        <v>180</v>
      </c>
      <c r="AS2340" s="37">
        <f>IF(AR2340="","",IF(AR2340=L2340,AD2340*X2340,IF(AR2340&lt;L2340,AU2340*(1+AJ2340),AQ2340*(1-AJ2340/2))))</f>
        <v>413198.625</v>
      </c>
      <c r="AT2340" s="70">
        <f>IF(L2340&lt;50,1000,IF(OR(AR2340=L2340*4,AR2340=""),"",IF(AR2340&gt;=L2340,AR2340*2,IF(L2340&lt;=2000,L2340,1000))))</f>
        <v>360</v>
      </c>
      <c r="AU2340" s="37">
        <f>IF(AT2340="","",IF(AT2340=L2340,AD2340,IF(AT2340&lt;L2340,AW2340*(1+AJ2340),AS2340*(1-AJ2340/2))))</f>
        <v>411132.631875</v>
      </c>
      <c r="AV2340" s="70" t="str">
        <f>IF(L2340&lt;50,2500,IF(OR(AT2340=L2340*4,AT2340=""),"",IF(AT2340&gt;=L2340,AT2340*2,IF(L2340&lt;=5000,L2340,2500))))</f>
        <v/>
      </c>
      <c r="AW2340" s="37" t="str">
        <f>IF(AV2340="","",IF(AV2340=L2340,AD2340,IF(AV2340&lt;L2340,AY2340*(1+AJ2340),AU2340*(1-AJ2340/2))))</f>
        <v/>
      </c>
      <c r="AX2340" s="70" t="str">
        <f>IF(L2340&lt;50,"",IF(OR(AV2340=L2340*4,AV2340=""),"",IF(AV2340&gt;=L2340,AV2340*2,IF(L2340&lt;=20000,L2340,10000))))</f>
        <v/>
      </c>
      <c r="AY2340" s="37" t="str">
        <f>IF(AX2340="","",IF(AX2340=L2340,AD2340,AW2340*(1-AJ2340/2)))</f>
        <v/>
      </c>
    </row>
    <row r="2341" spans="1:51">
      <c r="A2341" s="20" t="s">
        <v>181</v>
      </c>
      <c r="B2341" s="6"/>
      <c r="C2341" s="22"/>
      <c r="D2341" s="6"/>
      <c r="E2341" s="23" t="s">
        <v>4055</v>
      </c>
      <c r="F2341" s="23" t="s">
        <v>1164</v>
      </c>
      <c r="G2341" s="23" t="s">
        <v>105</v>
      </c>
      <c r="H2341" s="25" t="s">
        <v>53</v>
      </c>
      <c r="I2341" s="39" t="s">
        <v>67</v>
      </c>
      <c r="J2341" s="33">
        <v>3</v>
      </c>
      <c r="K2341" s="6" t="s">
        <v>4056</v>
      </c>
      <c r="L2341" s="35">
        <v>100</v>
      </c>
      <c r="M2341" s="21"/>
      <c r="N2341" s="6"/>
      <c r="O2341" s="6"/>
      <c r="P2341" s="6"/>
      <c r="Q2341" s="6"/>
      <c r="R2341" s="6"/>
      <c r="S2341" s="6"/>
      <c r="T2341" s="49"/>
      <c r="U2341" s="6"/>
      <c r="V2341" s="6"/>
      <c r="W2341" s="20" t="s">
        <v>56</v>
      </c>
      <c r="X2341" s="48">
        <f>IF(W2341="K2",0.8,IF(W2341="K3",0.5,IF(W2341="K4",0.95,1)))</f>
        <v>0.8</v>
      </c>
      <c r="Y2341" s="56">
        <f>J2341</f>
        <v>3</v>
      </c>
      <c r="AD2341" s="20">
        <v>2.7007</v>
      </c>
      <c r="AE2341" s="47"/>
      <c r="AF2341" s="37">
        <f>AE2341-AC2341</f>
        <v>0</v>
      </c>
      <c r="AG2341" s="37">
        <f>AF2341*Y2341</f>
        <v>0</v>
      </c>
      <c r="AH2341" s="37">
        <f>Y2341*AE2341</f>
        <v>0</v>
      </c>
      <c r="AI2341" s="37" t="s">
        <v>57</v>
      </c>
      <c r="AJ2341" s="48">
        <f>IF(AD2341&gt;1000,0.01,IF(AD2341&gt;100,0.02,IF(AD2341&gt;10,0.04,IF(AD2341&gt;1,0.08,0.16))))</f>
        <v>0.08</v>
      </c>
      <c r="AK2341" s="69">
        <f>300/AM2341</f>
        <v>95.2351783206335</v>
      </c>
      <c r="AL2341" s="69">
        <f>1</f>
        <v>1</v>
      </c>
      <c r="AM2341" s="37">
        <f>IF(AL2341=L2341,AD2341,IF(AL2341&lt;L2341,AO2341*(1+AJ2341)))</f>
        <v>3.15009648</v>
      </c>
      <c r="AN2341" s="70">
        <f>IF(L2341&lt;50,L2341,IF(AL2341&gt;=L2341,AL2341*2,IF(L2341&lt;=50,L2341,25)))</f>
        <v>25</v>
      </c>
      <c r="AO2341" s="37">
        <f>IF(AN2341=L2341,AD2341,IF(AN2341&lt;L2341,AQ2341*(1+AJ2341),AM2341*(1-AJ2341/2)))</f>
        <v>2.916756</v>
      </c>
      <c r="AP2341" s="70">
        <f>IF(L2341&lt;50,100,IF(AN2341&gt;=L2341,AN2341*2,IF(L2341&lt;=100,L2341,50)))</f>
        <v>100</v>
      </c>
      <c r="AQ2341" s="37">
        <f>IF(AP2341=L2341,AD2341,IF(AP2341&lt;L2341,AS2341*(1+AJ2341),AO2341*(1-AJ2341/2)))</f>
        <v>2.7007</v>
      </c>
      <c r="AR2341" s="70">
        <f>IF(L2341&lt;50,500,IF(AP2341=L2341*4,"",IF(AP2341&gt;=L2341,AP2341*2,IF(L2341&lt;=200,L2341,100))))</f>
        <v>200</v>
      </c>
      <c r="AS2341" s="37">
        <f>IF(AR2341="","",IF(AR2341=L2341,AD2341*X2341,IF(AR2341&lt;L2341,AU2341*(1+AJ2341),AQ2341*(1-AJ2341/2))))</f>
        <v>2.592672</v>
      </c>
      <c r="AT2341" s="70">
        <f>IF(L2341&lt;50,1000,IF(OR(AR2341=L2341*4,AR2341=""),"",IF(AR2341&gt;=L2341,AR2341*2,IF(L2341&lt;=2000,L2341,1000))))</f>
        <v>400</v>
      </c>
      <c r="AU2341" s="37">
        <f>IF(AT2341="","",IF(AT2341=L2341,AD2341,IF(AT2341&lt;L2341,AW2341*(1+AJ2341),AS2341*(1-AJ2341/2))))</f>
        <v>2.48896512</v>
      </c>
      <c r="AV2341" s="70" t="str">
        <f>IF(L2341&lt;50,2500,IF(OR(AT2341=L2341*4,AT2341=""),"",IF(AT2341&gt;=L2341,AT2341*2,IF(L2341&lt;=5000,L2341,2500))))</f>
        <v/>
      </c>
      <c r="AW2341" s="37" t="str">
        <f>IF(AV2341="","",IF(AV2341=L2341,AD2341,IF(AV2341&lt;L2341,AY2341*(1+AJ2341),AU2341*(1-AJ2341/2))))</f>
        <v/>
      </c>
      <c r="AX2341" s="70" t="str">
        <f>IF(L2341&lt;50,"",IF(OR(AV2341=L2341*4,AV2341=""),"",IF(AV2341&gt;=L2341,AV2341*2,IF(L2341&lt;=20000,L2341,10000))))</f>
        <v/>
      </c>
      <c r="AY2341" s="37" t="str">
        <f>IF(AX2341="","",IF(AX2341=L2341,AD2341,AW2341*(1-AJ2341/2)))</f>
        <v/>
      </c>
    </row>
    <row r="2342" spans="1:51">
      <c r="A2342" s="20" t="s">
        <v>181</v>
      </c>
      <c r="B2342" s="6"/>
      <c r="C2342" s="22"/>
      <c r="D2342" s="6"/>
      <c r="E2342" s="111" t="s">
        <v>4057</v>
      </c>
      <c r="F2342" s="23" t="s">
        <v>4058</v>
      </c>
      <c r="G2342" s="23" t="s">
        <v>105</v>
      </c>
      <c r="H2342" s="25" t="s">
        <v>53</v>
      </c>
      <c r="I2342" s="39" t="s">
        <v>72</v>
      </c>
      <c r="J2342" s="33">
        <v>3</v>
      </c>
      <c r="K2342" s="6" t="s">
        <v>4059</v>
      </c>
      <c r="L2342" s="35">
        <v>9360</v>
      </c>
      <c r="M2342" s="21"/>
      <c r="N2342" s="6"/>
      <c r="O2342" s="6"/>
      <c r="P2342" s="6"/>
      <c r="Q2342" s="6"/>
      <c r="R2342" s="6"/>
      <c r="S2342" s="6"/>
      <c r="T2342" s="49"/>
      <c r="U2342" s="6"/>
      <c r="V2342" s="6"/>
      <c r="W2342" s="20" t="s">
        <v>56</v>
      </c>
      <c r="X2342" s="48">
        <f>IF(W2342="K2",0.8,IF(W2342="K3",0.5,IF(W2342="K4",0.95,1)))</f>
        <v>0.8</v>
      </c>
      <c r="Y2342" s="56">
        <f>J2342</f>
        <v>3</v>
      </c>
      <c r="AD2342" s="20">
        <v>1.5368</v>
      </c>
      <c r="AE2342" s="47"/>
      <c r="AF2342" s="37">
        <f>AE2342-AC2342</f>
        <v>0</v>
      </c>
      <c r="AG2342" s="37">
        <f>AF2342*Y2342</f>
        <v>0</v>
      </c>
      <c r="AH2342" s="37">
        <f>Y2342*AE2342</f>
        <v>0</v>
      </c>
      <c r="AI2342" s="37" t="s">
        <v>57</v>
      </c>
      <c r="AJ2342" s="48">
        <f>IF(AD2342&gt;1000,0.01,IF(AD2342&gt;100,0.02,IF(AD2342&gt;10,0.04,IF(AD2342&gt;1,0.08,0.16))))</f>
        <v>0.08</v>
      </c>
      <c r="AK2342" s="69">
        <f>300/AM2342</f>
        <v>123.015934451413</v>
      </c>
      <c r="AL2342" s="69">
        <f>1</f>
        <v>1</v>
      </c>
      <c r="AM2342" s="37">
        <f>IF(AL2342=L2342,AD2342,IF(AL2342&lt;L2342,AO2342*(1+AJ2342)))</f>
        <v>2.43870845950034</v>
      </c>
      <c r="AN2342" s="70">
        <f>IF(L2342&lt;50,L2342,IF(AL2342&gt;=L2342,AL2342*2,IF(L2342&lt;=50,L2342,25)))</f>
        <v>25</v>
      </c>
      <c r="AO2342" s="37">
        <f>IF(AN2342=L2342,AD2342,IF(AN2342&lt;L2342,AQ2342*(1+AJ2342),AM2342*(1-AJ2342/2)))</f>
        <v>2.25806338842624</v>
      </c>
      <c r="AP2342" s="70">
        <f>IF(L2342&lt;50,100,IF(AN2342&gt;=L2342,AN2342*2,IF(L2342&lt;=100,L2342,50)))</f>
        <v>50</v>
      </c>
      <c r="AQ2342" s="37">
        <f>IF(AP2342=L2342,AD2342,IF(AP2342&lt;L2342,AS2342*(1+AJ2342),AO2342*(1-AJ2342/2)))</f>
        <v>2.090799433728</v>
      </c>
      <c r="AR2342" s="70">
        <f>IF(L2342&lt;50,500,IF(AP2342=L2342*4,"",IF(AP2342&gt;=L2342,AP2342*2,IF(L2342&lt;=200,L2342,100))))</f>
        <v>100</v>
      </c>
      <c r="AS2342" s="37">
        <f>IF(AR2342="","",IF(AR2342=L2342,AD2342*X2342,IF(AR2342&lt;L2342,AU2342*(1+AJ2342),AQ2342*(1-AJ2342/2))))</f>
        <v>1.9359254016</v>
      </c>
      <c r="AT2342" s="70">
        <f>IF(L2342&lt;50,1000,IF(OR(AR2342=L2342*4,AR2342=""),"",IF(AR2342&gt;=L2342,AR2342*2,IF(L2342&lt;=2000,L2342,1000))))</f>
        <v>1000</v>
      </c>
      <c r="AU2342" s="37">
        <f>IF(AT2342="","",IF(AT2342=L2342,AD2342,IF(AT2342&lt;L2342,AW2342*(1+AJ2342),AS2342*(1-AJ2342/2))))</f>
        <v>1.79252352</v>
      </c>
      <c r="AV2342" s="70">
        <f>IF(L2342&lt;50,2500,IF(OR(AT2342=L2342*4,AT2342=""),"",IF(AT2342&gt;=L2342,AT2342*2,IF(L2342&lt;=5000,L2342,2500))))</f>
        <v>2500</v>
      </c>
      <c r="AW2342" s="37">
        <f>IF(AV2342="","",IF(AV2342=L2342,AD2342,IF(AV2342&lt;L2342,AY2342*(1+AJ2342),AU2342*(1-AJ2342/2))))</f>
        <v>1.659744</v>
      </c>
      <c r="AX2342" s="70">
        <f>IF(L2342&lt;50,"",IF(OR(AV2342=L2342*4,AV2342=""),"",IF(AV2342&gt;=L2342,AV2342*2,IF(L2342&lt;=20000,L2342,10000))))</f>
        <v>9360</v>
      </c>
      <c r="AY2342" s="37">
        <f>IF(AX2342="","",IF(AX2342=L2342,AD2342,AW2342*(1-AJ2342/2)))</f>
        <v>1.5368</v>
      </c>
    </row>
    <row r="2343" ht="14.25" spans="1:51">
      <c r="A2343" s="5" t="s">
        <v>181</v>
      </c>
      <c r="E2343" s="28" t="s">
        <v>4060</v>
      </c>
      <c r="F2343" s="28" t="s">
        <v>82</v>
      </c>
      <c r="G2343" s="28" t="s">
        <v>83</v>
      </c>
      <c r="H2343" s="11">
        <v>1</v>
      </c>
      <c r="J2343" s="41">
        <v>3</v>
      </c>
      <c r="L2343" s="13">
        <v>45</v>
      </c>
      <c r="W2343" s="15" t="s">
        <v>190</v>
      </c>
      <c r="AD2343" s="15">
        <v>2.08</v>
      </c>
      <c r="AK2343" s="69">
        <f t="shared" ref="AK2343:AK2366" si="158">300/AM2343</f>
        <v>144.230769230769</v>
      </c>
      <c r="AL2343" s="69">
        <f t="shared" ref="AL2343:AL2352" si="159">1</f>
        <v>1</v>
      </c>
      <c r="AM2343" s="37">
        <f t="shared" ref="AM2343:AM2366" si="160">IF(AL2343=L2343,AD2343,IF(AL2343&lt;L2343,AO2343*(1+AJ2343)))</f>
        <v>2.08</v>
      </c>
      <c r="AN2343" s="70">
        <f t="shared" ref="AN2343:AN2366" si="161">IF(L2343&lt;50,L2343,IF(AL2343&gt;=L2343,AL2343*2,IF(L2343&lt;=50,L2343,25)))</f>
        <v>45</v>
      </c>
      <c r="AO2343" s="37">
        <f t="shared" ref="AO2343:AO2366" si="162">IF(AN2343=L2343,AD2343,IF(AN2343&lt;L2343,AQ2343*(1+AJ2343),AM2343*(1-AJ2343/2)))</f>
        <v>2.08</v>
      </c>
      <c r="AP2343" s="70">
        <f t="shared" ref="AP2343:AP2366" si="163">IF(L2343&lt;50,100,IF(AN2343&gt;=L2343,AN2343*2,IF(L2343&lt;=100,L2343,50)))</f>
        <v>100</v>
      </c>
      <c r="AQ2343" s="37">
        <f t="shared" ref="AQ2343:AQ2366" si="164">IF(AP2343=L2343,AD2343,IF(AP2343&lt;L2343,AS2343*(1+AJ2343),AO2343*(1-AJ2343/2)))</f>
        <v>2.08</v>
      </c>
      <c r="AR2343" s="70">
        <f t="shared" ref="AR2343:AR2366" si="165">IF(L2343&lt;50,500,IF(AP2343=L2343*4,"",IF(AP2343&gt;=L2343,AP2343*2,IF(L2343&lt;=200,L2343,100))))</f>
        <v>500</v>
      </c>
      <c r="AS2343" s="37">
        <f t="shared" ref="AS2343:AS2366" si="166">IF(AR2343="","",IF(AR2343=L2343,AD2343*X2343,IF(AR2343&lt;L2343,AU2343*(1+AJ2343),AQ2343*(1-AJ2343/2))))</f>
        <v>2.08</v>
      </c>
      <c r="AT2343" s="70">
        <f t="shared" ref="AT2343:AT2366" si="167">IF(L2343&lt;50,1000,IF(OR(AR2343=L2343*4,AR2343=""),"",IF(AR2343&gt;=L2343,AR2343*2,IF(L2343&lt;=2000,L2343,1000))))</f>
        <v>1000</v>
      </c>
      <c r="AU2343" s="37">
        <f t="shared" ref="AU2343:AU2366" si="168">IF(AT2343="","",IF(AT2343=L2343,AD2343,IF(AT2343&lt;L2343,AW2343*(1+AJ2343),AS2343*(1-AJ2343/2))))</f>
        <v>2.08</v>
      </c>
      <c r="AV2343" s="70">
        <f t="shared" ref="AV2343:AV2366" si="169">IF(L2343&lt;50,2500,IF(OR(AT2343=L2343*4,AT2343=""),"",IF(AT2343&gt;=L2343,AT2343*2,IF(L2343&lt;=5000,L2343,2500))))</f>
        <v>2500</v>
      </c>
      <c r="AW2343" s="37">
        <f t="shared" ref="AW2343:AW2366" si="170">IF(AV2343="","",IF(AV2343=L2343,AD2343,IF(AV2343&lt;L2343,AY2343*(1+AJ2343),AU2343*(1-AJ2343/2))))</f>
        <v>2.08</v>
      </c>
      <c r="AX2343" s="70" t="str">
        <f t="shared" ref="AX2343:AX2366" si="171">IF(L2343&lt;50,"",IF(OR(AV2343=L2343*4,AV2343=""),"",IF(AV2343&gt;=L2343,AV2343*2,IF(L2343&lt;=20000,L2343,10000))))</f>
        <v/>
      </c>
      <c r="AY2343" s="37" t="str">
        <f t="shared" ref="AY2343:AY2366" si="172">IF(AX2343="","",IF(AX2343=L2343,AD2343,AW2343*(1-AJ2343/2)))</f>
        <v/>
      </c>
    </row>
    <row r="2344" ht="14.25" spans="1:51">
      <c r="A2344" s="5" t="s">
        <v>181</v>
      </c>
      <c r="E2344" s="28" t="s">
        <v>4061</v>
      </c>
      <c r="F2344" s="28" t="s">
        <v>271</v>
      </c>
      <c r="G2344" s="28" t="s">
        <v>2757</v>
      </c>
      <c r="H2344" s="11">
        <v>1</v>
      </c>
      <c r="J2344" s="41">
        <v>3</v>
      </c>
      <c r="L2344" s="13">
        <v>750</v>
      </c>
      <c r="W2344" s="15" t="s">
        <v>190</v>
      </c>
      <c r="AD2344" s="15">
        <v>0.7636</v>
      </c>
      <c r="AK2344" s="69">
        <f t="shared" si="158"/>
        <v>392.875851231011</v>
      </c>
      <c r="AL2344" s="69">
        <f t="shared" si="159"/>
        <v>1</v>
      </c>
      <c r="AM2344" s="37">
        <f t="shared" si="160"/>
        <v>0.7636</v>
      </c>
      <c r="AN2344" s="70">
        <f t="shared" si="161"/>
        <v>25</v>
      </c>
      <c r="AO2344" s="37">
        <f t="shared" si="162"/>
        <v>0.7636</v>
      </c>
      <c r="AP2344" s="70">
        <f t="shared" si="163"/>
        <v>50</v>
      </c>
      <c r="AQ2344" s="37">
        <f t="shared" si="164"/>
        <v>0.7636</v>
      </c>
      <c r="AR2344" s="70">
        <f t="shared" si="165"/>
        <v>100</v>
      </c>
      <c r="AS2344" s="37">
        <f t="shared" si="166"/>
        <v>0.7636</v>
      </c>
      <c r="AT2344" s="70">
        <f t="shared" si="167"/>
        <v>750</v>
      </c>
      <c r="AU2344" s="37">
        <f t="shared" si="168"/>
        <v>0.7636</v>
      </c>
      <c r="AV2344" s="70">
        <f t="shared" si="169"/>
        <v>1500</v>
      </c>
      <c r="AW2344" s="37">
        <f t="shared" si="170"/>
        <v>0.7636</v>
      </c>
      <c r="AX2344" s="70">
        <f t="shared" si="171"/>
        <v>3000</v>
      </c>
      <c r="AY2344" s="37">
        <f t="shared" si="172"/>
        <v>0.7636</v>
      </c>
    </row>
    <row r="2345" ht="14.25" spans="1:51">
      <c r="A2345" s="5" t="s">
        <v>181</v>
      </c>
      <c r="E2345" s="28" t="s">
        <v>4062</v>
      </c>
      <c r="F2345" s="28" t="s">
        <v>552</v>
      </c>
      <c r="G2345" s="28" t="s">
        <v>225</v>
      </c>
      <c r="H2345" s="11">
        <v>1</v>
      </c>
      <c r="J2345" s="41">
        <v>3</v>
      </c>
      <c r="L2345" s="13">
        <v>2000</v>
      </c>
      <c r="W2345" s="15" t="s">
        <v>190</v>
      </c>
      <c r="AD2345" s="15">
        <v>3.672</v>
      </c>
      <c r="AK2345" s="69">
        <f t="shared" si="158"/>
        <v>81.6993464052288</v>
      </c>
      <c r="AL2345" s="69">
        <f t="shared" si="159"/>
        <v>1</v>
      </c>
      <c r="AM2345" s="37">
        <f t="shared" si="160"/>
        <v>3.672</v>
      </c>
      <c r="AN2345" s="70">
        <f t="shared" si="161"/>
        <v>25</v>
      </c>
      <c r="AO2345" s="37">
        <f t="shared" si="162"/>
        <v>3.672</v>
      </c>
      <c r="AP2345" s="70">
        <f t="shared" si="163"/>
        <v>50</v>
      </c>
      <c r="AQ2345" s="37">
        <f t="shared" si="164"/>
        <v>3.672</v>
      </c>
      <c r="AR2345" s="70">
        <f t="shared" si="165"/>
        <v>100</v>
      </c>
      <c r="AS2345" s="37">
        <f t="shared" si="166"/>
        <v>3.672</v>
      </c>
      <c r="AT2345" s="70">
        <f t="shared" si="167"/>
        <v>2000</v>
      </c>
      <c r="AU2345" s="37">
        <f t="shared" si="168"/>
        <v>3.672</v>
      </c>
      <c r="AV2345" s="70">
        <f t="shared" si="169"/>
        <v>4000</v>
      </c>
      <c r="AW2345" s="37">
        <f t="shared" si="170"/>
        <v>3.672</v>
      </c>
      <c r="AX2345" s="70">
        <f t="shared" si="171"/>
        <v>8000</v>
      </c>
      <c r="AY2345" s="37">
        <f t="shared" si="172"/>
        <v>3.672</v>
      </c>
    </row>
    <row r="2346" ht="14.25" spans="1:51">
      <c r="A2346" s="5" t="s">
        <v>181</v>
      </c>
      <c r="E2346" s="28" t="s">
        <v>4063</v>
      </c>
      <c r="F2346" s="28" t="s">
        <v>271</v>
      </c>
      <c r="G2346" s="28" t="s">
        <v>2119</v>
      </c>
      <c r="H2346" s="11">
        <v>1</v>
      </c>
      <c r="J2346" s="41">
        <v>3</v>
      </c>
      <c r="L2346" s="13">
        <v>126</v>
      </c>
      <c r="W2346" s="15" t="s">
        <v>190</v>
      </c>
      <c r="AD2346" s="15">
        <v>15</v>
      </c>
      <c r="AK2346" s="69" t="e">
        <f t="shared" si="158"/>
        <v>#DIV/0!</v>
      </c>
      <c r="AL2346" s="69">
        <f t="shared" si="159"/>
        <v>1</v>
      </c>
      <c r="AM2346" s="37">
        <f t="shared" si="160"/>
        <v>0</v>
      </c>
      <c r="AN2346" s="70">
        <f t="shared" si="161"/>
        <v>25</v>
      </c>
      <c r="AO2346" s="37">
        <f t="shared" si="162"/>
        <v>0</v>
      </c>
      <c r="AP2346" s="70">
        <f t="shared" si="163"/>
        <v>50</v>
      </c>
      <c r="AQ2346" s="37">
        <f t="shared" si="164"/>
        <v>0</v>
      </c>
      <c r="AR2346" s="70">
        <f t="shared" si="165"/>
        <v>126</v>
      </c>
      <c r="AS2346" s="37">
        <f t="shared" si="166"/>
        <v>0</v>
      </c>
      <c r="AT2346" s="70">
        <f t="shared" si="167"/>
        <v>252</v>
      </c>
      <c r="AU2346" s="37">
        <f t="shared" si="168"/>
        <v>0</v>
      </c>
      <c r="AV2346" s="70">
        <f t="shared" si="169"/>
        <v>504</v>
      </c>
      <c r="AW2346" s="37">
        <f t="shared" si="170"/>
        <v>0</v>
      </c>
      <c r="AX2346" s="70" t="str">
        <f t="shared" si="171"/>
        <v/>
      </c>
      <c r="AY2346" s="37" t="str">
        <f t="shared" si="172"/>
        <v/>
      </c>
    </row>
    <row r="2347" ht="14.25" spans="1:51">
      <c r="A2347" s="5" t="s">
        <v>181</v>
      </c>
      <c r="E2347" s="28" t="s">
        <v>4064</v>
      </c>
      <c r="F2347" s="28" t="s">
        <v>681</v>
      </c>
      <c r="G2347" s="28" t="s">
        <v>515</v>
      </c>
      <c r="H2347" s="11">
        <v>1</v>
      </c>
      <c r="J2347" s="41">
        <v>3</v>
      </c>
      <c r="L2347" s="13">
        <v>850</v>
      </c>
      <c r="W2347" s="15" t="s">
        <v>190</v>
      </c>
      <c r="AD2347" s="15">
        <v>1.36416</v>
      </c>
      <c r="AK2347" s="69">
        <f t="shared" si="158"/>
        <v>219.915552427868</v>
      </c>
      <c r="AL2347" s="69">
        <f t="shared" si="159"/>
        <v>1</v>
      </c>
      <c r="AM2347" s="37">
        <f t="shared" si="160"/>
        <v>1.36416</v>
      </c>
      <c r="AN2347" s="70">
        <f t="shared" si="161"/>
        <v>25</v>
      </c>
      <c r="AO2347" s="37">
        <f t="shared" si="162"/>
        <v>1.36416</v>
      </c>
      <c r="AP2347" s="70">
        <f t="shared" si="163"/>
        <v>50</v>
      </c>
      <c r="AQ2347" s="37">
        <f t="shared" si="164"/>
        <v>1.36416</v>
      </c>
      <c r="AR2347" s="70">
        <f t="shared" si="165"/>
        <v>100</v>
      </c>
      <c r="AS2347" s="37">
        <f t="shared" si="166"/>
        <v>1.36416</v>
      </c>
      <c r="AT2347" s="70">
        <f t="shared" si="167"/>
        <v>850</v>
      </c>
      <c r="AU2347" s="37">
        <f t="shared" si="168"/>
        <v>1.36416</v>
      </c>
      <c r="AV2347" s="70">
        <f t="shared" si="169"/>
        <v>1700</v>
      </c>
      <c r="AW2347" s="37">
        <f t="shared" si="170"/>
        <v>1.36416</v>
      </c>
      <c r="AX2347" s="70">
        <f t="shared" si="171"/>
        <v>3400</v>
      </c>
      <c r="AY2347" s="37">
        <f t="shared" si="172"/>
        <v>1.36416</v>
      </c>
    </row>
    <row r="2348" ht="14.25" spans="1:51">
      <c r="A2348" s="5" t="s">
        <v>181</v>
      </c>
      <c r="E2348" s="28" t="s">
        <v>4065</v>
      </c>
      <c r="F2348" s="28" t="s">
        <v>3712</v>
      </c>
      <c r="G2348" s="28" t="s">
        <v>4066</v>
      </c>
      <c r="H2348" s="11">
        <v>1</v>
      </c>
      <c r="J2348" s="41">
        <v>3</v>
      </c>
      <c r="L2348" s="13">
        <v>1</v>
      </c>
      <c r="W2348" s="15" t="s">
        <v>190</v>
      </c>
      <c r="AD2348" s="15">
        <v>1</v>
      </c>
      <c r="AK2348" s="69">
        <f t="shared" si="158"/>
        <v>300</v>
      </c>
      <c r="AL2348" s="69">
        <f t="shared" si="159"/>
        <v>1</v>
      </c>
      <c r="AM2348" s="37">
        <f t="shared" si="160"/>
        <v>1</v>
      </c>
      <c r="AN2348" s="70">
        <f t="shared" si="161"/>
        <v>1</v>
      </c>
      <c r="AO2348" s="37">
        <f t="shared" si="162"/>
        <v>1</v>
      </c>
      <c r="AP2348" s="70">
        <f t="shared" si="163"/>
        <v>100</v>
      </c>
      <c r="AQ2348" s="37">
        <f t="shared" si="164"/>
        <v>1</v>
      </c>
      <c r="AR2348" s="70">
        <f t="shared" si="165"/>
        <v>500</v>
      </c>
      <c r="AS2348" s="37">
        <f t="shared" si="166"/>
        <v>1</v>
      </c>
      <c r="AT2348" s="70">
        <f t="shared" si="167"/>
        <v>1000</v>
      </c>
      <c r="AU2348" s="37">
        <f t="shared" si="168"/>
        <v>1</v>
      </c>
      <c r="AV2348" s="70">
        <f t="shared" si="169"/>
        <v>2500</v>
      </c>
      <c r="AW2348" s="37">
        <f t="shared" si="170"/>
        <v>1</v>
      </c>
      <c r="AX2348" s="70" t="str">
        <f t="shared" si="171"/>
        <v/>
      </c>
      <c r="AY2348" s="37" t="str">
        <f t="shared" si="172"/>
        <v/>
      </c>
    </row>
    <row r="2349" ht="14.25" spans="1:51">
      <c r="A2349" s="5" t="s">
        <v>181</v>
      </c>
      <c r="E2349" s="28" t="s">
        <v>4067</v>
      </c>
      <c r="F2349" s="28" t="s">
        <v>643</v>
      </c>
      <c r="G2349" s="28" t="s">
        <v>2871</v>
      </c>
      <c r="H2349" s="11">
        <v>1</v>
      </c>
      <c r="J2349" s="41">
        <v>3</v>
      </c>
      <c r="L2349" s="13">
        <v>2000</v>
      </c>
      <c r="W2349" s="15" t="s">
        <v>190</v>
      </c>
      <c r="AD2349" s="15">
        <v>20.056</v>
      </c>
      <c r="AK2349" s="69">
        <f t="shared" si="158"/>
        <v>14.9581172716394</v>
      </c>
      <c r="AL2349" s="69">
        <f t="shared" si="159"/>
        <v>1</v>
      </c>
      <c r="AM2349" s="37">
        <f t="shared" si="160"/>
        <v>20.056</v>
      </c>
      <c r="AN2349" s="70">
        <f t="shared" si="161"/>
        <v>25</v>
      </c>
      <c r="AO2349" s="37">
        <f t="shared" si="162"/>
        <v>20.056</v>
      </c>
      <c r="AP2349" s="70">
        <f t="shared" si="163"/>
        <v>50</v>
      </c>
      <c r="AQ2349" s="37">
        <f t="shared" si="164"/>
        <v>20.056</v>
      </c>
      <c r="AR2349" s="70">
        <f t="shared" si="165"/>
        <v>100</v>
      </c>
      <c r="AS2349" s="37">
        <f t="shared" si="166"/>
        <v>20.056</v>
      </c>
      <c r="AT2349" s="70">
        <f t="shared" si="167"/>
        <v>2000</v>
      </c>
      <c r="AU2349" s="37">
        <f t="shared" si="168"/>
        <v>20.056</v>
      </c>
      <c r="AV2349" s="70">
        <f t="shared" si="169"/>
        <v>4000</v>
      </c>
      <c r="AW2349" s="37">
        <f t="shared" si="170"/>
        <v>20.056</v>
      </c>
      <c r="AX2349" s="70">
        <f t="shared" si="171"/>
        <v>8000</v>
      </c>
      <c r="AY2349" s="37">
        <f t="shared" si="172"/>
        <v>20.056</v>
      </c>
    </row>
    <row r="2350" ht="14.25" spans="1:51">
      <c r="A2350" s="5" t="s">
        <v>181</v>
      </c>
      <c r="E2350" s="28" t="s">
        <v>4068</v>
      </c>
      <c r="F2350" s="28" t="s">
        <v>213</v>
      </c>
      <c r="G2350" s="28" t="s">
        <v>515</v>
      </c>
      <c r="H2350" s="11">
        <v>1</v>
      </c>
      <c r="J2350" s="41">
        <v>3</v>
      </c>
      <c r="L2350" s="13">
        <v>500</v>
      </c>
      <c r="W2350" s="15" t="s">
        <v>190</v>
      </c>
      <c r="AD2350" s="15">
        <v>38.224</v>
      </c>
      <c r="AK2350" s="69">
        <f t="shared" si="158"/>
        <v>7.84847216408539</v>
      </c>
      <c r="AL2350" s="69">
        <f t="shared" si="159"/>
        <v>1</v>
      </c>
      <c r="AM2350" s="37">
        <f t="shared" si="160"/>
        <v>38.224</v>
      </c>
      <c r="AN2350" s="70">
        <f t="shared" si="161"/>
        <v>25</v>
      </c>
      <c r="AO2350" s="37">
        <f t="shared" si="162"/>
        <v>38.224</v>
      </c>
      <c r="AP2350" s="70">
        <f t="shared" si="163"/>
        <v>50</v>
      </c>
      <c r="AQ2350" s="37">
        <f t="shared" si="164"/>
        <v>38.224</v>
      </c>
      <c r="AR2350" s="70">
        <f t="shared" si="165"/>
        <v>100</v>
      </c>
      <c r="AS2350" s="37">
        <f t="shared" si="166"/>
        <v>38.224</v>
      </c>
      <c r="AT2350" s="70">
        <f t="shared" si="167"/>
        <v>500</v>
      </c>
      <c r="AU2350" s="37">
        <f t="shared" si="168"/>
        <v>38.224</v>
      </c>
      <c r="AV2350" s="70">
        <f t="shared" si="169"/>
        <v>1000</v>
      </c>
      <c r="AW2350" s="37">
        <f t="shared" si="170"/>
        <v>38.224</v>
      </c>
      <c r="AX2350" s="70">
        <f t="shared" si="171"/>
        <v>2000</v>
      </c>
      <c r="AY2350" s="37">
        <f t="shared" si="172"/>
        <v>38.224</v>
      </c>
    </row>
    <row r="2351" ht="14.25" spans="1:51">
      <c r="A2351" s="5" t="s">
        <v>181</v>
      </c>
      <c r="E2351" s="28" t="s">
        <v>4069</v>
      </c>
      <c r="F2351" s="28" t="s">
        <v>194</v>
      </c>
      <c r="G2351" s="28" t="s">
        <v>4070</v>
      </c>
      <c r="H2351" s="11">
        <v>1</v>
      </c>
      <c r="J2351" s="41">
        <v>3</v>
      </c>
      <c r="L2351" s="13">
        <v>1</v>
      </c>
      <c r="W2351" s="15" t="s">
        <v>190</v>
      </c>
      <c r="AD2351" s="15">
        <v>1</v>
      </c>
      <c r="AK2351" s="69">
        <f t="shared" si="158"/>
        <v>300</v>
      </c>
      <c r="AL2351" s="69">
        <f t="shared" si="159"/>
        <v>1</v>
      </c>
      <c r="AM2351" s="37">
        <f t="shared" si="160"/>
        <v>1</v>
      </c>
      <c r="AN2351" s="70">
        <f t="shared" si="161"/>
        <v>1</v>
      </c>
      <c r="AO2351" s="37">
        <f t="shared" si="162"/>
        <v>1</v>
      </c>
      <c r="AP2351" s="70">
        <f t="shared" si="163"/>
        <v>100</v>
      </c>
      <c r="AQ2351" s="37">
        <f t="shared" si="164"/>
        <v>1</v>
      </c>
      <c r="AR2351" s="70">
        <f t="shared" si="165"/>
        <v>500</v>
      </c>
      <c r="AS2351" s="37">
        <f t="shared" si="166"/>
        <v>1</v>
      </c>
      <c r="AT2351" s="70">
        <f t="shared" si="167"/>
        <v>1000</v>
      </c>
      <c r="AU2351" s="37">
        <f t="shared" si="168"/>
        <v>1</v>
      </c>
      <c r="AV2351" s="70">
        <f t="shared" si="169"/>
        <v>2500</v>
      </c>
      <c r="AW2351" s="37">
        <f t="shared" si="170"/>
        <v>1</v>
      </c>
      <c r="AX2351" s="70" t="str">
        <f t="shared" si="171"/>
        <v/>
      </c>
      <c r="AY2351" s="37" t="str">
        <f t="shared" si="172"/>
        <v/>
      </c>
    </row>
    <row r="2352" ht="14.25" spans="1:51">
      <c r="A2352" s="5" t="s">
        <v>181</v>
      </c>
      <c r="E2352" s="28" t="s">
        <v>4071</v>
      </c>
      <c r="F2352" s="28" t="s">
        <v>1342</v>
      </c>
      <c r="G2352" s="28" t="s">
        <v>4072</v>
      </c>
      <c r="H2352" s="11">
        <v>1</v>
      </c>
      <c r="J2352" s="41">
        <v>3</v>
      </c>
      <c r="L2352" s="13">
        <v>50</v>
      </c>
      <c r="W2352" s="15" t="s">
        <v>190</v>
      </c>
      <c r="AD2352" s="15">
        <v>0.08664</v>
      </c>
      <c r="AK2352" s="69">
        <f t="shared" si="158"/>
        <v>3462.60387811634</v>
      </c>
      <c r="AL2352" s="69">
        <f t="shared" si="159"/>
        <v>1</v>
      </c>
      <c r="AM2352" s="37">
        <f t="shared" si="160"/>
        <v>0.08664</v>
      </c>
      <c r="AN2352" s="70">
        <f t="shared" si="161"/>
        <v>50</v>
      </c>
      <c r="AO2352" s="37">
        <f t="shared" si="162"/>
        <v>0.08664</v>
      </c>
      <c r="AP2352" s="70">
        <f t="shared" si="163"/>
        <v>100</v>
      </c>
      <c r="AQ2352" s="37">
        <f t="shared" si="164"/>
        <v>0.08664</v>
      </c>
      <c r="AR2352" s="70">
        <f t="shared" si="165"/>
        <v>200</v>
      </c>
      <c r="AS2352" s="37">
        <f t="shared" si="166"/>
        <v>0.08664</v>
      </c>
      <c r="AT2352" s="70" t="str">
        <f t="shared" si="167"/>
        <v/>
      </c>
      <c r="AU2352" s="37" t="str">
        <f t="shared" si="168"/>
        <v/>
      </c>
      <c r="AV2352" s="70" t="str">
        <f t="shared" si="169"/>
        <v/>
      </c>
      <c r="AW2352" s="37" t="str">
        <f t="shared" si="170"/>
        <v/>
      </c>
      <c r="AX2352" s="70" t="str">
        <f t="shared" si="171"/>
        <v/>
      </c>
      <c r="AY2352" s="37" t="str">
        <f t="shared" si="172"/>
        <v/>
      </c>
    </row>
    <row r="2353" ht="14.25" spans="1:51">
      <c r="A2353" s="5" t="s">
        <v>181</v>
      </c>
      <c r="E2353" s="28" t="s">
        <v>4073</v>
      </c>
      <c r="F2353" s="28" t="s">
        <v>631</v>
      </c>
      <c r="G2353" s="28" t="s">
        <v>2568</v>
      </c>
      <c r="H2353" s="11">
        <v>1</v>
      </c>
      <c r="J2353" s="41">
        <v>4</v>
      </c>
      <c r="L2353" s="13">
        <v>200</v>
      </c>
      <c r="W2353" s="15" t="s">
        <v>190</v>
      </c>
      <c r="AD2353" s="15">
        <v>0.11648</v>
      </c>
      <c r="AK2353" s="69" t="e">
        <f t="shared" si="158"/>
        <v>#DIV/0!</v>
      </c>
      <c r="AL2353" s="69">
        <f t="shared" ref="AL2353:AL2366" si="173">1</f>
        <v>1</v>
      </c>
      <c r="AM2353" s="37">
        <f t="shared" si="160"/>
        <v>0</v>
      </c>
      <c r="AN2353" s="70">
        <f t="shared" si="161"/>
        <v>25</v>
      </c>
      <c r="AO2353" s="37">
        <f t="shared" si="162"/>
        <v>0</v>
      </c>
      <c r="AP2353" s="70">
        <f t="shared" si="163"/>
        <v>50</v>
      </c>
      <c r="AQ2353" s="37">
        <f t="shared" si="164"/>
        <v>0</v>
      </c>
      <c r="AR2353" s="70">
        <f t="shared" si="165"/>
        <v>200</v>
      </c>
      <c r="AS2353" s="37">
        <f t="shared" si="166"/>
        <v>0</v>
      </c>
      <c r="AT2353" s="70">
        <f t="shared" si="167"/>
        <v>400</v>
      </c>
      <c r="AU2353" s="37">
        <f t="shared" si="168"/>
        <v>0</v>
      </c>
      <c r="AV2353" s="70">
        <f t="shared" si="169"/>
        <v>800</v>
      </c>
      <c r="AW2353" s="37">
        <f t="shared" si="170"/>
        <v>0</v>
      </c>
      <c r="AX2353" s="70" t="str">
        <f t="shared" si="171"/>
        <v/>
      </c>
      <c r="AY2353" s="37" t="str">
        <f t="shared" si="172"/>
        <v/>
      </c>
    </row>
    <row r="2354" ht="14.25" spans="1:51">
      <c r="A2354" s="5" t="s">
        <v>181</v>
      </c>
      <c r="E2354" s="28" t="s">
        <v>4074</v>
      </c>
      <c r="F2354" s="28" t="s">
        <v>463</v>
      </c>
      <c r="G2354" s="28" t="s">
        <v>1518</v>
      </c>
      <c r="H2354" s="11">
        <v>1</v>
      </c>
      <c r="J2354" s="41">
        <v>4</v>
      </c>
      <c r="L2354" s="13">
        <v>100</v>
      </c>
      <c r="W2354" s="15" t="s">
        <v>190</v>
      </c>
      <c r="AD2354" s="15">
        <v>5.2884</v>
      </c>
      <c r="AK2354" s="69">
        <f t="shared" si="158"/>
        <v>56.7279328341275</v>
      </c>
      <c r="AL2354" s="69">
        <f t="shared" si="173"/>
        <v>1</v>
      </c>
      <c r="AM2354" s="37">
        <f t="shared" si="160"/>
        <v>5.2884</v>
      </c>
      <c r="AN2354" s="70">
        <f t="shared" si="161"/>
        <v>25</v>
      </c>
      <c r="AO2354" s="37">
        <f t="shared" si="162"/>
        <v>5.2884</v>
      </c>
      <c r="AP2354" s="70">
        <f t="shared" si="163"/>
        <v>100</v>
      </c>
      <c r="AQ2354" s="37">
        <f t="shared" si="164"/>
        <v>5.2884</v>
      </c>
      <c r="AR2354" s="70">
        <f t="shared" si="165"/>
        <v>200</v>
      </c>
      <c r="AS2354" s="37">
        <f t="shared" si="166"/>
        <v>5.2884</v>
      </c>
      <c r="AT2354" s="70">
        <f t="shared" si="167"/>
        <v>400</v>
      </c>
      <c r="AU2354" s="37">
        <f t="shared" si="168"/>
        <v>5.2884</v>
      </c>
      <c r="AV2354" s="70" t="str">
        <f t="shared" si="169"/>
        <v/>
      </c>
      <c r="AW2354" s="37" t="str">
        <f t="shared" si="170"/>
        <v/>
      </c>
      <c r="AX2354" s="70" t="str">
        <f t="shared" si="171"/>
        <v/>
      </c>
      <c r="AY2354" s="37" t="str">
        <f t="shared" si="172"/>
        <v/>
      </c>
    </row>
    <row r="2355" ht="14.25" spans="1:51">
      <c r="A2355" s="5" t="s">
        <v>181</v>
      </c>
      <c r="E2355" s="28" t="s">
        <v>4075</v>
      </c>
      <c r="F2355" s="28" t="s">
        <v>886</v>
      </c>
      <c r="G2355" s="28" t="s">
        <v>4076</v>
      </c>
      <c r="H2355" s="11">
        <v>1</v>
      </c>
      <c r="J2355" s="41">
        <v>4</v>
      </c>
      <c r="L2355" s="13">
        <v>1</v>
      </c>
      <c r="W2355" s="15" t="s">
        <v>190</v>
      </c>
      <c r="AD2355" s="15">
        <v>43.74864</v>
      </c>
      <c r="AK2355" s="69">
        <f t="shared" si="158"/>
        <v>6.85735602295294</v>
      </c>
      <c r="AL2355" s="69">
        <f t="shared" si="173"/>
        <v>1</v>
      </c>
      <c r="AM2355" s="37">
        <f t="shared" si="160"/>
        <v>43.74864</v>
      </c>
      <c r="AN2355" s="70">
        <f t="shared" si="161"/>
        <v>1</v>
      </c>
      <c r="AO2355" s="37">
        <f t="shared" si="162"/>
        <v>43.74864</v>
      </c>
      <c r="AP2355" s="70">
        <f t="shared" si="163"/>
        <v>100</v>
      </c>
      <c r="AQ2355" s="37">
        <f t="shared" si="164"/>
        <v>43.74864</v>
      </c>
      <c r="AR2355" s="70">
        <f t="shared" si="165"/>
        <v>500</v>
      </c>
      <c r="AS2355" s="37">
        <f t="shared" si="166"/>
        <v>43.74864</v>
      </c>
      <c r="AT2355" s="70">
        <f t="shared" si="167"/>
        <v>1000</v>
      </c>
      <c r="AU2355" s="37">
        <f t="shared" si="168"/>
        <v>43.74864</v>
      </c>
      <c r="AV2355" s="70">
        <f t="shared" si="169"/>
        <v>2500</v>
      </c>
      <c r="AW2355" s="37">
        <f t="shared" si="170"/>
        <v>43.74864</v>
      </c>
      <c r="AX2355" s="70" t="str">
        <f t="shared" si="171"/>
        <v/>
      </c>
      <c r="AY2355" s="37" t="str">
        <f t="shared" si="172"/>
        <v/>
      </c>
    </row>
    <row r="2356" ht="14.25" spans="1:51">
      <c r="A2356" s="5" t="s">
        <v>181</v>
      </c>
      <c r="E2356" s="28" t="s">
        <v>4077</v>
      </c>
      <c r="F2356" s="28" t="s">
        <v>165</v>
      </c>
      <c r="G2356" s="28"/>
      <c r="H2356" s="11">
        <v>1</v>
      </c>
      <c r="J2356" s="41">
        <v>4</v>
      </c>
      <c r="L2356" s="13">
        <v>1000</v>
      </c>
      <c r="W2356" s="15" t="s">
        <v>190</v>
      </c>
      <c r="AD2356" s="15">
        <v>8.736</v>
      </c>
      <c r="AK2356" s="69">
        <f t="shared" si="158"/>
        <v>34.3406593406593</v>
      </c>
      <c r="AL2356" s="69">
        <f t="shared" si="173"/>
        <v>1</v>
      </c>
      <c r="AM2356" s="37">
        <f t="shared" si="160"/>
        <v>8.736</v>
      </c>
      <c r="AN2356" s="70">
        <f t="shared" si="161"/>
        <v>25</v>
      </c>
      <c r="AO2356" s="37">
        <f t="shared" si="162"/>
        <v>8.736</v>
      </c>
      <c r="AP2356" s="70">
        <f t="shared" si="163"/>
        <v>50</v>
      </c>
      <c r="AQ2356" s="37">
        <f t="shared" si="164"/>
        <v>8.736</v>
      </c>
      <c r="AR2356" s="70">
        <f t="shared" si="165"/>
        <v>100</v>
      </c>
      <c r="AS2356" s="37">
        <f t="shared" si="166"/>
        <v>8.736</v>
      </c>
      <c r="AT2356" s="70">
        <f t="shared" si="167"/>
        <v>1000</v>
      </c>
      <c r="AU2356" s="37">
        <f t="shared" si="168"/>
        <v>8.736</v>
      </c>
      <c r="AV2356" s="70">
        <f t="shared" si="169"/>
        <v>2000</v>
      </c>
      <c r="AW2356" s="37">
        <f t="shared" si="170"/>
        <v>8.736</v>
      </c>
      <c r="AX2356" s="70">
        <f t="shared" si="171"/>
        <v>4000</v>
      </c>
      <c r="AY2356" s="37">
        <f t="shared" si="172"/>
        <v>8.736</v>
      </c>
    </row>
    <row r="2357" ht="14.25" spans="1:51">
      <c r="A2357" s="5" t="s">
        <v>181</v>
      </c>
      <c r="E2357" s="28" t="s">
        <v>4078</v>
      </c>
      <c r="F2357" s="28" t="s">
        <v>663</v>
      </c>
      <c r="G2357" s="28"/>
      <c r="H2357" s="11">
        <v>1</v>
      </c>
      <c r="J2357" s="41">
        <v>4</v>
      </c>
      <c r="L2357" s="13">
        <v>4000</v>
      </c>
      <c r="W2357" s="15" t="s">
        <v>190</v>
      </c>
      <c r="AD2357" s="15">
        <v>0.0654048</v>
      </c>
      <c r="AK2357" s="69">
        <f t="shared" si="158"/>
        <v>4586.8193160135</v>
      </c>
      <c r="AL2357" s="69">
        <f t="shared" si="173"/>
        <v>1</v>
      </c>
      <c r="AM2357" s="37">
        <f t="shared" si="160"/>
        <v>0.0654048</v>
      </c>
      <c r="AN2357" s="70">
        <f t="shared" si="161"/>
        <v>25</v>
      </c>
      <c r="AO2357" s="37">
        <f t="shared" si="162"/>
        <v>0.0654048</v>
      </c>
      <c r="AP2357" s="70">
        <f t="shared" si="163"/>
        <v>50</v>
      </c>
      <c r="AQ2357" s="37">
        <f t="shared" si="164"/>
        <v>0.0654048</v>
      </c>
      <c r="AR2357" s="70">
        <f t="shared" si="165"/>
        <v>100</v>
      </c>
      <c r="AS2357" s="37">
        <f t="shared" si="166"/>
        <v>0.0654048</v>
      </c>
      <c r="AT2357" s="70">
        <f t="shared" si="167"/>
        <v>1000</v>
      </c>
      <c r="AU2357" s="37">
        <f t="shared" si="168"/>
        <v>0.0654048</v>
      </c>
      <c r="AV2357" s="70">
        <f t="shared" si="169"/>
        <v>4000</v>
      </c>
      <c r="AW2357" s="37">
        <f t="shared" si="170"/>
        <v>0.0654048</v>
      </c>
      <c r="AX2357" s="70">
        <f t="shared" si="171"/>
        <v>8000</v>
      </c>
      <c r="AY2357" s="37">
        <f t="shared" si="172"/>
        <v>0.0654048</v>
      </c>
    </row>
    <row r="2358" ht="14.25" spans="1:51">
      <c r="A2358" s="5" t="s">
        <v>181</v>
      </c>
      <c r="E2358" s="28" t="s">
        <v>4079</v>
      </c>
      <c r="F2358" s="28" t="s">
        <v>1342</v>
      </c>
      <c r="G2358" s="28" t="s">
        <v>4080</v>
      </c>
      <c r="H2358" s="11">
        <v>1</v>
      </c>
      <c r="J2358" s="41">
        <v>4</v>
      </c>
      <c r="L2358" s="13">
        <v>38</v>
      </c>
      <c r="W2358" s="15" t="s">
        <v>190</v>
      </c>
      <c r="AD2358" s="15">
        <v>6.136</v>
      </c>
      <c r="AK2358" s="69">
        <f t="shared" si="158"/>
        <v>48.8917861799218</v>
      </c>
      <c r="AL2358" s="69">
        <f t="shared" si="173"/>
        <v>1</v>
      </c>
      <c r="AM2358" s="37">
        <f t="shared" si="160"/>
        <v>6.136</v>
      </c>
      <c r="AN2358" s="70">
        <f t="shared" si="161"/>
        <v>38</v>
      </c>
      <c r="AO2358" s="37">
        <f t="shared" si="162"/>
        <v>6.136</v>
      </c>
      <c r="AP2358" s="70">
        <f t="shared" si="163"/>
        <v>100</v>
      </c>
      <c r="AQ2358" s="37">
        <f t="shared" si="164"/>
        <v>6.136</v>
      </c>
      <c r="AR2358" s="70">
        <f t="shared" si="165"/>
        <v>500</v>
      </c>
      <c r="AS2358" s="37">
        <f t="shared" si="166"/>
        <v>6.136</v>
      </c>
      <c r="AT2358" s="70">
        <f t="shared" si="167"/>
        <v>1000</v>
      </c>
      <c r="AU2358" s="37">
        <f t="shared" si="168"/>
        <v>6.136</v>
      </c>
      <c r="AV2358" s="70">
        <f t="shared" si="169"/>
        <v>2500</v>
      </c>
      <c r="AW2358" s="37">
        <f t="shared" si="170"/>
        <v>6.136</v>
      </c>
      <c r="AX2358" s="70" t="str">
        <f t="shared" si="171"/>
        <v/>
      </c>
      <c r="AY2358" s="37" t="str">
        <f t="shared" si="172"/>
        <v/>
      </c>
    </row>
    <row r="2359" ht="14.25" spans="1:51">
      <c r="A2359" s="5" t="s">
        <v>181</v>
      </c>
      <c r="E2359" s="28" t="s">
        <v>4081</v>
      </c>
      <c r="F2359" s="28" t="s">
        <v>886</v>
      </c>
      <c r="G2359" s="28" t="s">
        <v>725</v>
      </c>
      <c r="H2359" s="11">
        <v>1</v>
      </c>
      <c r="J2359" s="41">
        <v>4</v>
      </c>
      <c r="L2359" s="13">
        <v>1</v>
      </c>
      <c r="W2359" s="15" t="s">
        <v>190</v>
      </c>
      <c r="AD2359" s="15">
        <v>8.16</v>
      </c>
      <c r="AK2359" s="69">
        <f t="shared" si="158"/>
        <v>36.7647058823529</v>
      </c>
      <c r="AL2359" s="69">
        <f t="shared" si="173"/>
        <v>1</v>
      </c>
      <c r="AM2359" s="37">
        <f t="shared" si="160"/>
        <v>8.16</v>
      </c>
      <c r="AN2359" s="70">
        <f t="shared" si="161"/>
        <v>1</v>
      </c>
      <c r="AO2359" s="37">
        <f t="shared" si="162"/>
        <v>8.16</v>
      </c>
      <c r="AP2359" s="70">
        <f t="shared" si="163"/>
        <v>100</v>
      </c>
      <c r="AQ2359" s="37">
        <f t="shared" si="164"/>
        <v>8.16</v>
      </c>
      <c r="AR2359" s="70">
        <f t="shared" si="165"/>
        <v>500</v>
      </c>
      <c r="AS2359" s="37">
        <f t="shared" si="166"/>
        <v>8.16</v>
      </c>
      <c r="AT2359" s="70">
        <f t="shared" si="167"/>
        <v>1000</v>
      </c>
      <c r="AU2359" s="37">
        <f t="shared" si="168"/>
        <v>8.16</v>
      </c>
      <c r="AV2359" s="70">
        <f t="shared" si="169"/>
        <v>2500</v>
      </c>
      <c r="AW2359" s="37">
        <f t="shared" si="170"/>
        <v>8.16</v>
      </c>
      <c r="AX2359" s="70" t="str">
        <f t="shared" si="171"/>
        <v/>
      </c>
      <c r="AY2359" s="37" t="str">
        <f t="shared" si="172"/>
        <v/>
      </c>
    </row>
    <row r="2360" ht="14.25" spans="1:51">
      <c r="A2360" s="5" t="s">
        <v>181</v>
      </c>
      <c r="E2360" s="28" t="s">
        <v>4082</v>
      </c>
      <c r="F2360" s="28" t="s">
        <v>1075</v>
      </c>
      <c r="G2360" s="28" t="s">
        <v>405</v>
      </c>
      <c r="H2360" s="11">
        <v>1</v>
      </c>
      <c r="J2360" s="41">
        <v>4</v>
      </c>
      <c r="L2360" s="13">
        <v>1</v>
      </c>
      <c r="W2360" s="15" t="s">
        <v>190</v>
      </c>
      <c r="AD2360" s="15">
        <v>1</v>
      </c>
      <c r="AK2360" s="69">
        <f t="shared" si="158"/>
        <v>300</v>
      </c>
      <c r="AL2360" s="69">
        <f t="shared" si="173"/>
        <v>1</v>
      </c>
      <c r="AM2360" s="37">
        <f t="shared" si="160"/>
        <v>1</v>
      </c>
      <c r="AN2360" s="70">
        <f t="shared" si="161"/>
        <v>1</v>
      </c>
      <c r="AO2360" s="37">
        <f t="shared" si="162"/>
        <v>1</v>
      </c>
      <c r="AP2360" s="70">
        <f t="shared" si="163"/>
        <v>100</v>
      </c>
      <c r="AQ2360" s="37">
        <f t="shared" si="164"/>
        <v>1</v>
      </c>
      <c r="AR2360" s="70">
        <f t="shared" si="165"/>
        <v>500</v>
      </c>
      <c r="AS2360" s="37">
        <f t="shared" si="166"/>
        <v>1</v>
      </c>
      <c r="AT2360" s="70">
        <f t="shared" si="167"/>
        <v>1000</v>
      </c>
      <c r="AU2360" s="37">
        <f t="shared" si="168"/>
        <v>1</v>
      </c>
      <c r="AV2360" s="70">
        <f t="shared" si="169"/>
        <v>2500</v>
      </c>
      <c r="AW2360" s="37">
        <f t="shared" si="170"/>
        <v>1</v>
      </c>
      <c r="AX2360" s="70" t="str">
        <f t="shared" si="171"/>
        <v/>
      </c>
      <c r="AY2360" s="37" t="str">
        <f t="shared" si="172"/>
        <v/>
      </c>
    </row>
    <row r="2361" ht="14.25" spans="1:51">
      <c r="A2361" s="5" t="s">
        <v>181</v>
      </c>
      <c r="E2361" s="28" t="s">
        <v>4083</v>
      </c>
      <c r="F2361" s="28" t="s">
        <v>213</v>
      </c>
      <c r="G2361" s="28" t="s">
        <v>4084</v>
      </c>
      <c r="H2361" s="11">
        <v>1</v>
      </c>
      <c r="J2361" s="41">
        <v>4</v>
      </c>
      <c r="L2361" s="13">
        <v>95</v>
      </c>
      <c r="W2361" s="15" t="s">
        <v>56</v>
      </c>
      <c r="AD2361" s="15">
        <v>68.024</v>
      </c>
      <c r="AK2361" s="69">
        <f t="shared" si="158"/>
        <v>4.41020816182524</v>
      </c>
      <c r="AL2361" s="69">
        <f t="shared" si="173"/>
        <v>1</v>
      </c>
      <c r="AM2361" s="37">
        <f t="shared" si="160"/>
        <v>68.024</v>
      </c>
      <c r="AN2361" s="70">
        <f t="shared" si="161"/>
        <v>25</v>
      </c>
      <c r="AO2361" s="37">
        <f t="shared" si="162"/>
        <v>68.024</v>
      </c>
      <c r="AP2361" s="70">
        <f t="shared" si="163"/>
        <v>95</v>
      </c>
      <c r="AQ2361" s="37">
        <f t="shared" si="164"/>
        <v>68.024</v>
      </c>
      <c r="AR2361" s="70">
        <f t="shared" si="165"/>
        <v>190</v>
      </c>
      <c r="AS2361" s="37">
        <f t="shared" si="166"/>
        <v>68.024</v>
      </c>
      <c r="AT2361" s="70">
        <f t="shared" si="167"/>
        <v>380</v>
      </c>
      <c r="AU2361" s="37">
        <f t="shared" si="168"/>
        <v>68.024</v>
      </c>
      <c r="AV2361" s="70" t="str">
        <f t="shared" si="169"/>
        <v/>
      </c>
      <c r="AW2361" s="37" t="str">
        <f t="shared" si="170"/>
        <v/>
      </c>
      <c r="AX2361" s="70" t="str">
        <f t="shared" si="171"/>
        <v/>
      </c>
      <c r="AY2361" s="37" t="str">
        <f t="shared" si="172"/>
        <v/>
      </c>
    </row>
    <row r="2362" ht="14.25" spans="1:51">
      <c r="A2362" s="5" t="s">
        <v>181</v>
      </c>
      <c r="E2362" s="28" t="s">
        <v>4085</v>
      </c>
      <c r="F2362" s="28" t="s">
        <v>395</v>
      </c>
      <c r="G2362" s="28" t="s">
        <v>3657</v>
      </c>
      <c r="H2362" s="11">
        <v>1</v>
      </c>
      <c r="J2362" s="41">
        <v>4</v>
      </c>
      <c r="L2362" s="13">
        <v>5000</v>
      </c>
      <c r="W2362" s="15" t="s">
        <v>190</v>
      </c>
      <c r="AD2362" s="15">
        <v>0.18608</v>
      </c>
      <c r="AK2362" s="69">
        <f t="shared" si="158"/>
        <v>1612.2098022356</v>
      </c>
      <c r="AL2362" s="69">
        <f t="shared" si="173"/>
        <v>1</v>
      </c>
      <c r="AM2362" s="37">
        <f t="shared" si="160"/>
        <v>0.18608</v>
      </c>
      <c r="AN2362" s="70">
        <f t="shared" si="161"/>
        <v>25</v>
      </c>
      <c r="AO2362" s="37">
        <f t="shared" si="162"/>
        <v>0.18608</v>
      </c>
      <c r="AP2362" s="70">
        <f t="shared" si="163"/>
        <v>50</v>
      </c>
      <c r="AQ2362" s="37">
        <f t="shared" si="164"/>
        <v>0.18608</v>
      </c>
      <c r="AR2362" s="70">
        <f t="shared" si="165"/>
        <v>100</v>
      </c>
      <c r="AS2362" s="37">
        <f t="shared" si="166"/>
        <v>0.18608</v>
      </c>
      <c r="AT2362" s="70">
        <f t="shared" si="167"/>
        <v>1000</v>
      </c>
      <c r="AU2362" s="37">
        <f t="shared" si="168"/>
        <v>0.18608</v>
      </c>
      <c r="AV2362" s="70">
        <f t="shared" si="169"/>
        <v>5000</v>
      </c>
      <c r="AW2362" s="37">
        <f t="shared" si="170"/>
        <v>0.18608</v>
      </c>
      <c r="AX2362" s="70">
        <f t="shared" si="171"/>
        <v>10000</v>
      </c>
      <c r="AY2362" s="37">
        <f t="shared" si="172"/>
        <v>0.18608</v>
      </c>
    </row>
    <row r="2363" ht="14.25" spans="1:51">
      <c r="A2363" s="5" t="s">
        <v>181</v>
      </c>
      <c r="E2363" s="28" t="s">
        <v>4086</v>
      </c>
      <c r="F2363" s="28" t="s">
        <v>1733</v>
      </c>
      <c r="G2363" s="28" t="s">
        <v>135</v>
      </c>
      <c r="H2363" s="11">
        <v>1</v>
      </c>
      <c r="J2363" s="41">
        <v>4</v>
      </c>
      <c r="L2363" s="13">
        <v>11</v>
      </c>
      <c r="W2363" s="15" t="s">
        <v>56</v>
      </c>
      <c r="AD2363" s="15">
        <v>58.6</v>
      </c>
      <c r="AK2363" s="69">
        <f t="shared" si="158"/>
        <v>5.11945392491468</v>
      </c>
      <c r="AL2363" s="69">
        <f t="shared" si="173"/>
        <v>1</v>
      </c>
      <c r="AM2363" s="37">
        <f t="shared" si="160"/>
        <v>58.6</v>
      </c>
      <c r="AN2363" s="70">
        <f t="shared" si="161"/>
        <v>11</v>
      </c>
      <c r="AO2363" s="37">
        <f t="shared" si="162"/>
        <v>58.6</v>
      </c>
      <c r="AP2363" s="70">
        <f t="shared" si="163"/>
        <v>100</v>
      </c>
      <c r="AQ2363" s="37">
        <f t="shared" si="164"/>
        <v>58.6</v>
      </c>
      <c r="AR2363" s="70">
        <f t="shared" si="165"/>
        <v>500</v>
      </c>
      <c r="AS2363" s="37">
        <f t="shared" si="166"/>
        <v>58.6</v>
      </c>
      <c r="AT2363" s="70">
        <f t="shared" si="167"/>
        <v>1000</v>
      </c>
      <c r="AU2363" s="37">
        <f t="shared" si="168"/>
        <v>58.6</v>
      </c>
      <c r="AV2363" s="70">
        <f t="shared" si="169"/>
        <v>2500</v>
      </c>
      <c r="AW2363" s="37">
        <f t="shared" si="170"/>
        <v>58.6</v>
      </c>
      <c r="AX2363" s="70" t="str">
        <f t="shared" si="171"/>
        <v/>
      </c>
      <c r="AY2363" s="37" t="str">
        <f t="shared" si="172"/>
        <v/>
      </c>
    </row>
    <row r="2364" ht="14.25" spans="1:51">
      <c r="A2364" s="5" t="s">
        <v>181</v>
      </c>
      <c r="E2364" s="28" t="s">
        <v>4087</v>
      </c>
      <c r="F2364" s="28" t="s">
        <v>82</v>
      </c>
      <c r="G2364" s="28" t="s">
        <v>225</v>
      </c>
      <c r="H2364" s="11">
        <v>1</v>
      </c>
      <c r="J2364" s="41">
        <v>4</v>
      </c>
      <c r="L2364" s="13">
        <v>500</v>
      </c>
      <c r="W2364" s="15" t="s">
        <v>56</v>
      </c>
      <c r="AD2364" s="15">
        <v>238.44</v>
      </c>
      <c r="AK2364" s="69">
        <f t="shared" si="158"/>
        <v>1.25817815802718</v>
      </c>
      <c r="AL2364" s="69">
        <f t="shared" si="173"/>
        <v>1</v>
      </c>
      <c r="AM2364" s="37">
        <f t="shared" si="160"/>
        <v>238.44</v>
      </c>
      <c r="AN2364" s="70">
        <f t="shared" si="161"/>
        <v>25</v>
      </c>
      <c r="AO2364" s="37">
        <f t="shared" si="162"/>
        <v>238.44</v>
      </c>
      <c r="AP2364" s="70">
        <f t="shared" si="163"/>
        <v>50</v>
      </c>
      <c r="AQ2364" s="37">
        <f t="shared" si="164"/>
        <v>238.44</v>
      </c>
      <c r="AR2364" s="70">
        <f t="shared" si="165"/>
        <v>100</v>
      </c>
      <c r="AS2364" s="37">
        <f t="shared" si="166"/>
        <v>238.44</v>
      </c>
      <c r="AT2364" s="70">
        <f t="shared" si="167"/>
        <v>500</v>
      </c>
      <c r="AU2364" s="37">
        <f t="shared" si="168"/>
        <v>238.44</v>
      </c>
      <c r="AV2364" s="70">
        <f t="shared" si="169"/>
        <v>1000</v>
      </c>
      <c r="AW2364" s="37">
        <f t="shared" si="170"/>
        <v>238.44</v>
      </c>
      <c r="AX2364" s="70">
        <f t="shared" si="171"/>
        <v>2000</v>
      </c>
      <c r="AY2364" s="37">
        <f t="shared" si="172"/>
        <v>238.44</v>
      </c>
    </row>
    <row r="2365" ht="14.25" spans="1:51">
      <c r="A2365" s="5" t="s">
        <v>181</v>
      </c>
      <c r="E2365" s="28" t="s">
        <v>4088</v>
      </c>
      <c r="F2365" s="28" t="s">
        <v>3409</v>
      </c>
      <c r="G2365" s="28" t="s">
        <v>2287</v>
      </c>
      <c r="H2365" s="11">
        <v>1</v>
      </c>
      <c r="J2365" s="41">
        <v>4</v>
      </c>
      <c r="L2365" s="13">
        <v>1</v>
      </c>
      <c r="W2365" s="15" t="s">
        <v>190</v>
      </c>
      <c r="AD2365" s="15">
        <v>1</v>
      </c>
      <c r="AK2365" s="69">
        <f t="shared" si="158"/>
        <v>300</v>
      </c>
      <c r="AL2365" s="69">
        <f t="shared" si="173"/>
        <v>1</v>
      </c>
      <c r="AM2365" s="37">
        <f t="shared" si="160"/>
        <v>1</v>
      </c>
      <c r="AN2365" s="70">
        <f t="shared" si="161"/>
        <v>1</v>
      </c>
      <c r="AO2365" s="37">
        <f t="shared" si="162"/>
        <v>1</v>
      </c>
      <c r="AP2365" s="70">
        <f t="shared" si="163"/>
        <v>100</v>
      </c>
      <c r="AQ2365" s="37">
        <f t="shared" si="164"/>
        <v>1</v>
      </c>
      <c r="AR2365" s="70">
        <f t="shared" si="165"/>
        <v>500</v>
      </c>
      <c r="AS2365" s="37">
        <f t="shared" si="166"/>
        <v>1</v>
      </c>
      <c r="AT2365" s="70">
        <f t="shared" si="167"/>
        <v>1000</v>
      </c>
      <c r="AU2365" s="37">
        <f t="shared" si="168"/>
        <v>1</v>
      </c>
      <c r="AV2365" s="70">
        <f t="shared" si="169"/>
        <v>2500</v>
      </c>
      <c r="AW2365" s="37">
        <f t="shared" si="170"/>
        <v>1</v>
      </c>
      <c r="AX2365" s="70" t="str">
        <f t="shared" si="171"/>
        <v/>
      </c>
      <c r="AY2365" s="37" t="str">
        <f t="shared" si="172"/>
        <v/>
      </c>
    </row>
    <row r="2366" ht="14.25" spans="1:51">
      <c r="A2366" s="5" t="s">
        <v>181</v>
      </c>
      <c r="E2366" s="28" t="s">
        <v>4089</v>
      </c>
      <c r="F2366" s="28" t="s">
        <v>271</v>
      </c>
      <c r="G2366" s="28" t="s">
        <v>1579</v>
      </c>
      <c r="H2366" s="11">
        <v>1</v>
      </c>
      <c r="J2366" s="41">
        <v>4</v>
      </c>
      <c r="L2366" s="13">
        <v>1134</v>
      </c>
      <c r="W2366" s="15" t="s">
        <v>190</v>
      </c>
      <c r="AD2366" s="15">
        <v>17.464</v>
      </c>
      <c r="AK2366" s="69">
        <f t="shared" si="158"/>
        <v>17.1781951442968</v>
      </c>
      <c r="AL2366" s="69">
        <f t="shared" si="173"/>
        <v>1</v>
      </c>
      <c r="AM2366" s="37">
        <f t="shared" si="160"/>
        <v>17.464</v>
      </c>
      <c r="AN2366" s="70">
        <f t="shared" si="161"/>
        <v>25</v>
      </c>
      <c r="AO2366" s="37">
        <f t="shared" si="162"/>
        <v>17.464</v>
      </c>
      <c r="AP2366" s="70">
        <f t="shared" si="163"/>
        <v>50</v>
      </c>
      <c r="AQ2366" s="37">
        <f t="shared" si="164"/>
        <v>17.464</v>
      </c>
      <c r="AR2366" s="70">
        <f t="shared" si="165"/>
        <v>100</v>
      </c>
      <c r="AS2366" s="37">
        <f t="shared" si="166"/>
        <v>17.464</v>
      </c>
      <c r="AT2366" s="70">
        <f t="shared" si="167"/>
        <v>1134</v>
      </c>
      <c r="AU2366" s="37">
        <f t="shared" si="168"/>
        <v>17.464</v>
      </c>
      <c r="AV2366" s="70">
        <f t="shared" si="169"/>
        <v>2268</v>
      </c>
      <c r="AW2366" s="37">
        <f t="shared" si="170"/>
        <v>17.464</v>
      </c>
      <c r="AX2366" s="70">
        <f t="shared" si="171"/>
        <v>4536</v>
      </c>
      <c r="AY2366" s="37">
        <f t="shared" si="172"/>
        <v>17.464</v>
      </c>
    </row>
    <row r="2367" spans="1:51">
      <c r="A2367" s="20" t="s">
        <v>181</v>
      </c>
      <c r="B2367" s="6"/>
      <c r="C2367" s="22"/>
      <c r="D2367" s="6"/>
      <c r="E2367" s="23" t="s">
        <v>4090</v>
      </c>
      <c r="F2367" s="23" t="s">
        <v>82</v>
      </c>
      <c r="G2367" s="23" t="s">
        <v>135</v>
      </c>
      <c r="H2367" s="25" t="s">
        <v>53</v>
      </c>
      <c r="I2367" s="39" t="s">
        <v>54</v>
      </c>
      <c r="J2367" s="33">
        <v>5</v>
      </c>
      <c r="K2367" s="6" t="s">
        <v>4091</v>
      </c>
      <c r="L2367" s="35">
        <v>2000</v>
      </c>
      <c r="M2367" s="21"/>
      <c r="N2367" s="6"/>
      <c r="O2367" s="6"/>
      <c r="P2367" s="6"/>
      <c r="Q2367" s="6"/>
      <c r="R2367" s="6"/>
      <c r="S2367" s="6"/>
      <c r="T2367" s="49"/>
      <c r="U2367" s="6"/>
      <c r="V2367" s="6"/>
      <c r="W2367" s="20" t="s">
        <v>56</v>
      </c>
      <c r="X2367" s="48">
        <f>IF(W2367="K2",0.8,IF(W2367="K3",0.5,IF(W2367="K4",0.95,1)))</f>
        <v>0.8</v>
      </c>
      <c r="Y2367" s="56">
        <f>J2367</f>
        <v>5</v>
      </c>
      <c r="AD2367" s="20">
        <v>4.1358</v>
      </c>
      <c r="AE2367" s="47"/>
      <c r="AF2367" s="37">
        <f>AE2367-AC2367</f>
        <v>0</v>
      </c>
      <c r="AG2367" s="37">
        <f>AF2367*Y2367</f>
        <v>0</v>
      </c>
      <c r="AH2367" s="37">
        <f>Y2367*AE2367</f>
        <v>0</v>
      </c>
      <c r="AI2367" s="37" t="s">
        <v>57</v>
      </c>
      <c r="AJ2367" s="48">
        <f>IF(AD2367&gt;1000,0.01,IF(AD2367&gt;100,0.02,IF(AD2367&gt;10,0.04,IF(AD2367&gt;1,0.08,0.16))))</f>
        <v>0.08</v>
      </c>
      <c r="AK2367" s="69">
        <f>300/AM2367</f>
        <v>53.3171226459055</v>
      </c>
      <c r="AL2367" s="69">
        <f>1</f>
        <v>1</v>
      </c>
      <c r="AM2367" s="37">
        <f>IF(AL2367=L2367,AD2367,IF(AL2367&lt;L2367,AO2367*(1+AJ2367)))</f>
        <v>5.626710240768</v>
      </c>
      <c r="AN2367" s="70">
        <f>IF(L2367&lt;50,L2367,IF(AL2367&gt;=L2367,AL2367*2,IF(L2367&lt;=50,L2367,25)))</f>
        <v>25</v>
      </c>
      <c r="AO2367" s="37">
        <f>IF(AN2367=L2367,AD2367,IF(AN2367&lt;L2367,AQ2367*(1+AJ2367),AM2367*(1-AJ2367/2)))</f>
        <v>5.2099168896</v>
      </c>
      <c r="AP2367" s="70">
        <f>IF(L2367&lt;50,100,IF(AN2367&gt;=L2367,AN2367*2,IF(L2367&lt;=100,L2367,50)))</f>
        <v>50</v>
      </c>
      <c r="AQ2367" s="37">
        <f>IF(AP2367=L2367,AD2367,IF(AP2367&lt;L2367,AS2367*(1+AJ2367),AO2367*(1-AJ2367/2)))</f>
        <v>4.82399712</v>
      </c>
      <c r="AR2367" s="70">
        <f>IF(L2367&lt;50,500,IF(AP2367=L2367*4,"",IF(AP2367&gt;=L2367,AP2367*2,IF(L2367&lt;=200,L2367,100))))</f>
        <v>100</v>
      </c>
      <c r="AS2367" s="37">
        <f>IF(AR2367="","",IF(AR2367=L2367,AD2367*X2367,IF(AR2367&lt;L2367,AU2367*(1+AJ2367),AQ2367*(1-AJ2367/2))))</f>
        <v>4.466664</v>
      </c>
      <c r="AT2367" s="70">
        <f>IF(L2367&lt;50,1000,IF(OR(AR2367=L2367*4,AR2367=""),"",IF(AR2367&gt;=L2367,AR2367*2,IF(L2367&lt;=2000,L2367,1000))))</f>
        <v>2000</v>
      </c>
      <c r="AU2367" s="37">
        <f>IF(AT2367="","",IF(AT2367=L2367,AD2367,IF(AT2367&lt;L2367,AW2367*(1+AJ2367),AS2367*(1-AJ2367/2))))</f>
        <v>4.1358</v>
      </c>
      <c r="AV2367" s="70">
        <f>IF(L2367&lt;50,2500,IF(OR(AT2367=L2367*4,AT2367=""),"",IF(AT2367&gt;=L2367,AT2367*2,IF(L2367&lt;=5000,L2367,2500))))</f>
        <v>4000</v>
      </c>
      <c r="AW2367" s="37">
        <f>IF(AV2367="","",IF(AV2367=L2367,AD2367,IF(AV2367&lt;L2367,AY2367*(1+AJ2367),AU2367*(1-AJ2367/2))))</f>
        <v>3.970368</v>
      </c>
      <c r="AX2367" s="70">
        <f>IF(L2367&lt;50,"",IF(OR(AV2367=L2367*4,AV2367=""),"",IF(AV2367&gt;=L2367,AV2367*2,IF(L2367&lt;=20000,L2367,10000))))</f>
        <v>8000</v>
      </c>
      <c r="AY2367" s="37">
        <f>IF(AX2367="","",IF(AX2367=L2367,AD2367,AW2367*(1-AJ2367/2)))</f>
        <v>3.81155328</v>
      </c>
    </row>
    <row r="2368" ht="14.25" spans="1:51">
      <c r="A2368" s="5" t="s">
        <v>181</v>
      </c>
      <c r="E2368" s="28" t="s">
        <v>4092</v>
      </c>
      <c r="F2368" s="28" t="s">
        <v>210</v>
      </c>
      <c r="G2368" s="28" t="s">
        <v>1843</v>
      </c>
      <c r="H2368" s="11">
        <v>1</v>
      </c>
      <c r="J2368" s="41">
        <v>5</v>
      </c>
      <c r="L2368" s="13">
        <v>100</v>
      </c>
      <c r="W2368" s="15" t="s">
        <v>190</v>
      </c>
      <c r="AD2368" s="15">
        <v>22.152</v>
      </c>
      <c r="AK2368" s="69">
        <f t="shared" ref="AK2368:AK2379" si="174">300/AM2368</f>
        <v>13.5427952329361</v>
      </c>
      <c r="AL2368" s="69">
        <f t="shared" ref="AL2368:AL2379" si="175">1</f>
        <v>1</v>
      </c>
      <c r="AM2368" s="37">
        <f t="shared" ref="AM2368:AM2379" si="176">IF(AL2368=L2368,AD2368,IF(AL2368&lt;L2368,AO2368*(1+AJ2368)))</f>
        <v>22.152</v>
      </c>
      <c r="AN2368" s="70">
        <f t="shared" ref="AN2368:AN2379" si="177">IF(L2368&lt;50,L2368,IF(AL2368&gt;=L2368,AL2368*2,IF(L2368&lt;=50,L2368,25)))</f>
        <v>25</v>
      </c>
      <c r="AO2368" s="37">
        <f t="shared" ref="AO2368:AO2379" si="178">IF(AN2368=L2368,AD2368,IF(AN2368&lt;L2368,AQ2368*(1+AJ2368),AM2368*(1-AJ2368/2)))</f>
        <v>22.152</v>
      </c>
      <c r="AP2368" s="70">
        <f t="shared" ref="AP2368:AP2379" si="179">IF(L2368&lt;50,100,IF(AN2368&gt;=L2368,AN2368*2,IF(L2368&lt;=100,L2368,50)))</f>
        <v>100</v>
      </c>
      <c r="AQ2368" s="37">
        <f t="shared" ref="AQ2368:AQ2379" si="180">IF(AP2368=L2368,AD2368,IF(AP2368&lt;L2368,AS2368*(1+AJ2368),AO2368*(1-AJ2368/2)))</f>
        <v>22.152</v>
      </c>
      <c r="AR2368" s="70">
        <f t="shared" ref="AR2368:AR2379" si="181">IF(L2368&lt;50,500,IF(AP2368=L2368*4,"",IF(AP2368&gt;=L2368,AP2368*2,IF(L2368&lt;=200,L2368,100))))</f>
        <v>200</v>
      </c>
      <c r="AS2368" s="37">
        <f t="shared" ref="AS2368:AS2379" si="182">IF(AR2368="","",IF(AR2368=L2368,AD2368*X2368,IF(AR2368&lt;L2368,AU2368*(1+AJ2368),AQ2368*(1-AJ2368/2))))</f>
        <v>22.152</v>
      </c>
      <c r="AT2368" s="70">
        <f t="shared" ref="AT2368:AT2379" si="183">IF(L2368&lt;50,1000,IF(OR(AR2368=L2368*4,AR2368=""),"",IF(AR2368&gt;=L2368,AR2368*2,IF(L2368&lt;=2000,L2368,1000))))</f>
        <v>400</v>
      </c>
      <c r="AU2368" s="37">
        <f t="shared" ref="AU2368:AU2379" si="184">IF(AT2368="","",IF(AT2368=L2368,AD2368,IF(AT2368&lt;L2368,AW2368*(1+AJ2368),AS2368*(1-AJ2368/2))))</f>
        <v>22.152</v>
      </c>
      <c r="AV2368" s="70" t="str">
        <f t="shared" ref="AV2368:AV2379" si="185">IF(L2368&lt;50,2500,IF(OR(AT2368=L2368*4,AT2368=""),"",IF(AT2368&gt;=L2368,AT2368*2,IF(L2368&lt;=5000,L2368,2500))))</f>
        <v/>
      </c>
      <c r="AW2368" s="37" t="str">
        <f t="shared" ref="AW2368:AW2379" si="186">IF(AV2368="","",IF(AV2368=L2368,AD2368,IF(AV2368&lt;L2368,AY2368*(1+AJ2368),AU2368*(1-AJ2368/2))))</f>
        <v/>
      </c>
      <c r="AX2368" s="70" t="str">
        <f t="shared" ref="AX2368:AX2379" si="187">IF(L2368&lt;50,"",IF(OR(AV2368=L2368*4,AV2368=""),"",IF(AV2368&gt;=L2368,AV2368*2,IF(L2368&lt;=20000,L2368,10000))))</f>
        <v/>
      </c>
      <c r="AY2368" s="37" t="str">
        <f t="shared" ref="AY2368:AY2379" si="188">IF(AX2368="","",IF(AX2368=L2368,AD2368,AW2368*(1-AJ2368/2)))</f>
        <v/>
      </c>
    </row>
    <row r="2369" ht="14.25" spans="1:51">
      <c r="A2369" s="5" t="s">
        <v>181</v>
      </c>
      <c r="E2369" s="28" t="s">
        <v>4093</v>
      </c>
      <c r="F2369" s="28" t="s">
        <v>287</v>
      </c>
      <c r="G2369" s="28"/>
      <c r="H2369" s="11">
        <v>1</v>
      </c>
      <c r="J2369" s="41">
        <v>5</v>
      </c>
      <c r="L2369" s="13">
        <v>6000</v>
      </c>
      <c r="W2369" s="15" t="s">
        <v>190</v>
      </c>
      <c r="AD2369" s="15">
        <v>8.736</v>
      </c>
      <c r="AK2369" s="69">
        <f t="shared" si="174"/>
        <v>34.3406593406593</v>
      </c>
      <c r="AL2369" s="69">
        <f t="shared" si="175"/>
        <v>1</v>
      </c>
      <c r="AM2369" s="37">
        <f t="shared" si="176"/>
        <v>8.736</v>
      </c>
      <c r="AN2369" s="70">
        <f t="shared" si="177"/>
        <v>25</v>
      </c>
      <c r="AO2369" s="37">
        <f t="shared" si="178"/>
        <v>8.736</v>
      </c>
      <c r="AP2369" s="70">
        <f t="shared" si="179"/>
        <v>50</v>
      </c>
      <c r="AQ2369" s="37">
        <f t="shared" si="180"/>
        <v>8.736</v>
      </c>
      <c r="AR2369" s="70">
        <f t="shared" si="181"/>
        <v>100</v>
      </c>
      <c r="AS2369" s="37">
        <f t="shared" si="182"/>
        <v>8.736</v>
      </c>
      <c r="AT2369" s="70">
        <f t="shared" si="183"/>
        <v>1000</v>
      </c>
      <c r="AU2369" s="37">
        <f t="shared" si="184"/>
        <v>8.736</v>
      </c>
      <c r="AV2369" s="70">
        <f t="shared" si="185"/>
        <v>2500</v>
      </c>
      <c r="AW2369" s="37">
        <f t="shared" si="186"/>
        <v>8.736</v>
      </c>
      <c r="AX2369" s="70">
        <f t="shared" si="187"/>
        <v>6000</v>
      </c>
      <c r="AY2369" s="37">
        <f t="shared" si="188"/>
        <v>8.736</v>
      </c>
    </row>
    <row r="2370" ht="14.25" spans="1:51">
      <c r="A2370" s="5" t="s">
        <v>181</v>
      </c>
      <c r="E2370" s="28" t="s">
        <v>4094</v>
      </c>
      <c r="F2370" s="28" t="s">
        <v>890</v>
      </c>
      <c r="G2370" s="28" t="s">
        <v>4095</v>
      </c>
      <c r="H2370" s="11">
        <v>1</v>
      </c>
      <c r="J2370" s="41">
        <v>5</v>
      </c>
      <c r="L2370" s="13">
        <v>1</v>
      </c>
      <c r="W2370" s="15" t="s">
        <v>190</v>
      </c>
      <c r="AD2370" s="15">
        <v>1</v>
      </c>
      <c r="AK2370" s="69">
        <f t="shared" si="174"/>
        <v>300</v>
      </c>
      <c r="AL2370" s="69">
        <f t="shared" si="175"/>
        <v>1</v>
      </c>
      <c r="AM2370" s="37">
        <f t="shared" si="176"/>
        <v>1</v>
      </c>
      <c r="AN2370" s="70">
        <f t="shared" si="177"/>
        <v>1</v>
      </c>
      <c r="AO2370" s="37">
        <f t="shared" si="178"/>
        <v>1</v>
      </c>
      <c r="AP2370" s="70">
        <f t="shared" si="179"/>
        <v>100</v>
      </c>
      <c r="AQ2370" s="37">
        <f t="shared" si="180"/>
        <v>1</v>
      </c>
      <c r="AR2370" s="70">
        <f t="shared" si="181"/>
        <v>500</v>
      </c>
      <c r="AS2370" s="37">
        <f t="shared" si="182"/>
        <v>1</v>
      </c>
      <c r="AT2370" s="70">
        <f t="shared" si="183"/>
        <v>1000</v>
      </c>
      <c r="AU2370" s="37">
        <f t="shared" si="184"/>
        <v>1</v>
      </c>
      <c r="AV2370" s="70">
        <f t="shared" si="185"/>
        <v>2500</v>
      </c>
      <c r="AW2370" s="37">
        <f t="shared" si="186"/>
        <v>1</v>
      </c>
      <c r="AX2370" s="70" t="str">
        <f t="shared" si="187"/>
        <v/>
      </c>
      <c r="AY2370" s="37" t="str">
        <f t="shared" si="188"/>
        <v/>
      </c>
    </row>
    <row r="2371" ht="14.25" spans="1:51">
      <c r="A2371" s="5" t="s">
        <v>181</v>
      </c>
      <c r="E2371" s="28" t="s">
        <v>4096</v>
      </c>
      <c r="F2371" s="28" t="s">
        <v>741</v>
      </c>
      <c r="G2371" s="28" t="s">
        <v>135</v>
      </c>
      <c r="H2371" s="11">
        <v>1</v>
      </c>
      <c r="J2371" s="41">
        <v>5</v>
      </c>
      <c r="L2371" s="13">
        <v>6000</v>
      </c>
      <c r="W2371" s="15" t="s">
        <v>190</v>
      </c>
      <c r="AD2371" s="15">
        <v>3.168</v>
      </c>
      <c r="AK2371" s="69">
        <f t="shared" si="174"/>
        <v>94.6969696969697</v>
      </c>
      <c r="AL2371" s="69">
        <f t="shared" si="175"/>
        <v>1</v>
      </c>
      <c r="AM2371" s="37">
        <f t="shared" si="176"/>
        <v>3.168</v>
      </c>
      <c r="AN2371" s="70">
        <f t="shared" si="177"/>
        <v>25</v>
      </c>
      <c r="AO2371" s="37">
        <f t="shared" si="178"/>
        <v>3.168</v>
      </c>
      <c r="AP2371" s="70">
        <f t="shared" si="179"/>
        <v>50</v>
      </c>
      <c r="AQ2371" s="37">
        <f t="shared" si="180"/>
        <v>3.168</v>
      </c>
      <c r="AR2371" s="70">
        <f t="shared" si="181"/>
        <v>100</v>
      </c>
      <c r="AS2371" s="37">
        <f t="shared" si="182"/>
        <v>3.168</v>
      </c>
      <c r="AT2371" s="70">
        <f t="shared" si="183"/>
        <v>1000</v>
      </c>
      <c r="AU2371" s="37">
        <f t="shared" si="184"/>
        <v>3.168</v>
      </c>
      <c r="AV2371" s="70">
        <f t="shared" si="185"/>
        <v>2500</v>
      </c>
      <c r="AW2371" s="37">
        <f t="shared" si="186"/>
        <v>3.168</v>
      </c>
      <c r="AX2371" s="70">
        <f t="shared" si="187"/>
        <v>6000</v>
      </c>
      <c r="AY2371" s="37">
        <f t="shared" si="188"/>
        <v>3.168</v>
      </c>
    </row>
    <row r="2372" ht="14.25" spans="1:51">
      <c r="A2372" s="5" t="s">
        <v>181</v>
      </c>
      <c r="E2372" s="28" t="s">
        <v>4097</v>
      </c>
      <c r="F2372" s="28" t="s">
        <v>442</v>
      </c>
      <c r="G2372" s="28" t="s">
        <v>2700</v>
      </c>
      <c r="H2372" s="11">
        <v>1</v>
      </c>
      <c r="J2372" s="41">
        <v>5</v>
      </c>
      <c r="L2372" s="13">
        <v>1</v>
      </c>
      <c r="W2372" s="15" t="s">
        <v>56</v>
      </c>
      <c r="AD2372" s="15">
        <v>185.6008</v>
      </c>
      <c r="AK2372" s="69">
        <f t="shared" si="174"/>
        <v>1.61637234322266</v>
      </c>
      <c r="AL2372" s="69">
        <f t="shared" si="175"/>
        <v>1</v>
      </c>
      <c r="AM2372" s="37">
        <f t="shared" si="176"/>
        <v>185.6008</v>
      </c>
      <c r="AN2372" s="70">
        <f t="shared" si="177"/>
        <v>1</v>
      </c>
      <c r="AO2372" s="37">
        <f t="shared" si="178"/>
        <v>185.6008</v>
      </c>
      <c r="AP2372" s="70">
        <f t="shared" si="179"/>
        <v>100</v>
      </c>
      <c r="AQ2372" s="37">
        <f t="shared" si="180"/>
        <v>185.6008</v>
      </c>
      <c r="AR2372" s="70">
        <f t="shared" si="181"/>
        <v>500</v>
      </c>
      <c r="AS2372" s="37">
        <f t="shared" si="182"/>
        <v>185.6008</v>
      </c>
      <c r="AT2372" s="70">
        <f t="shared" si="183"/>
        <v>1000</v>
      </c>
      <c r="AU2372" s="37">
        <f t="shared" si="184"/>
        <v>185.6008</v>
      </c>
      <c r="AV2372" s="70">
        <f t="shared" si="185"/>
        <v>2500</v>
      </c>
      <c r="AW2372" s="37">
        <f t="shared" si="186"/>
        <v>185.6008</v>
      </c>
      <c r="AX2372" s="70" t="str">
        <f t="shared" si="187"/>
        <v/>
      </c>
      <c r="AY2372" s="37" t="str">
        <f t="shared" si="188"/>
        <v/>
      </c>
    </row>
    <row r="2373" ht="14.25" spans="1:51">
      <c r="A2373" s="5" t="s">
        <v>181</v>
      </c>
      <c r="E2373" s="28" t="s">
        <v>4098</v>
      </c>
      <c r="F2373" s="28" t="s">
        <v>316</v>
      </c>
      <c r="G2373" s="28" t="s">
        <v>1358</v>
      </c>
      <c r="H2373" s="11">
        <v>1</v>
      </c>
      <c r="J2373" s="41">
        <v>5</v>
      </c>
      <c r="L2373" s="13">
        <v>90</v>
      </c>
      <c r="W2373" s="15" t="s">
        <v>190</v>
      </c>
      <c r="AD2373" s="15">
        <v>10.52432</v>
      </c>
      <c r="AK2373" s="69">
        <f t="shared" si="174"/>
        <v>28.5054046247168</v>
      </c>
      <c r="AL2373" s="69">
        <f t="shared" si="175"/>
        <v>1</v>
      </c>
      <c r="AM2373" s="37">
        <f t="shared" si="176"/>
        <v>10.52432</v>
      </c>
      <c r="AN2373" s="70">
        <f t="shared" si="177"/>
        <v>25</v>
      </c>
      <c r="AO2373" s="37">
        <f t="shared" si="178"/>
        <v>10.52432</v>
      </c>
      <c r="AP2373" s="70">
        <f t="shared" si="179"/>
        <v>90</v>
      </c>
      <c r="AQ2373" s="37">
        <f t="shared" si="180"/>
        <v>10.52432</v>
      </c>
      <c r="AR2373" s="70">
        <f t="shared" si="181"/>
        <v>180</v>
      </c>
      <c r="AS2373" s="37">
        <f t="shared" si="182"/>
        <v>10.52432</v>
      </c>
      <c r="AT2373" s="70">
        <f t="shared" si="183"/>
        <v>360</v>
      </c>
      <c r="AU2373" s="37">
        <f t="shared" si="184"/>
        <v>10.52432</v>
      </c>
      <c r="AV2373" s="70" t="str">
        <f t="shared" si="185"/>
        <v/>
      </c>
      <c r="AW2373" s="37" t="str">
        <f t="shared" si="186"/>
        <v/>
      </c>
      <c r="AX2373" s="70" t="str">
        <f t="shared" si="187"/>
        <v/>
      </c>
      <c r="AY2373" s="37" t="str">
        <f t="shared" si="188"/>
        <v/>
      </c>
    </row>
    <row r="2374" ht="14.25" spans="1:51">
      <c r="A2374" s="5" t="s">
        <v>181</v>
      </c>
      <c r="E2374" s="28" t="s">
        <v>4099</v>
      </c>
      <c r="F2374" s="28" t="s">
        <v>860</v>
      </c>
      <c r="G2374" s="28" t="s">
        <v>2720</v>
      </c>
      <c r="H2374" s="11">
        <v>1</v>
      </c>
      <c r="J2374" s="41">
        <v>5</v>
      </c>
      <c r="L2374" s="13">
        <v>250</v>
      </c>
      <c r="W2374" s="15" t="s">
        <v>190</v>
      </c>
      <c r="AD2374" s="15">
        <v>37.016</v>
      </c>
      <c r="AK2374" s="69">
        <f t="shared" si="174"/>
        <v>8.10460341473957</v>
      </c>
      <c r="AL2374" s="69">
        <f t="shared" si="175"/>
        <v>1</v>
      </c>
      <c r="AM2374" s="37">
        <f t="shared" si="176"/>
        <v>37.016</v>
      </c>
      <c r="AN2374" s="70">
        <f t="shared" si="177"/>
        <v>25</v>
      </c>
      <c r="AO2374" s="37">
        <f t="shared" si="178"/>
        <v>37.016</v>
      </c>
      <c r="AP2374" s="70">
        <f t="shared" si="179"/>
        <v>50</v>
      </c>
      <c r="AQ2374" s="37">
        <f t="shared" si="180"/>
        <v>37.016</v>
      </c>
      <c r="AR2374" s="70">
        <f t="shared" si="181"/>
        <v>100</v>
      </c>
      <c r="AS2374" s="37">
        <f t="shared" si="182"/>
        <v>37.016</v>
      </c>
      <c r="AT2374" s="70">
        <f t="shared" si="183"/>
        <v>250</v>
      </c>
      <c r="AU2374" s="37">
        <f t="shared" si="184"/>
        <v>37.016</v>
      </c>
      <c r="AV2374" s="70">
        <f t="shared" si="185"/>
        <v>500</v>
      </c>
      <c r="AW2374" s="37">
        <f t="shared" si="186"/>
        <v>37.016</v>
      </c>
      <c r="AX2374" s="70">
        <f t="shared" si="187"/>
        <v>1000</v>
      </c>
      <c r="AY2374" s="37">
        <f t="shared" si="188"/>
        <v>37.016</v>
      </c>
    </row>
    <row r="2375" ht="14.25" spans="1:51">
      <c r="A2375" s="5" t="s">
        <v>181</v>
      </c>
      <c r="E2375" s="28" t="s">
        <v>4100</v>
      </c>
      <c r="F2375" s="28" t="s">
        <v>87</v>
      </c>
      <c r="G2375" s="28" t="s">
        <v>225</v>
      </c>
      <c r="H2375" s="11">
        <v>1</v>
      </c>
      <c r="J2375" s="41">
        <v>5</v>
      </c>
      <c r="L2375" s="13">
        <v>5000</v>
      </c>
      <c r="W2375" s="15" t="s">
        <v>190</v>
      </c>
      <c r="AD2375" s="15">
        <v>3.224</v>
      </c>
      <c r="AK2375" s="69">
        <f t="shared" si="174"/>
        <v>93.0521091811414</v>
      </c>
      <c r="AL2375" s="69">
        <f t="shared" si="175"/>
        <v>1</v>
      </c>
      <c r="AM2375" s="37">
        <f t="shared" si="176"/>
        <v>3.224</v>
      </c>
      <c r="AN2375" s="70">
        <f t="shared" si="177"/>
        <v>25</v>
      </c>
      <c r="AO2375" s="37">
        <f t="shared" si="178"/>
        <v>3.224</v>
      </c>
      <c r="AP2375" s="70">
        <f t="shared" si="179"/>
        <v>50</v>
      </c>
      <c r="AQ2375" s="37">
        <f t="shared" si="180"/>
        <v>3.224</v>
      </c>
      <c r="AR2375" s="70">
        <f t="shared" si="181"/>
        <v>100</v>
      </c>
      <c r="AS2375" s="37">
        <f t="shared" si="182"/>
        <v>3.224</v>
      </c>
      <c r="AT2375" s="70">
        <f t="shared" si="183"/>
        <v>1000</v>
      </c>
      <c r="AU2375" s="37">
        <f t="shared" si="184"/>
        <v>3.224</v>
      </c>
      <c r="AV2375" s="70">
        <f t="shared" si="185"/>
        <v>5000</v>
      </c>
      <c r="AW2375" s="37">
        <f t="shared" si="186"/>
        <v>3.224</v>
      </c>
      <c r="AX2375" s="70">
        <f t="shared" si="187"/>
        <v>10000</v>
      </c>
      <c r="AY2375" s="37">
        <f t="shared" si="188"/>
        <v>3.224</v>
      </c>
    </row>
    <row r="2376" ht="14.25" spans="1:51">
      <c r="A2376" s="5" t="s">
        <v>181</v>
      </c>
      <c r="E2376" s="28" t="s">
        <v>4101</v>
      </c>
      <c r="F2376" s="28" t="s">
        <v>210</v>
      </c>
      <c r="G2376" s="28" t="s">
        <v>4102</v>
      </c>
      <c r="H2376" s="11">
        <v>1</v>
      </c>
      <c r="J2376" s="41">
        <v>5</v>
      </c>
      <c r="L2376" s="13">
        <v>2500</v>
      </c>
      <c r="W2376" s="15" t="s">
        <v>190</v>
      </c>
      <c r="AD2376" s="15">
        <v>24.488</v>
      </c>
      <c r="AK2376" s="69">
        <f t="shared" si="174"/>
        <v>12.2508983992159</v>
      </c>
      <c r="AL2376" s="69">
        <f t="shared" si="175"/>
        <v>1</v>
      </c>
      <c r="AM2376" s="37">
        <f t="shared" si="176"/>
        <v>24.488</v>
      </c>
      <c r="AN2376" s="70">
        <f t="shared" si="177"/>
        <v>25</v>
      </c>
      <c r="AO2376" s="37">
        <f t="shared" si="178"/>
        <v>24.488</v>
      </c>
      <c r="AP2376" s="70">
        <f t="shared" si="179"/>
        <v>50</v>
      </c>
      <c r="AQ2376" s="37">
        <f t="shared" si="180"/>
        <v>24.488</v>
      </c>
      <c r="AR2376" s="70">
        <f t="shared" si="181"/>
        <v>100</v>
      </c>
      <c r="AS2376" s="37">
        <f t="shared" si="182"/>
        <v>24.488</v>
      </c>
      <c r="AT2376" s="70">
        <f t="shared" si="183"/>
        <v>1000</v>
      </c>
      <c r="AU2376" s="37">
        <f t="shared" si="184"/>
        <v>24.488</v>
      </c>
      <c r="AV2376" s="70">
        <f t="shared" si="185"/>
        <v>2500</v>
      </c>
      <c r="AW2376" s="37">
        <f t="shared" si="186"/>
        <v>24.488</v>
      </c>
      <c r="AX2376" s="70">
        <f t="shared" si="187"/>
        <v>5000</v>
      </c>
      <c r="AY2376" s="37">
        <f t="shared" si="188"/>
        <v>24.488</v>
      </c>
    </row>
    <row r="2377" ht="14.25" spans="1:51">
      <c r="A2377" s="5" t="s">
        <v>181</v>
      </c>
      <c r="E2377" s="28" t="s">
        <v>4103</v>
      </c>
      <c r="F2377" s="28" t="s">
        <v>981</v>
      </c>
      <c r="G2377" s="28" t="s">
        <v>4104</v>
      </c>
      <c r="H2377" s="11">
        <v>1</v>
      </c>
      <c r="J2377" s="41">
        <v>5</v>
      </c>
      <c r="L2377" s="13">
        <v>2000</v>
      </c>
      <c r="W2377" s="15" t="s">
        <v>190</v>
      </c>
      <c r="AD2377" s="15">
        <v>13.792</v>
      </c>
      <c r="AK2377" s="69">
        <f t="shared" si="174"/>
        <v>21.7517401392111</v>
      </c>
      <c r="AL2377" s="69">
        <f t="shared" si="175"/>
        <v>1</v>
      </c>
      <c r="AM2377" s="37">
        <f t="shared" si="176"/>
        <v>13.792</v>
      </c>
      <c r="AN2377" s="70">
        <f t="shared" si="177"/>
        <v>25</v>
      </c>
      <c r="AO2377" s="37">
        <f t="shared" si="178"/>
        <v>13.792</v>
      </c>
      <c r="AP2377" s="70">
        <f t="shared" si="179"/>
        <v>50</v>
      </c>
      <c r="AQ2377" s="37">
        <f t="shared" si="180"/>
        <v>13.792</v>
      </c>
      <c r="AR2377" s="70">
        <f t="shared" si="181"/>
        <v>100</v>
      </c>
      <c r="AS2377" s="37">
        <f t="shared" si="182"/>
        <v>13.792</v>
      </c>
      <c r="AT2377" s="70">
        <f t="shared" si="183"/>
        <v>2000</v>
      </c>
      <c r="AU2377" s="37">
        <f t="shared" si="184"/>
        <v>13.792</v>
      </c>
      <c r="AV2377" s="70">
        <f t="shared" si="185"/>
        <v>4000</v>
      </c>
      <c r="AW2377" s="37">
        <f t="shared" si="186"/>
        <v>13.792</v>
      </c>
      <c r="AX2377" s="70">
        <f t="shared" si="187"/>
        <v>8000</v>
      </c>
      <c r="AY2377" s="37">
        <f t="shared" si="188"/>
        <v>13.792</v>
      </c>
    </row>
    <row r="2378" ht="14.25" spans="1:51">
      <c r="A2378" s="5" t="s">
        <v>181</v>
      </c>
      <c r="E2378" s="28" t="s">
        <v>4105</v>
      </c>
      <c r="F2378" s="28" t="s">
        <v>4106</v>
      </c>
      <c r="G2378" s="28" t="s">
        <v>574</v>
      </c>
      <c r="H2378" s="11">
        <v>1</v>
      </c>
      <c r="J2378" s="41">
        <v>5</v>
      </c>
      <c r="L2378" s="13">
        <v>150</v>
      </c>
      <c r="W2378" s="15" t="s">
        <v>56</v>
      </c>
      <c r="AD2378" s="15">
        <v>51.64</v>
      </c>
      <c r="AK2378" s="69" t="e">
        <f t="shared" si="174"/>
        <v>#DIV/0!</v>
      </c>
      <c r="AL2378" s="69">
        <f t="shared" si="175"/>
        <v>1</v>
      </c>
      <c r="AM2378" s="37">
        <f t="shared" si="176"/>
        <v>0</v>
      </c>
      <c r="AN2378" s="70">
        <f t="shared" si="177"/>
        <v>25</v>
      </c>
      <c r="AO2378" s="37">
        <f t="shared" si="178"/>
        <v>0</v>
      </c>
      <c r="AP2378" s="70">
        <f t="shared" si="179"/>
        <v>50</v>
      </c>
      <c r="AQ2378" s="37">
        <f t="shared" si="180"/>
        <v>0</v>
      </c>
      <c r="AR2378" s="70">
        <f t="shared" si="181"/>
        <v>150</v>
      </c>
      <c r="AS2378" s="37">
        <f t="shared" si="182"/>
        <v>0</v>
      </c>
      <c r="AT2378" s="70">
        <f t="shared" si="183"/>
        <v>300</v>
      </c>
      <c r="AU2378" s="37">
        <f t="shared" si="184"/>
        <v>0</v>
      </c>
      <c r="AV2378" s="70">
        <f t="shared" si="185"/>
        <v>600</v>
      </c>
      <c r="AW2378" s="37">
        <f t="shared" si="186"/>
        <v>0</v>
      </c>
      <c r="AX2378" s="70" t="str">
        <f t="shared" si="187"/>
        <v/>
      </c>
      <c r="AY2378" s="37" t="str">
        <f t="shared" si="188"/>
        <v/>
      </c>
    </row>
    <row r="2379" ht="14.25" spans="1:51">
      <c r="A2379" s="5" t="s">
        <v>181</v>
      </c>
      <c r="E2379" s="28" t="s">
        <v>4107</v>
      </c>
      <c r="F2379" s="28" t="s">
        <v>271</v>
      </c>
      <c r="G2379" s="28" t="s">
        <v>1345</v>
      </c>
      <c r="H2379" s="11">
        <v>1</v>
      </c>
      <c r="J2379" s="41">
        <v>5</v>
      </c>
      <c r="L2379" s="13">
        <v>1</v>
      </c>
      <c r="W2379" s="15" t="s">
        <v>190</v>
      </c>
      <c r="AD2379" s="15">
        <v>0.32</v>
      </c>
      <c r="AK2379" s="69">
        <f t="shared" si="174"/>
        <v>937.5</v>
      </c>
      <c r="AL2379" s="69">
        <f t="shared" si="175"/>
        <v>1</v>
      </c>
      <c r="AM2379" s="37">
        <f t="shared" si="176"/>
        <v>0.32</v>
      </c>
      <c r="AN2379" s="70">
        <f t="shared" si="177"/>
        <v>1</v>
      </c>
      <c r="AO2379" s="37">
        <f t="shared" si="178"/>
        <v>0.32</v>
      </c>
      <c r="AP2379" s="70">
        <f t="shared" si="179"/>
        <v>100</v>
      </c>
      <c r="AQ2379" s="37">
        <f t="shared" si="180"/>
        <v>0.32</v>
      </c>
      <c r="AR2379" s="70">
        <f t="shared" si="181"/>
        <v>500</v>
      </c>
      <c r="AS2379" s="37">
        <f t="shared" si="182"/>
        <v>0.32</v>
      </c>
      <c r="AT2379" s="70">
        <f t="shared" si="183"/>
        <v>1000</v>
      </c>
      <c r="AU2379" s="37">
        <f t="shared" si="184"/>
        <v>0.32</v>
      </c>
      <c r="AV2379" s="70">
        <f t="shared" si="185"/>
        <v>2500</v>
      </c>
      <c r="AW2379" s="37">
        <f t="shared" si="186"/>
        <v>0.32</v>
      </c>
      <c r="AX2379" s="70" t="str">
        <f t="shared" si="187"/>
        <v/>
      </c>
      <c r="AY2379" s="37" t="str">
        <f t="shared" si="188"/>
        <v/>
      </c>
    </row>
    <row r="2380" spans="1:51">
      <c r="A2380" s="20" t="s">
        <v>181</v>
      </c>
      <c r="B2380" s="6"/>
      <c r="C2380" s="22"/>
      <c r="D2380" s="6"/>
      <c r="E2380" s="23" t="s">
        <v>4108</v>
      </c>
      <c r="F2380" s="23" t="s">
        <v>860</v>
      </c>
      <c r="G2380" s="23" t="s">
        <v>392</v>
      </c>
      <c r="H2380" s="25" t="s">
        <v>53</v>
      </c>
      <c r="I2380" s="39" t="s">
        <v>67</v>
      </c>
      <c r="J2380" s="33">
        <v>6</v>
      </c>
      <c r="K2380" s="6" t="s">
        <v>4109</v>
      </c>
      <c r="L2380" s="35">
        <v>250</v>
      </c>
      <c r="M2380" s="21"/>
      <c r="N2380" s="6"/>
      <c r="O2380" s="6"/>
      <c r="P2380" s="6"/>
      <c r="Q2380" s="6"/>
      <c r="R2380" s="6"/>
      <c r="S2380" s="6"/>
      <c r="T2380" s="49"/>
      <c r="U2380" s="6"/>
      <c r="V2380" s="6"/>
      <c r="W2380" s="20" t="s">
        <v>190</v>
      </c>
      <c r="X2380" s="48">
        <f>IF(W2380="K2",0.8,IF(W2380="K3",0.5,IF(W2380="K4",0.95,1)))</f>
        <v>0.95</v>
      </c>
      <c r="Y2380" s="56">
        <f>J2380</f>
        <v>6</v>
      </c>
      <c r="AD2380" s="20">
        <v>25.0747</v>
      </c>
      <c r="AE2380" s="47"/>
      <c r="AF2380" s="37">
        <f>AE2380-AC2380</f>
        <v>0</v>
      </c>
      <c r="AG2380" s="37">
        <f>AF2380*Y2380</f>
        <v>0</v>
      </c>
      <c r="AH2380" s="37">
        <f>Y2380*AE2380</f>
        <v>0</v>
      </c>
      <c r="AI2380" s="37" t="s">
        <v>57</v>
      </c>
      <c r="AJ2380" s="48">
        <f>IF(AD2380&gt;1000,0.01,IF(AD2380&gt;100,0.02,IF(AD2380&gt;10,0.04,IF(AD2380&gt;1,0.08,0.16))))</f>
        <v>0.04</v>
      </c>
      <c r="AK2380" s="69">
        <f>300/AM2380</f>
        <v>10.2270917422309</v>
      </c>
      <c r="AL2380" s="69">
        <f>1</f>
        <v>1</v>
      </c>
      <c r="AM2380" s="37">
        <f>IF(AL2380=L2380,AD2380,IF(AL2380&lt;L2380,AO2380*(1+AJ2380)))</f>
        <v>29.333852434432</v>
      </c>
      <c r="AN2380" s="70">
        <f>IF(L2380&lt;50,L2380,IF(AL2380&gt;=L2380,AL2380*2,IF(L2380&lt;=50,L2380,25)))</f>
        <v>25</v>
      </c>
      <c r="AO2380" s="37">
        <f>IF(AN2380=L2380,AD2380,IF(AN2380&lt;L2380,AQ2380*(1+AJ2380),AM2380*(1-AJ2380/2)))</f>
        <v>28.2056273408</v>
      </c>
      <c r="AP2380" s="70">
        <f>IF(L2380&lt;50,100,IF(AN2380&gt;=L2380,AN2380*2,IF(L2380&lt;=100,L2380,50)))</f>
        <v>50</v>
      </c>
      <c r="AQ2380" s="37">
        <f>IF(AP2380=L2380,AD2380,IF(AP2380&lt;L2380,AS2380*(1+AJ2380),AO2380*(1-AJ2380/2)))</f>
        <v>27.12079552</v>
      </c>
      <c r="AR2380" s="70">
        <f>IF(L2380&lt;50,500,IF(AP2380=L2380*4,"",IF(AP2380&gt;=L2380,AP2380*2,IF(L2380&lt;=200,L2380,100))))</f>
        <v>100</v>
      </c>
      <c r="AS2380" s="37">
        <f>IF(AR2380="","",IF(AR2380=L2380,AD2380*X2380,IF(AR2380&lt;L2380,AU2380*(1+AJ2380),AQ2380*(1-AJ2380/2))))</f>
        <v>26.077688</v>
      </c>
      <c r="AT2380" s="70">
        <f>IF(L2380&lt;50,1000,IF(OR(AR2380=L2380*4,AR2380=""),"",IF(AR2380&gt;=L2380,AR2380*2,IF(L2380&lt;=2000,L2380,1000))))</f>
        <v>250</v>
      </c>
      <c r="AU2380" s="37">
        <f>IF(AT2380="","",IF(AT2380=L2380,AD2380,IF(AT2380&lt;L2380,AW2380*(1+AJ2380),AS2380*(1-AJ2380/2))))</f>
        <v>25.0747</v>
      </c>
      <c r="AV2380" s="70">
        <f>IF(L2380&lt;50,2500,IF(OR(AT2380=L2380*4,AT2380=""),"",IF(AT2380&gt;=L2380,AT2380*2,IF(L2380&lt;=5000,L2380,2500))))</f>
        <v>500</v>
      </c>
      <c r="AW2380" s="37">
        <f>IF(AV2380="","",IF(AV2380=L2380,AD2380,IF(AV2380&lt;L2380,AY2380*(1+AJ2380),AU2380*(1-AJ2380/2))))</f>
        <v>24.573206</v>
      </c>
      <c r="AX2380" s="70">
        <f>IF(L2380&lt;50,"",IF(OR(AV2380=L2380*4,AV2380=""),"",IF(AV2380&gt;=L2380,AV2380*2,IF(L2380&lt;=20000,L2380,10000))))</f>
        <v>1000</v>
      </c>
      <c r="AY2380" s="37">
        <f>IF(AX2380="","",IF(AX2380=L2380,AD2380,AW2380*(1-AJ2380/2)))</f>
        <v>24.08174188</v>
      </c>
    </row>
    <row r="2381" ht="14.25" spans="1:30">
      <c r="A2381" s="5" t="s">
        <v>181</v>
      </c>
      <c r="E2381" s="28" t="s">
        <v>4110</v>
      </c>
      <c r="F2381" s="28" t="s">
        <v>4111</v>
      </c>
      <c r="G2381" s="28"/>
      <c r="H2381" s="11">
        <v>1</v>
      </c>
      <c r="J2381" s="41">
        <v>6</v>
      </c>
      <c r="L2381" s="13">
        <v>14</v>
      </c>
      <c r="W2381" s="15" t="s">
        <v>190</v>
      </c>
      <c r="AD2381" s="15">
        <v>16.96</v>
      </c>
    </row>
    <row r="2382" ht="14.25" spans="1:30">
      <c r="A2382" s="5" t="s">
        <v>181</v>
      </c>
      <c r="E2382" s="28" t="s">
        <v>4112</v>
      </c>
      <c r="F2382" s="28" t="s">
        <v>450</v>
      </c>
      <c r="G2382" s="28" t="s">
        <v>1475</v>
      </c>
      <c r="H2382" s="11">
        <v>1</v>
      </c>
      <c r="J2382" s="41">
        <v>6</v>
      </c>
      <c r="L2382" s="13">
        <v>98</v>
      </c>
      <c r="W2382" s="15" t="s">
        <v>190</v>
      </c>
      <c r="AD2382" s="15">
        <v>28.288</v>
      </c>
    </row>
    <row r="2383" ht="14.25" spans="1:30">
      <c r="A2383" s="5" t="s">
        <v>181</v>
      </c>
      <c r="E2383" s="28" t="s">
        <v>4113</v>
      </c>
      <c r="F2383" s="28" t="s">
        <v>4114</v>
      </c>
      <c r="G2383" s="28"/>
      <c r="H2383" s="11">
        <v>1</v>
      </c>
      <c r="J2383" s="41">
        <v>6</v>
      </c>
      <c r="L2383" s="13">
        <v>3000</v>
      </c>
      <c r="W2383" s="15" t="s">
        <v>190</v>
      </c>
      <c r="AD2383" s="15">
        <v>3.48</v>
      </c>
    </row>
    <row r="2384" ht="14.25" spans="1:30">
      <c r="A2384" s="5" t="s">
        <v>181</v>
      </c>
      <c r="E2384" s="28" t="s">
        <v>4115</v>
      </c>
      <c r="F2384" s="28" t="s">
        <v>232</v>
      </c>
      <c r="G2384" s="28"/>
      <c r="H2384" s="11">
        <v>1</v>
      </c>
      <c r="J2384" s="41">
        <v>6</v>
      </c>
      <c r="L2384" s="13">
        <v>500</v>
      </c>
      <c r="W2384" s="15" t="s">
        <v>190</v>
      </c>
      <c r="AD2384" s="15">
        <v>5.256</v>
      </c>
    </row>
    <row r="2385" ht="14.25" spans="1:10">
      <c r="A2385" s="5" t="s">
        <v>181</v>
      </c>
      <c r="E2385" s="28" t="s">
        <v>4116</v>
      </c>
      <c r="F2385" s="28" t="s">
        <v>213</v>
      </c>
      <c r="G2385" s="28" t="s">
        <v>241</v>
      </c>
      <c r="H2385" s="11">
        <v>1</v>
      </c>
      <c r="J2385" s="41">
        <v>6</v>
      </c>
    </row>
    <row r="2386" ht="14.25" spans="1:10">
      <c r="A2386" s="5" t="s">
        <v>181</v>
      </c>
      <c r="E2386" s="28" t="s">
        <v>4117</v>
      </c>
      <c r="F2386" s="28" t="s">
        <v>652</v>
      </c>
      <c r="G2386" s="28" t="s">
        <v>1793</v>
      </c>
      <c r="H2386" s="11">
        <v>1</v>
      </c>
      <c r="J2386" s="41">
        <v>7</v>
      </c>
    </row>
    <row r="2387" ht="14.25" spans="1:10">
      <c r="A2387" s="5" t="s">
        <v>181</v>
      </c>
      <c r="E2387" s="28" t="s">
        <v>4118</v>
      </c>
      <c r="F2387" s="28" t="s">
        <v>3400</v>
      </c>
      <c r="G2387" s="28"/>
      <c r="H2387" s="11">
        <v>1</v>
      </c>
      <c r="J2387" s="41">
        <v>7</v>
      </c>
    </row>
    <row r="2388" ht="14.25" spans="1:10">
      <c r="A2388" s="5" t="s">
        <v>181</v>
      </c>
      <c r="E2388" s="28" t="s">
        <v>4119</v>
      </c>
      <c r="F2388" s="28" t="s">
        <v>213</v>
      </c>
      <c r="G2388" s="28" t="s">
        <v>2295</v>
      </c>
      <c r="H2388" s="11">
        <v>1</v>
      </c>
      <c r="J2388" s="41">
        <v>7</v>
      </c>
    </row>
    <row r="2389" ht="14.25" spans="1:10">
      <c r="A2389" s="5" t="s">
        <v>181</v>
      </c>
      <c r="E2389" s="28" t="s">
        <v>4120</v>
      </c>
      <c r="F2389" s="28" t="s">
        <v>1027</v>
      </c>
      <c r="G2389" s="28"/>
      <c r="H2389" s="11">
        <v>1</v>
      </c>
      <c r="J2389" s="41">
        <v>7</v>
      </c>
    </row>
    <row r="2390" ht="14.25" spans="1:10">
      <c r="A2390" s="5" t="s">
        <v>181</v>
      </c>
      <c r="E2390" s="28" t="s">
        <v>4121</v>
      </c>
      <c r="F2390" s="28" t="s">
        <v>4122</v>
      </c>
      <c r="G2390" s="28"/>
      <c r="H2390" s="11">
        <v>1</v>
      </c>
      <c r="J2390" s="41">
        <v>7</v>
      </c>
    </row>
    <row r="2391" ht="14.25" spans="1:10">
      <c r="A2391" s="5" t="s">
        <v>181</v>
      </c>
      <c r="E2391" s="28" t="s">
        <v>4123</v>
      </c>
      <c r="F2391" s="28" t="s">
        <v>169</v>
      </c>
      <c r="G2391" s="28" t="s">
        <v>4124</v>
      </c>
      <c r="H2391" s="11">
        <v>1</v>
      </c>
      <c r="J2391" s="41">
        <v>7</v>
      </c>
    </row>
    <row r="2392" ht="14.25" spans="1:10">
      <c r="A2392" s="5" t="s">
        <v>181</v>
      </c>
      <c r="E2392" s="28" t="s">
        <v>4125</v>
      </c>
      <c r="F2392" s="28" t="s">
        <v>1811</v>
      </c>
      <c r="G2392" s="28" t="s">
        <v>4126</v>
      </c>
      <c r="H2392" s="11">
        <v>1</v>
      </c>
      <c r="J2392" s="41">
        <v>7</v>
      </c>
    </row>
    <row r="2393" ht="14.25" spans="1:10">
      <c r="A2393" s="5" t="s">
        <v>181</v>
      </c>
      <c r="E2393" s="28" t="s">
        <v>4127</v>
      </c>
      <c r="F2393" s="28" t="s">
        <v>3254</v>
      </c>
      <c r="G2393" s="28" t="s">
        <v>1777</v>
      </c>
      <c r="H2393" s="11">
        <v>1</v>
      </c>
      <c r="J2393" s="41">
        <v>7</v>
      </c>
    </row>
    <row r="2394" ht="14.25" spans="1:10">
      <c r="A2394" s="5" t="s">
        <v>181</v>
      </c>
      <c r="E2394" s="28" t="s">
        <v>4128</v>
      </c>
      <c r="F2394" s="28" t="s">
        <v>4129</v>
      </c>
      <c r="G2394" s="28"/>
      <c r="H2394" s="11">
        <v>1</v>
      </c>
      <c r="J2394" s="41">
        <v>7</v>
      </c>
    </row>
    <row r="2395" ht="14.25" spans="1:10">
      <c r="A2395" s="5" t="s">
        <v>181</v>
      </c>
      <c r="E2395" s="28" t="s">
        <v>4130</v>
      </c>
      <c r="F2395" s="28" t="s">
        <v>271</v>
      </c>
      <c r="G2395" s="28" t="s">
        <v>2033</v>
      </c>
      <c r="H2395" s="11">
        <v>1</v>
      </c>
      <c r="J2395" s="41">
        <v>7</v>
      </c>
    </row>
    <row r="2396" ht="14.25" spans="1:10">
      <c r="A2396" s="5" t="s">
        <v>181</v>
      </c>
      <c r="E2396" s="28" t="s">
        <v>4131</v>
      </c>
      <c r="F2396" s="28" t="s">
        <v>1694</v>
      </c>
      <c r="G2396" s="28" t="s">
        <v>4132</v>
      </c>
      <c r="H2396" s="11">
        <v>1</v>
      </c>
      <c r="J2396" s="41">
        <v>8</v>
      </c>
    </row>
    <row r="2397" ht="14.25" spans="1:10">
      <c r="A2397" s="5" t="s">
        <v>181</v>
      </c>
      <c r="E2397" s="28" t="s">
        <v>4133</v>
      </c>
      <c r="F2397" s="28" t="s">
        <v>4134</v>
      </c>
      <c r="G2397" s="28" t="s">
        <v>225</v>
      </c>
      <c r="H2397" s="11">
        <v>1</v>
      </c>
      <c r="J2397" s="41">
        <v>8</v>
      </c>
    </row>
    <row r="2398" ht="14.25" spans="1:10">
      <c r="A2398" s="5" t="s">
        <v>181</v>
      </c>
      <c r="E2398" s="28" t="s">
        <v>4135</v>
      </c>
      <c r="F2398" s="28" t="s">
        <v>474</v>
      </c>
      <c r="G2398" s="28" t="s">
        <v>225</v>
      </c>
      <c r="H2398" s="11">
        <v>1</v>
      </c>
      <c r="J2398" s="41">
        <v>8</v>
      </c>
    </row>
    <row r="2399" ht="14.25" spans="1:10">
      <c r="A2399" s="5" t="s">
        <v>181</v>
      </c>
      <c r="E2399" s="28" t="s">
        <v>4136</v>
      </c>
      <c r="F2399" s="28" t="s">
        <v>3254</v>
      </c>
      <c r="G2399" s="28"/>
      <c r="H2399" s="11">
        <v>1</v>
      </c>
      <c r="J2399" s="41">
        <v>8</v>
      </c>
    </row>
    <row r="2400" spans="1:51">
      <c r="A2400" s="20" t="s">
        <v>181</v>
      </c>
      <c r="B2400" s="6"/>
      <c r="C2400" s="22"/>
      <c r="D2400" s="6"/>
      <c r="E2400" s="23" t="s">
        <v>4137</v>
      </c>
      <c r="F2400" s="23" t="s">
        <v>82</v>
      </c>
      <c r="G2400" s="23" t="s">
        <v>135</v>
      </c>
      <c r="H2400" s="25" t="s">
        <v>53</v>
      </c>
      <c r="I2400" s="39" t="s">
        <v>54</v>
      </c>
      <c r="J2400" s="33">
        <v>10</v>
      </c>
      <c r="K2400" s="6" t="s">
        <v>4138</v>
      </c>
      <c r="L2400" s="35">
        <v>3000</v>
      </c>
      <c r="M2400" s="21"/>
      <c r="N2400" s="6"/>
      <c r="O2400" s="6"/>
      <c r="P2400" s="6"/>
      <c r="Q2400" s="6"/>
      <c r="R2400" s="6"/>
      <c r="S2400" s="6"/>
      <c r="T2400" s="49"/>
      <c r="U2400" s="6"/>
      <c r="V2400" s="6"/>
      <c r="W2400" s="20" t="s">
        <v>56</v>
      </c>
      <c r="X2400" s="48">
        <f>IF(W2400="K2",0.8,IF(W2400="K3",0.5,IF(W2400="K4",0.95,1)))</f>
        <v>0.8</v>
      </c>
      <c r="Y2400" s="56">
        <f>J2400</f>
        <v>10</v>
      </c>
      <c r="AD2400" s="20">
        <v>5.4692</v>
      </c>
      <c r="AE2400" s="47"/>
      <c r="AF2400" s="37">
        <f>AE2400-AC2400</f>
        <v>0</v>
      </c>
      <c r="AG2400" s="37">
        <f>AF2400*Y2400</f>
        <v>0</v>
      </c>
      <c r="AH2400" s="37">
        <f>Y2400*AE2400</f>
        <v>0</v>
      </c>
      <c r="AI2400" s="37" t="s">
        <v>57</v>
      </c>
      <c r="AJ2400" s="48">
        <f>IF(AD2400&gt;1000,0.01,IF(AD2400&gt;100,0.02,IF(AD2400&gt;10,0.04,IF(AD2400&gt;1,0.08,0.16))))</f>
        <v>0.08</v>
      </c>
      <c r="AK2400" s="69">
        <f>300/AM2400</f>
        <v>37.3317777938503</v>
      </c>
      <c r="AL2400" s="69">
        <f>1</f>
        <v>1</v>
      </c>
      <c r="AM2400" s="37">
        <f>IF(AL2400=L2400,AD2400,IF(AL2400&lt;L2400,AO2400*(1+AJ2400)))</f>
        <v>8.03604911763456</v>
      </c>
      <c r="AN2400" s="70">
        <f>IF(L2400&lt;50,L2400,IF(AL2400&gt;=L2400,AL2400*2,IF(L2400&lt;=50,L2400,25)))</f>
        <v>25</v>
      </c>
      <c r="AO2400" s="37">
        <f>IF(AN2400=L2400,AD2400,IF(AN2400&lt;L2400,AQ2400*(1+AJ2400),AM2400*(1-AJ2400/2)))</f>
        <v>7.440786220032</v>
      </c>
      <c r="AP2400" s="70">
        <f>IF(L2400&lt;50,100,IF(AN2400&gt;=L2400,AN2400*2,IF(L2400&lt;=100,L2400,50)))</f>
        <v>50</v>
      </c>
      <c r="AQ2400" s="37">
        <f>IF(AP2400=L2400,AD2400,IF(AP2400&lt;L2400,AS2400*(1+AJ2400),AO2400*(1-AJ2400/2)))</f>
        <v>6.8896168704</v>
      </c>
      <c r="AR2400" s="70">
        <f>IF(L2400&lt;50,500,IF(AP2400=L2400*4,"",IF(AP2400&gt;=L2400,AP2400*2,IF(L2400&lt;=200,L2400,100))))</f>
        <v>100</v>
      </c>
      <c r="AS2400" s="37">
        <f>IF(AR2400="","",IF(AR2400=L2400,AD2400*X2400,IF(AR2400&lt;L2400,AU2400*(1+AJ2400),AQ2400*(1-AJ2400/2))))</f>
        <v>6.37927488</v>
      </c>
      <c r="AT2400" s="70">
        <f>IF(L2400&lt;50,1000,IF(OR(AR2400=L2400*4,AR2400=""),"",IF(AR2400&gt;=L2400,AR2400*2,IF(L2400&lt;=2000,L2400,1000))))</f>
        <v>1000</v>
      </c>
      <c r="AU2400" s="37">
        <f>IF(AT2400="","",IF(AT2400=L2400,AD2400,IF(AT2400&lt;L2400,AW2400*(1+AJ2400),AS2400*(1-AJ2400/2))))</f>
        <v>5.906736</v>
      </c>
      <c r="AV2400" s="70">
        <f>IF(L2400&lt;50,2500,IF(OR(AT2400=L2400*4,AT2400=""),"",IF(AT2400&gt;=L2400,AT2400*2,IF(L2400&lt;=5000,L2400,2500))))</f>
        <v>3000</v>
      </c>
      <c r="AW2400" s="37">
        <f>IF(AV2400="","",IF(AV2400=L2400,AD2400,IF(AV2400&lt;L2400,AY2400*(1+AJ2400),AU2400*(1-AJ2400/2))))</f>
        <v>5.4692</v>
      </c>
      <c r="AX2400" s="70">
        <f>IF(L2400&lt;50,"",IF(OR(AV2400=L2400*4,AV2400=""),"",IF(AV2400&gt;=L2400,AV2400*2,IF(L2400&lt;=20000,L2400,10000))))</f>
        <v>6000</v>
      </c>
      <c r="AY2400" s="37">
        <f>IF(AX2400="","",IF(AX2400=L2400,AD2400,AW2400*(1-AJ2400/2)))</f>
        <v>5.250432</v>
      </c>
    </row>
    <row r="2401" spans="1:51">
      <c r="A2401" s="20" t="s">
        <v>181</v>
      </c>
      <c r="B2401" s="6"/>
      <c r="C2401" s="22"/>
      <c r="D2401" s="6"/>
      <c r="E2401" s="23" t="s">
        <v>4139</v>
      </c>
      <c r="F2401" s="23" t="s">
        <v>433</v>
      </c>
      <c r="G2401" s="23" t="s">
        <v>225</v>
      </c>
      <c r="H2401" s="25" t="s">
        <v>53</v>
      </c>
      <c r="I2401" s="39" t="s">
        <v>54</v>
      </c>
      <c r="J2401" s="33">
        <v>10</v>
      </c>
      <c r="K2401" s="6" t="s">
        <v>4140</v>
      </c>
      <c r="L2401" s="35">
        <v>2500</v>
      </c>
      <c r="M2401" s="21"/>
      <c r="N2401" s="6"/>
      <c r="O2401" s="6"/>
      <c r="P2401" s="6"/>
      <c r="Q2401" s="6"/>
      <c r="R2401" s="6"/>
      <c r="S2401" s="6"/>
      <c r="T2401" s="49"/>
      <c r="U2401" s="6"/>
      <c r="V2401" s="6"/>
      <c r="W2401" s="20" t="s">
        <v>56</v>
      </c>
      <c r="X2401" s="48">
        <f>IF(W2401="K2",0.8,IF(W2401="K3",0.5,IF(W2401="K4",0.95,1)))</f>
        <v>0.8</v>
      </c>
      <c r="Y2401" s="56">
        <f>J2401</f>
        <v>10</v>
      </c>
      <c r="AD2401" s="20">
        <v>2.8363</v>
      </c>
      <c r="AE2401" s="47"/>
      <c r="AF2401" s="37">
        <f>AE2401-AC2401</f>
        <v>0</v>
      </c>
      <c r="AG2401" s="37">
        <f>AF2401*Y2401</f>
        <v>0</v>
      </c>
      <c r="AH2401" s="37">
        <f>Y2401*AE2401</f>
        <v>0</v>
      </c>
      <c r="AI2401" s="37" t="s">
        <v>57</v>
      </c>
      <c r="AJ2401" s="48">
        <f>IF(AD2401&gt;1000,0.01,IF(AD2401&gt;100,0.02,IF(AD2401&gt;10,0.04,IF(AD2401&gt;1,0.08,0.16))))</f>
        <v>0.08</v>
      </c>
      <c r="AK2401" s="69">
        <f>300/AM2401</f>
        <v>71.9863763036794</v>
      </c>
      <c r="AL2401" s="69">
        <f>1</f>
        <v>1</v>
      </c>
      <c r="AM2401" s="37">
        <f>IF(AL2401=L2401,AD2401,IF(AL2401&lt;L2401,AO2401*(1+AJ2401)))</f>
        <v>4.16745522422784</v>
      </c>
      <c r="AN2401" s="70">
        <f>IF(L2401&lt;50,L2401,IF(AL2401&gt;=L2401,AL2401*2,IF(L2401&lt;=50,L2401,25)))</f>
        <v>25</v>
      </c>
      <c r="AO2401" s="37">
        <f>IF(AN2401=L2401,AD2401,IF(AN2401&lt;L2401,AQ2401*(1+AJ2401),AM2401*(1-AJ2401/2)))</f>
        <v>3.858754837248</v>
      </c>
      <c r="AP2401" s="70">
        <f>IF(L2401&lt;50,100,IF(AN2401&gt;=L2401,AN2401*2,IF(L2401&lt;=100,L2401,50)))</f>
        <v>50</v>
      </c>
      <c r="AQ2401" s="37">
        <f>IF(AP2401=L2401,AD2401,IF(AP2401&lt;L2401,AS2401*(1+AJ2401),AO2401*(1-AJ2401/2)))</f>
        <v>3.5729211456</v>
      </c>
      <c r="AR2401" s="70">
        <f>IF(L2401&lt;50,500,IF(AP2401=L2401*4,"",IF(AP2401&gt;=L2401,AP2401*2,IF(L2401&lt;=200,L2401,100))))</f>
        <v>100</v>
      </c>
      <c r="AS2401" s="37">
        <f>IF(AR2401="","",IF(AR2401=L2401,AD2401*X2401,IF(AR2401&lt;L2401,AU2401*(1+AJ2401),AQ2401*(1-AJ2401/2))))</f>
        <v>3.30826032</v>
      </c>
      <c r="AT2401" s="70">
        <f>IF(L2401&lt;50,1000,IF(OR(AR2401=L2401*4,AR2401=""),"",IF(AR2401&gt;=L2401,AR2401*2,IF(L2401&lt;=2000,L2401,1000))))</f>
        <v>1000</v>
      </c>
      <c r="AU2401" s="37">
        <f>IF(AT2401="","",IF(AT2401=L2401,AD2401,IF(AT2401&lt;L2401,AW2401*(1+AJ2401),AS2401*(1-AJ2401/2))))</f>
        <v>3.063204</v>
      </c>
      <c r="AV2401" s="70">
        <f>IF(L2401&lt;50,2500,IF(OR(AT2401=L2401*4,AT2401=""),"",IF(AT2401&gt;=L2401,AT2401*2,IF(L2401&lt;=5000,L2401,2500))))</f>
        <v>2500</v>
      </c>
      <c r="AW2401" s="37">
        <f>IF(AV2401="","",IF(AV2401=L2401,AD2401,IF(AV2401&lt;L2401,AY2401*(1+AJ2401),AU2401*(1-AJ2401/2))))</f>
        <v>2.8363</v>
      </c>
      <c r="AX2401" s="70">
        <f>IF(L2401&lt;50,"",IF(OR(AV2401=L2401*4,AV2401=""),"",IF(AV2401&gt;=L2401,AV2401*2,IF(L2401&lt;=20000,L2401,10000))))</f>
        <v>5000</v>
      </c>
      <c r="AY2401" s="37">
        <f>IF(AX2401="","",IF(AX2401=L2401,AD2401,AW2401*(1-AJ2401/2)))</f>
        <v>2.722848</v>
      </c>
    </row>
    <row r="2402" spans="1:51">
      <c r="A2402" s="20" t="s">
        <v>181</v>
      </c>
      <c r="B2402" s="6"/>
      <c r="C2402" s="22"/>
      <c r="D2402" s="6"/>
      <c r="E2402" s="23" t="s">
        <v>3468</v>
      </c>
      <c r="F2402" s="23" t="s">
        <v>82</v>
      </c>
      <c r="G2402" s="23" t="s">
        <v>135</v>
      </c>
      <c r="H2402" s="25" t="s">
        <v>53</v>
      </c>
      <c r="I2402" s="39" t="s">
        <v>54</v>
      </c>
      <c r="J2402" s="33">
        <v>10</v>
      </c>
      <c r="K2402" s="6" t="s">
        <v>4141</v>
      </c>
      <c r="L2402" s="35">
        <v>3000</v>
      </c>
      <c r="M2402" s="21"/>
      <c r="N2402" s="6"/>
      <c r="O2402" s="6"/>
      <c r="P2402" s="6"/>
      <c r="Q2402" s="6"/>
      <c r="R2402" s="6"/>
      <c r="S2402" s="6"/>
      <c r="T2402" s="49"/>
      <c r="U2402" s="6"/>
      <c r="V2402" s="6"/>
      <c r="W2402" s="20" t="s">
        <v>56</v>
      </c>
      <c r="X2402" s="48">
        <f>IF(W2402="K2",0.8,IF(W2402="K3",0.5,IF(W2402="K4",0.95,1)))</f>
        <v>0.8</v>
      </c>
      <c r="Y2402" s="56">
        <f>J2402</f>
        <v>10</v>
      </c>
      <c r="AD2402" s="20">
        <v>4.6443</v>
      </c>
      <c r="AE2402" s="47"/>
      <c r="AF2402" s="37">
        <f>AE2402-AC2402</f>
        <v>0</v>
      </c>
      <c r="AG2402" s="37">
        <f>AF2402*Y2402</f>
        <v>0</v>
      </c>
      <c r="AH2402" s="37">
        <f>Y2402*AE2402</f>
        <v>0</v>
      </c>
      <c r="AI2402" s="37" t="s">
        <v>57</v>
      </c>
      <c r="AJ2402" s="48">
        <f>IF(AD2402&gt;1000,0.01,IF(AD2402&gt;100,0.02,IF(AD2402&gt;10,0.04,IF(AD2402&gt;1,0.08,0.16))))</f>
        <v>0.08</v>
      </c>
      <c r="AK2402" s="69">
        <f>300/AM2402</f>
        <v>43.9624828521254</v>
      </c>
      <c r="AL2402" s="69">
        <f>1</f>
        <v>1</v>
      </c>
      <c r="AM2402" s="37">
        <f>IF(AL2402=L2402,AD2402,IF(AL2402&lt;L2402,AO2402*(1+AJ2402)))</f>
        <v>6.82400038708224</v>
      </c>
      <c r="AN2402" s="70">
        <f>IF(L2402&lt;50,L2402,IF(AL2402&gt;=L2402,AL2402*2,IF(L2402&lt;=50,L2402,25)))</f>
        <v>25</v>
      </c>
      <c r="AO2402" s="37">
        <f>IF(AN2402=L2402,AD2402,IF(AN2402&lt;L2402,AQ2402*(1+AJ2402),AM2402*(1-AJ2402/2)))</f>
        <v>6.318518876928</v>
      </c>
      <c r="AP2402" s="70">
        <f>IF(L2402&lt;50,100,IF(AN2402&gt;=L2402,AN2402*2,IF(L2402&lt;=100,L2402,50)))</f>
        <v>50</v>
      </c>
      <c r="AQ2402" s="37">
        <f>IF(AP2402=L2402,AD2402,IF(AP2402&lt;L2402,AS2402*(1+AJ2402),AO2402*(1-AJ2402/2)))</f>
        <v>5.8504804416</v>
      </c>
      <c r="AR2402" s="70">
        <f>IF(L2402&lt;50,500,IF(AP2402=L2402*4,"",IF(AP2402&gt;=L2402,AP2402*2,IF(L2402&lt;=200,L2402,100))))</f>
        <v>100</v>
      </c>
      <c r="AS2402" s="37">
        <f>IF(AR2402="","",IF(AR2402=L2402,AD2402*X2402,IF(AR2402&lt;L2402,AU2402*(1+AJ2402),AQ2402*(1-AJ2402/2))))</f>
        <v>5.41711152</v>
      </c>
      <c r="AT2402" s="70">
        <f>IF(L2402&lt;50,1000,IF(OR(AR2402=L2402*4,AR2402=""),"",IF(AR2402&gt;=L2402,AR2402*2,IF(L2402&lt;=2000,L2402,1000))))</f>
        <v>1000</v>
      </c>
      <c r="AU2402" s="37">
        <f>IF(AT2402="","",IF(AT2402=L2402,AD2402,IF(AT2402&lt;L2402,AW2402*(1+AJ2402),AS2402*(1-AJ2402/2))))</f>
        <v>5.015844</v>
      </c>
      <c r="AV2402" s="70">
        <f>IF(L2402&lt;50,2500,IF(OR(AT2402=L2402*4,AT2402=""),"",IF(AT2402&gt;=L2402,AT2402*2,IF(L2402&lt;=5000,L2402,2500))))</f>
        <v>3000</v>
      </c>
      <c r="AW2402" s="37">
        <f>IF(AV2402="","",IF(AV2402=L2402,AD2402,IF(AV2402&lt;L2402,AY2402*(1+AJ2402),AU2402*(1-AJ2402/2))))</f>
        <v>4.6443</v>
      </c>
      <c r="AX2402" s="70">
        <f>IF(L2402&lt;50,"",IF(OR(AV2402=L2402*4,AV2402=""),"",IF(AV2402&gt;=L2402,AV2402*2,IF(L2402&lt;=20000,L2402,10000))))</f>
        <v>6000</v>
      </c>
      <c r="AY2402" s="37">
        <f>IF(AX2402="","",IF(AX2402=L2402,AD2402,AW2402*(1-AJ2402/2)))</f>
        <v>4.458528</v>
      </c>
    </row>
    <row r="2403" spans="1:51">
      <c r="A2403" s="20" t="s">
        <v>181</v>
      </c>
      <c r="B2403" s="6"/>
      <c r="C2403" s="22"/>
      <c r="D2403" s="6"/>
      <c r="E2403" s="23" t="s">
        <v>4142</v>
      </c>
      <c r="F2403" s="23" t="s">
        <v>433</v>
      </c>
      <c r="G2403" s="23" t="s">
        <v>105</v>
      </c>
      <c r="H2403" s="25" t="s">
        <v>53</v>
      </c>
      <c r="I2403" s="39" t="s">
        <v>54</v>
      </c>
      <c r="J2403" s="33">
        <v>10</v>
      </c>
      <c r="K2403" s="6" t="s">
        <v>4143</v>
      </c>
      <c r="L2403" s="35">
        <v>3000</v>
      </c>
      <c r="M2403" s="21"/>
      <c r="N2403" s="6"/>
      <c r="O2403" s="6"/>
      <c r="P2403" s="6"/>
      <c r="Q2403" s="6"/>
      <c r="R2403" s="6"/>
      <c r="S2403" s="6"/>
      <c r="T2403" s="49"/>
      <c r="U2403" s="6"/>
      <c r="V2403" s="6"/>
      <c r="W2403" s="20" t="s">
        <v>56</v>
      </c>
      <c r="X2403" s="48">
        <f>IF(W2403="K2",0.8,IF(W2403="K3",0.5,IF(W2403="K4",0.95,1)))</f>
        <v>0.8</v>
      </c>
      <c r="Y2403" s="56">
        <f>J2403</f>
        <v>10</v>
      </c>
      <c r="AD2403" s="20">
        <v>0.3955</v>
      </c>
      <c r="AE2403" s="47"/>
      <c r="AF2403" s="37">
        <f>AE2403-AC2403</f>
        <v>0</v>
      </c>
      <c r="AG2403" s="37">
        <f>AF2403*Y2403</f>
        <v>0</v>
      </c>
      <c r="AH2403" s="37">
        <f>Y2403*AE2403</f>
        <v>0</v>
      </c>
      <c r="AI2403" s="37" t="s">
        <v>57</v>
      </c>
      <c r="AJ2403" s="48">
        <f>IF(AD2403&gt;1000,0.01,IF(AD2403&gt;100,0.02,IF(AD2403&gt;10,0.04,IF(AD2403&gt;1,0.08,0.16))))</f>
        <v>0.16</v>
      </c>
      <c r="AK2403" s="69">
        <f>300/AM2403</f>
        <v>361.147672880558</v>
      </c>
      <c r="AL2403" s="69">
        <f>1</f>
        <v>1</v>
      </c>
      <c r="AM2403" s="37">
        <f>IF(AL2403=L2403,AD2403,IF(AL2403&lt;L2403,AO2403*(1+AJ2403)))</f>
        <v>0.8306851255808</v>
      </c>
      <c r="AN2403" s="70">
        <f>IF(L2403&lt;50,L2403,IF(AL2403&gt;=L2403,AL2403*2,IF(L2403&lt;=50,L2403,25)))</f>
        <v>25</v>
      </c>
      <c r="AO2403" s="37">
        <f>IF(AN2403=L2403,AD2403,IF(AN2403&lt;L2403,AQ2403*(1+AJ2403),AM2403*(1-AJ2403/2)))</f>
        <v>0.71610786688</v>
      </c>
      <c r="AP2403" s="70">
        <f>IF(L2403&lt;50,100,IF(AN2403&gt;=L2403,AN2403*2,IF(L2403&lt;=100,L2403,50)))</f>
        <v>50</v>
      </c>
      <c r="AQ2403" s="37">
        <f>IF(AP2403=L2403,AD2403,IF(AP2403&lt;L2403,AS2403*(1+AJ2403),AO2403*(1-AJ2403/2)))</f>
        <v>0.617334368</v>
      </c>
      <c r="AR2403" s="70">
        <f>IF(L2403&lt;50,500,IF(AP2403=L2403*4,"",IF(AP2403&gt;=L2403,AP2403*2,IF(L2403&lt;=200,L2403,100))))</f>
        <v>100</v>
      </c>
      <c r="AS2403" s="37">
        <f>IF(AR2403="","",IF(AR2403=L2403,AD2403*X2403,IF(AR2403&lt;L2403,AU2403*(1+AJ2403),AQ2403*(1-AJ2403/2))))</f>
        <v>0.5321848</v>
      </c>
      <c r="AT2403" s="70">
        <f>IF(L2403&lt;50,1000,IF(OR(AR2403=L2403*4,AR2403=""),"",IF(AR2403&gt;=L2403,AR2403*2,IF(L2403&lt;=2000,L2403,1000))))</f>
        <v>1000</v>
      </c>
      <c r="AU2403" s="37">
        <f>IF(AT2403="","",IF(AT2403=L2403,AD2403,IF(AT2403&lt;L2403,AW2403*(1+AJ2403),AS2403*(1-AJ2403/2))))</f>
        <v>0.45878</v>
      </c>
      <c r="AV2403" s="70">
        <f>IF(L2403&lt;50,2500,IF(OR(AT2403=L2403*4,AT2403=""),"",IF(AT2403&gt;=L2403,AT2403*2,IF(L2403&lt;=5000,L2403,2500))))</f>
        <v>3000</v>
      </c>
      <c r="AW2403" s="37">
        <f>IF(AV2403="","",IF(AV2403=L2403,AD2403,IF(AV2403&lt;L2403,AY2403*(1+AJ2403),AU2403*(1-AJ2403/2))))</f>
        <v>0.3955</v>
      </c>
      <c r="AX2403" s="70">
        <f>IF(L2403&lt;50,"",IF(OR(AV2403=L2403*4,AV2403=""),"",IF(AV2403&gt;=L2403,AV2403*2,IF(L2403&lt;=20000,L2403,10000))))</f>
        <v>6000</v>
      </c>
      <c r="AY2403" s="37">
        <f>IF(AX2403="","",IF(AX2403=L2403,AD2403,AW2403*(1-AJ2403/2)))</f>
        <v>0.36386</v>
      </c>
    </row>
    <row r="2404" spans="1:51">
      <c r="A2404" s="20" t="s">
        <v>181</v>
      </c>
      <c r="B2404" s="6"/>
      <c r="C2404" s="22"/>
      <c r="D2404" s="6"/>
      <c r="E2404" s="23" t="s">
        <v>4144</v>
      </c>
      <c r="F2404" s="23" t="s">
        <v>4145</v>
      </c>
      <c r="G2404" s="23" t="s">
        <v>135</v>
      </c>
      <c r="H2404" s="25" t="s">
        <v>53</v>
      </c>
      <c r="I2404" s="39" t="s">
        <v>54</v>
      </c>
      <c r="J2404" s="33">
        <v>10</v>
      </c>
      <c r="K2404" s="6" t="s">
        <v>4146</v>
      </c>
      <c r="L2404" s="35">
        <v>2500</v>
      </c>
      <c r="M2404" s="21"/>
      <c r="N2404" s="6"/>
      <c r="O2404" s="6"/>
      <c r="P2404" s="6"/>
      <c r="Q2404" s="6"/>
      <c r="R2404" s="6"/>
      <c r="S2404" s="6"/>
      <c r="T2404" s="49"/>
      <c r="U2404" s="6"/>
      <c r="V2404" s="6"/>
      <c r="W2404" s="20" t="s">
        <v>56</v>
      </c>
      <c r="X2404" s="48">
        <f>IF(W2404="K2",0.8,IF(W2404="K3",0.5,IF(W2404="K4",0.95,1)))</f>
        <v>0.8</v>
      </c>
      <c r="Y2404" s="56">
        <f>J2404</f>
        <v>10</v>
      </c>
      <c r="AD2404" s="20">
        <v>27.685</v>
      </c>
      <c r="AE2404" s="47"/>
      <c r="AF2404" s="37">
        <f>AE2404-AC2404</f>
        <v>0</v>
      </c>
      <c r="AG2404" s="37">
        <f>AF2404*Y2404</f>
        <v>0</v>
      </c>
      <c r="AH2404" s="37">
        <f>Y2404*AE2404</f>
        <v>0</v>
      </c>
      <c r="AI2404" s="37" t="s">
        <v>57</v>
      </c>
      <c r="AJ2404" s="48">
        <f>IF(AD2404&gt;1000,0.01,IF(AD2404&gt;100,0.02,IF(AD2404&gt;10,0.04,IF(AD2404&gt;1,0.08,0.16))))</f>
        <v>0.04</v>
      </c>
      <c r="AK2404" s="69">
        <f>300/AM2404</f>
        <v>8.90656066562418</v>
      </c>
      <c r="AL2404" s="69">
        <f>1</f>
        <v>1</v>
      </c>
      <c r="AM2404" s="37">
        <f>IF(AL2404=L2404,AD2404,IF(AL2404&lt;L2404,AO2404*(1+AJ2404)))</f>
        <v>33.683035602944</v>
      </c>
      <c r="AN2404" s="70">
        <f>IF(L2404&lt;50,L2404,IF(AL2404&gt;=L2404,AL2404*2,IF(L2404&lt;=50,L2404,25)))</f>
        <v>25</v>
      </c>
      <c r="AO2404" s="37">
        <f>IF(AN2404=L2404,AD2404,IF(AN2404&lt;L2404,AQ2404*(1+AJ2404),AM2404*(1-AJ2404/2)))</f>
        <v>32.3875342336</v>
      </c>
      <c r="AP2404" s="70">
        <f>IF(L2404&lt;50,100,IF(AN2404&gt;=L2404,AN2404*2,IF(L2404&lt;=100,L2404,50)))</f>
        <v>50</v>
      </c>
      <c r="AQ2404" s="37">
        <f>IF(AP2404=L2404,AD2404,IF(AP2404&lt;L2404,AS2404*(1+AJ2404),AO2404*(1-AJ2404/2)))</f>
        <v>31.14185984</v>
      </c>
      <c r="AR2404" s="70">
        <f>IF(L2404&lt;50,500,IF(AP2404=L2404*4,"",IF(AP2404&gt;=L2404,AP2404*2,IF(L2404&lt;=200,L2404,100))))</f>
        <v>100</v>
      </c>
      <c r="AS2404" s="37">
        <f>IF(AR2404="","",IF(AR2404=L2404,AD2404*X2404,IF(AR2404&lt;L2404,AU2404*(1+AJ2404),AQ2404*(1-AJ2404/2))))</f>
        <v>29.944096</v>
      </c>
      <c r="AT2404" s="70">
        <f>IF(L2404&lt;50,1000,IF(OR(AR2404=L2404*4,AR2404=""),"",IF(AR2404&gt;=L2404,AR2404*2,IF(L2404&lt;=2000,L2404,1000))))</f>
        <v>1000</v>
      </c>
      <c r="AU2404" s="37">
        <f>IF(AT2404="","",IF(AT2404=L2404,AD2404,IF(AT2404&lt;L2404,AW2404*(1+AJ2404),AS2404*(1-AJ2404/2))))</f>
        <v>28.7924</v>
      </c>
      <c r="AV2404" s="70">
        <f>IF(L2404&lt;50,2500,IF(OR(AT2404=L2404*4,AT2404=""),"",IF(AT2404&gt;=L2404,AT2404*2,IF(L2404&lt;=5000,L2404,2500))))</f>
        <v>2500</v>
      </c>
      <c r="AW2404" s="37">
        <f>IF(AV2404="","",IF(AV2404=L2404,AD2404,IF(AV2404&lt;L2404,AY2404*(1+AJ2404),AU2404*(1-AJ2404/2))))</f>
        <v>27.685</v>
      </c>
      <c r="AX2404" s="70">
        <f>IF(L2404&lt;50,"",IF(OR(AV2404=L2404*4,AV2404=""),"",IF(AV2404&gt;=L2404,AV2404*2,IF(L2404&lt;=20000,L2404,10000))))</f>
        <v>5000</v>
      </c>
      <c r="AY2404" s="37">
        <f>IF(AX2404="","",IF(AX2404=L2404,AD2404,AW2404*(1-AJ2404/2)))</f>
        <v>27.1313</v>
      </c>
    </row>
    <row r="2405" ht="14.25" spans="1:10">
      <c r="A2405" s="5" t="s">
        <v>181</v>
      </c>
      <c r="E2405" s="28" t="s">
        <v>4147</v>
      </c>
      <c r="F2405" s="28" t="s">
        <v>294</v>
      </c>
      <c r="G2405" s="28" t="s">
        <v>1326</v>
      </c>
      <c r="H2405" s="11">
        <v>1</v>
      </c>
      <c r="J2405" s="41">
        <v>10</v>
      </c>
    </row>
    <row r="2406" ht="14.25" spans="1:10">
      <c r="A2406" s="5" t="s">
        <v>181</v>
      </c>
      <c r="E2406" s="28" t="s">
        <v>4148</v>
      </c>
      <c r="F2406" s="28" t="s">
        <v>547</v>
      </c>
      <c r="G2406" s="28" t="s">
        <v>1725</v>
      </c>
      <c r="H2406" s="11">
        <v>1</v>
      </c>
      <c r="J2406" s="41">
        <v>10</v>
      </c>
    </row>
    <row r="2407" ht="14.25" spans="1:10">
      <c r="A2407" s="5" t="s">
        <v>181</v>
      </c>
      <c r="E2407" s="28" t="s">
        <v>4149</v>
      </c>
      <c r="F2407" s="28" t="s">
        <v>4150</v>
      </c>
      <c r="G2407" s="28" t="s">
        <v>83</v>
      </c>
      <c r="H2407" s="11">
        <v>1</v>
      </c>
      <c r="J2407" s="41">
        <v>10</v>
      </c>
    </row>
    <row r="2408" ht="14.25" spans="1:10">
      <c r="A2408" s="5" t="s">
        <v>181</v>
      </c>
      <c r="E2408" s="28" t="s">
        <v>4151</v>
      </c>
      <c r="F2408" s="28" t="s">
        <v>643</v>
      </c>
      <c r="G2408" s="28" t="s">
        <v>353</v>
      </c>
      <c r="H2408" s="11">
        <v>1</v>
      </c>
      <c r="J2408" s="41">
        <v>10</v>
      </c>
    </row>
    <row r="2409" ht="14.25" spans="1:10">
      <c r="A2409" s="5" t="s">
        <v>181</v>
      </c>
      <c r="E2409" s="28" t="s">
        <v>4152</v>
      </c>
      <c r="F2409" s="28" t="s">
        <v>474</v>
      </c>
      <c r="G2409" s="28"/>
      <c r="H2409" s="11">
        <v>1</v>
      </c>
      <c r="J2409" s="41">
        <v>10</v>
      </c>
    </row>
    <row r="2410" ht="14.25" spans="1:10">
      <c r="A2410" s="5" t="s">
        <v>181</v>
      </c>
      <c r="E2410" s="28" t="s">
        <v>4153</v>
      </c>
      <c r="F2410" s="28" t="s">
        <v>4154</v>
      </c>
      <c r="G2410" s="28" t="s">
        <v>135</v>
      </c>
      <c r="H2410" s="11">
        <v>1</v>
      </c>
      <c r="I2410" s="11"/>
      <c r="J2410" s="41">
        <v>10</v>
      </c>
    </row>
    <row r="2411" ht="14.25" spans="1:10">
      <c r="A2411" s="5" t="s">
        <v>181</v>
      </c>
      <c r="E2411" s="28" t="s">
        <v>4155</v>
      </c>
      <c r="F2411" s="28" t="s">
        <v>1694</v>
      </c>
      <c r="G2411" s="28"/>
      <c r="H2411" s="11">
        <v>1</v>
      </c>
      <c r="J2411" s="41">
        <v>10</v>
      </c>
    </row>
    <row r="2412" ht="14.25" spans="1:10">
      <c r="A2412" s="5" t="s">
        <v>181</v>
      </c>
      <c r="E2412" s="28" t="s">
        <v>4156</v>
      </c>
      <c r="F2412" s="28" t="s">
        <v>4154</v>
      </c>
      <c r="G2412" s="28" t="s">
        <v>225</v>
      </c>
      <c r="H2412" s="11">
        <v>1</v>
      </c>
      <c r="J2412" s="41">
        <v>10</v>
      </c>
    </row>
    <row r="2413" ht="14.25" spans="1:10">
      <c r="A2413" s="5" t="s">
        <v>181</v>
      </c>
      <c r="E2413" s="28" t="s">
        <v>4157</v>
      </c>
      <c r="F2413" s="28" t="s">
        <v>609</v>
      </c>
      <c r="G2413" s="28" t="s">
        <v>135</v>
      </c>
      <c r="H2413" s="11">
        <v>1</v>
      </c>
      <c r="J2413" s="41">
        <v>10</v>
      </c>
    </row>
    <row r="2414" ht="14.25" spans="1:10">
      <c r="A2414" s="5" t="s">
        <v>181</v>
      </c>
      <c r="E2414" s="28" t="s">
        <v>4158</v>
      </c>
      <c r="F2414" s="28" t="s">
        <v>2084</v>
      </c>
      <c r="G2414" s="28" t="s">
        <v>225</v>
      </c>
      <c r="H2414" s="11">
        <v>1</v>
      </c>
      <c r="J2414" s="41">
        <v>10</v>
      </c>
    </row>
    <row r="2415" ht="14.25" spans="1:10">
      <c r="A2415" s="5" t="s">
        <v>181</v>
      </c>
      <c r="E2415" s="28" t="s">
        <v>4159</v>
      </c>
      <c r="F2415" s="28" t="s">
        <v>668</v>
      </c>
      <c r="G2415" s="28" t="s">
        <v>225</v>
      </c>
      <c r="H2415" s="11">
        <v>1</v>
      </c>
      <c r="J2415" s="41">
        <v>10</v>
      </c>
    </row>
    <row r="2416" ht="14.25" spans="1:10">
      <c r="A2416" s="5" t="s">
        <v>181</v>
      </c>
      <c r="E2416" s="28" t="s">
        <v>4160</v>
      </c>
      <c r="F2416" s="28" t="s">
        <v>1950</v>
      </c>
      <c r="G2416" s="28" t="s">
        <v>4161</v>
      </c>
      <c r="H2416" s="11">
        <v>1</v>
      </c>
      <c r="J2416" s="41">
        <v>10</v>
      </c>
    </row>
    <row r="2417" ht="14.25" spans="1:10">
      <c r="A2417" s="5" t="s">
        <v>181</v>
      </c>
      <c r="E2417" s="28" t="s">
        <v>4162</v>
      </c>
      <c r="F2417" s="28" t="s">
        <v>2277</v>
      </c>
      <c r="G2417" s="28"/>
      <c r="H2417" s="11">
        <v>1</v>
      </c>
      <c r="J2417" s="41">
        <v>10</v>
      </c>
    </row>
    <row r="2418" ht="14.25" spans="1:10">
      <c r="A2418" s="5" t="s">
        <v>181</v>
      </c>
      <c r="E2418" s="28" t="s">
        <v>4163</v>
      </c>
      <c r="F2418" s="28" t="s">
        <v>4164</v>
      </c>
      <c r="G2418" s="28" t="s">
        <v>3392</v>
      </c>
      <c r="H2418" s="11">
        <v>1</v>
      </c>
      <c r="J2418" s="41">
        <v>10</v>
      </c>
    </row>
    <row r="2419" ht="14.25" spans="1:10">
      <c r="A2419" s="5" t="s">
        <v>181</v>
      </c>
      <c r="E2419" s="28" t="s">
        <v>4165</v>
      </c>
      <c r="F2419" s="28" t="s">
        <v>463</v>
      </c>
      <c r="G2419" s="28" t="s">
        <v>2698</v>
      </c>
      <c r="H2419" s="11">
        <v>1</v>
      </c>
      <c r="J2419" s="41">
        <v>11</v>
      </c>
    </row>
    <row r="2420" ht="14.25" spans="1:10">
      <c r="A2420" s="5" t="s">
        <v>181</v>
      </c>
      <c r="E2420" s="28" t="s">
        <v>4166</v>
      </c>
      <c r="F2420" s="28" t="s">
        <v>879</v>
      </c>
      <c r="G2420" s="28" t="s">
        <v>2997</v>
      </c>
      <c r="H2420" s="11">
        <v>1</v>
      </c>
      <c r="J2420" s="41">
        <v>11</v>
      </c>
    </row>
    <row r="2421" ht="14.25" spans="1:10">
      <c r="A2421" s="5" t="s">
        <v>181</v>
      </c>
      <c r="E2421" s="28" t="s">
        <v>4167</v>
      </c>
      <c r="F2421" s="28" t="s">
        <v>2286</v>
      </c>
      <c r="G2421" s="28"/>
      <c r="H2421" s="11">
        <v>1</v>
      </c>
      <c r="J2421" s="41">
        <v>12</v>
      </c>
    </row>
    <row r="2422" ht="14.25" spans="1:10">
      <c r="A2422" s="5" t="s">
        <v>181</v>
      </c>
      <c r="E2422" s="28" t="s">
        <v>4168</v>
      </c>
      <c r="F2422" s="28" t="s">
        <v>4169</v>
      </c>
      <c r="G2422" s="28" t="s">
        <v>225</v>
      </c>
      <c r="H2422" s="11">
        <v>1</v>
      </c>
      <c r="J2422" s="41">
        <v>12</v>
      </c>
    </row>
    <row r="2423" ht="14.25" spans="1:10">
      <c r="A2423" s="5" t="s">
        <v>181</v>
      </c>
      <c r="E2423" s="28" t="s">
        <v>4170</v>
      </c>
      <c r="F2423" s="28" t="s">
        <v>232</v>
      </c>
      <c r="G2423" s="28" t="s">
        <v>1358</v>
      </c>
      <c r="H2423" s="11">
        <v>1</v>
      </c>
      <c r="J2423" s="41">
        <v>12</v>
      </c>
    </row>
    <row r="2424" ht="14.25" spans="1:10">
      <c r="A2424" s="5" t="s">
        <v>181</v>
      </c>
      <c r="E2424" s="28" t="s">
        <v>4171</v>
      </c>
      <c r="F2424" s="28" t="s">
        <v>343</v>
      </c>
      <c r="G2424" s="28" t="s">
        <v>880</v>
      </c>
      <c r="H2424" s="11">
        <v>1</v>
      </c>
      <c r="J2424" s="41">
        <v>13</v>
      </c>
    </row>
    <row r="2425" ht="14.25" spans="1:10">
      <c r="A2425" s="5" t="s">
        <v>181</v>
      </c>
      <c r="E2425" s="28" t="s">
        <v>4172</v>
      </c>
      <c r="F2425" s="28" t="s">
        <v>4173</v>
      </c>
      <c r="G2425" s="28" t="s">
        <v>187</v>
      </c>
      <c r="H2425" s="11">
        <v>1</v>
      </c>
      <c r="J2425" s="41">
        <v>13</v>
      </c>
    </row>
    <row r="2426" ht="14.25" spans="1:10">
      <c r="A2426" s="5" t="s">
        <v>181</v>
      </c>
      <c r="E2426" s="28" t="s">
        <v>4174</v>
      </c>
      <c r="F2426" s="28" t="s">
        <v>4175</v>
      </c>
      <c r="G2426" s="28" t="s">
        <v>2072</v>
      </c>
      <c r="H2426" s="11">
        <v>1</v>
      </c>
      <c r="J2426" s="41">
        <v>14</v>
      </c>
    </row>
    <row r="2427" ht="14.25" spans="1:10">
      <c r="A2427" s="5" t="s">
        <v>181</v>
      </c>
      <c r="E2427" s="28" t="s">
        <v>4176</v>
      </c>
      <c r="F2427" s="28" t="s">
        <v>474</v>
      </c>
      <c r="G2427" s="28" t="s">
        <v>4177</v>
      </c>
      <c r="H2427" s="11">
        <v>1</v>
      </c>
      <c r="J2427" s="41">
        <v>14</v>
      </c>
    </row>
    <row r="2428" ht="14.25" spans="1:10">
      <c r="A2428" s="5" t="s">
        <v>181</v>
      </c>
      <c r="E2428" s="28" t="s">
        <v>4178</v>
      </c>
      <c r="F2428" s="28" t="s">
        <v>552</v>
      </c>
      <c r="G2428" s="28"/>
      <c r="H2428" s="11">
        <v>1</v>
      </c>
      <c r="J2428" s="41">
        <v>14</v>
      </c>
    </row>
    <row r="2429" ht="14.25" spans="1:10">
      <c r="A2429" s="5" t="s">
        <v>181</v>
      </c>
      <c r="E2429" s="28" t="s">
        <v>4179</v>
      </c>
      <c r="F2429" s="28" t="s">
        <v>4180</v>
      </c>
      <c r="G2429" s="28" t="s">
        <v>4181</v>
      </c>
      <c r="H2429" s="11">
        <v>1</v>
      </c>
      <c r="J2429" s="41">
        <v>15</v>
      </c>
    </row>
    <row r="2430" ht="14.25" spans="1:10">
      <c r="A2430" s="5" t="s">
        <v>181</v>
      </c>
      <c r="E2430" s="28" t="s">
        <v>4182</v>
      </c>
      <c r="F2430" s="28" t="s">
        <v>474</v>
      </c>
      <c r="G2430" s="28" t="s">
        <v>3634</v>
      </c>
      <c r="H2430" s="11">
        <v>1</v>
      </c>
      <c r="J2430" s="41">
        <v>15</v>
      </c>
    </row>
    <row r="2431" ht="14.25" spans="1:10">
      <c r="A2431" s="5" t="s">
        <v>181</v>
      </c>
      <c r="E2431" s="28" t="s">
        <v>4183</v>
      </c>
      <c r="F2431" s="28" t="s">
        <v>271</v>
      </c>
      <c r="G2431" s="28"/>
      <c r="H2431" s="11">
        <v>1</v>
      </c>
      <c r="J2431" s="41">
        <v>15</v>
      </c>
    </row>
    <row r="2432" ht="14.25" spans="1:10">
      <c r="A2432" s="5" t="s">
        <v>181</v>
      </c>
      <c r="E2432" s="28" t="s">
        <v>4184</v>
      </c>
      <c r="F2432" s="28" t="s">
        <v>1592</v>
      </c>
      <c r="G2432" s="28"/>
      <c r="H2432" s="11">
        <v>1</v>
      </c>
      <c r="J2432" s="41">
        <v>15</v>
      </c>
    </row>
    <row r="2433" ht="14.25" spans="1:10">
      <c r="A2433" s="5" t="s">
        <v>181</v>
      </c>
      <c r="E2433" s="28" t="s">
        <v>4185</v>
      </c>
      <c r="F2433" s="28" t="s">
        <v>1694</v>
      </c>
      <c r="G2433" s="28" t="s">
        <v>1345</v>
      </c>
      <c r="H2433" s="11">
        <v>1</v>
      </c>
      <c r="J2433" s="41">
        <v>15</v>
      </c>
    </row>
    <row r="2434" ht="14.25" spans="1:10">
      <c r="A2434" s="5" t="s">
        <v>181</v>
      </c>
      <c r="E2434" s="28" t="s">
        <v>4186</v>
      </c>
      <c r="F2434" s="28" t="s">
        <v>4187</v>
      </c>
      <c r="G2434" s="28" t="s">
        <v>4188</v>
      </c>
      <c r="H2434" s="11">
        <v>1</v>
      </c>
      <c r="J2434" s="41">
        <v>15</v>
      </c>
    </row>
    <row r="2435" ht="14.25" spans="1:10">
      <c r="A2435" s="5" t="s">
        <v>181</v>
      </c>
      <c r="E2435" s="28" t="s">
        <v>4189</v>
      </c>
      <c r="F2435" s="28" t="s">
        <v>860</v>
      </c>
      <c r="G2435" s="28"/>
      <c r="H2435" s="11">
        <v>1</v>
      </c>
      <c r="J2435" s="41">
        <v>16</v>
      </c>
    </row>
    <row r="2436" ht="14.25" spans="1:10">
      <c r="A2436" s="5" t="s">
        <v>181</v>
      </c>
      <c r="E2436" s="28" t="s">
        <v>4190</v>
      </c>
      <c r="F2436" s="28" t="s">
        <v>271</v>
      </c>
      <c r="G2436" s="28" t="s">
        <v>4191</v>
      </c>
      <c r="H2436" s="11">
        <v>1</v>
      </c>
      <c r="J2436" s="41">
        <v>17</v>
      </c>
    </row>
    <row r="2437" ht="14.25" spans="1:10">
      <c r="A2437" s="5" t="s">
        <v>181</v>
      </c>
      <c r="E2437" s="28" t="s">
        <v>4192</v>
      </c>
      <c r="F2437" s="28" t="s">
        <v>82</v>
      </c>
      <c r="G2437" s="28" t="s">
        <v>4193</v>
      </c>
      <c r="H2437" s="11">
        <v>1</v>
      </c>
      <c r="J2437" s="41">
        <v>18</v>
      </c>
    </row>
    <row r="2438" ht="14.25" spans="1:10">
      <c r="A2438" s="5" t="s">
        <v>181</v>
      </c>
      <c r="E2438" s="28" t="s">
        <v>4194</v>
      </c>
      <c r="F2438" s="28" t="s">
        <v>1659</v>
      </c>
      <c r="G2438" s="28" t="s">
        <v>3930</v>
      </c>
      <c r="H2438" s="11">
        <v>1</v>
      </c>
      <c r="J2438" s="41">
        <v>18</v>
      </c>
    </row>
    <row r="2439" ht="14.25" spans="1:10">
      <c r="A2439" s="5" t="s">
        <v>181</v>
      </c>
      <c r="E2439" s="28" t="s">
        <v>4195</v>
      </c>
      <c r="F2439" s="28" t="s">
        <v>1025</v>
      </c>
      <c r="G2439" s="28" t="s">
        <v>1331</v>
      </c>
      <c r="H2439" s="11">
        <v>1</v>
      </c>
      <c r="J2439" s="41">
        <v>19</v>
      </c>
    </row>
    <row r="2440" ht="14.25" spans="1:10">
      <c r="A2440" s="5" t="s">
        <v>181</v>
      </c>
      <c r="E2440" s="28" t="s">
        <v>4196</v>
      </c>
      <c r="F2440" s="28" t="s">
        <v>343</v>
      </c>
      <c r="G2440" s="28" t="s">
        <v>1970</v>
      </c>
      <c r="H2440" s="11">
        <v>1</v>
      </c>
      <c r="J2440" s="41">
        <v>19</v>
      </c>
    </row>
    <row r="2441" ht="14.25" spans="1:10">
      <c r="A2441" s="5" t="s">
        <v>181</v>
      </c>
      <c r="E2441" s="28" t="s">
        <v>4197</v>
      </c>
      <c r="F2441" s="28" t="s">
        <v>665</v>
      </c>
      <c r="G2441" s="28" t="s">
        <v>2119</v>
      </c>
      <c r="H2441" s="11">
        <v>1</v>
      </c>
      <c r="J2441" s="41">
        <v>19</v>
      </c>
    </row>
    <row r="2442" ht="14.25" spans="1:10">
      <c r="A2442" s="5" t="s">
        <v>181</v>
      </c>
      <c r="E2442" s="28" t="s">
        <v>4198</v>
      </c>
      <c r="F2442" s="28" t="s">
        <v>4199</v>
      </c>
      <c r="G2442" s="28" t="s">
        <v>4200</v>
      </c>
      <c r="H2442" s="11">
        <v>1</v>
      </c>
      <c r="J2442" s="41">
        <v>19</v>
      </c>
    </row>
    <row r="2443" ht="14.25" spans="1:10">
      <c r="A2443" s="5" t="s">
        <v>181</v>
      </c>
      <c r="E2443" s="28" t="s">
        <v>4201</v>
      </c>
      <c r="F2443" s="28" t="s">
        <v>433</v>
      </c>
      <c r="G2443" s="28" t="s">
        <v>564</v>
      </c>
      <c r="H2443" s="11">
        <v>1</v>
      </c>
      <c r="J2443" s="41">
        <v>20</v>
      </c>
    </row>
    <row r="2444" ht="14.25" spans="1:10">
      <c r="A2444" s="5" t="s">
        <v>181</v>
      </c>
      <c r="E2444" s="28" t="s">
        <v>4202</v>
      </c>
      <c r="F2444" s="28" t="s">
        <v>2770</v>
      </c>
      <c r="G2444" s="28" t="s">
        <v>4203</v>
      </c>
      <c r="H2444" s="11">
        <v>1</v>
      </c>
      <c r="J2444" s="41">
        <v>20</v>
      </c>
    </row>
    <row r="2445" ht="14.25" spans="1:10">
      <c r="A2445" s="5" t="s">
        <v>181</v>
      </c>
      <c r="E2445" s="28" t="s">
        <v>4204</v>
      </c>
      <c r="F2445" s="28" t="s">
        <v>566</v>
      </c>
      <c r="G2445" s="28"/>
      <c r="H2445" s="11">
        <v>1</v>
      </c>
      <c r="J2445" s="41">
        <v>20</v>
      </c>
    </row>
    <row r="2446" ht="14.25" spans="1:10">
      <c r="A2446" s="5" t="s">
        <v>181</v>
      </c>
      <c r="E2446" s="28" t="s">
        <v>4205</v>
      </c>
      <c r="F2446" s="28" t="s">
        <v>442</v>
      </c>
      <c r="G2446" s="28" t="s">
        <v>4206</v>
      </c>
      <c r="H2446" s="11">
        <v>1</v>
      </c>
      <c r="J2446" s="41">
        <v>20</v>
      </c>
    </row>
    <row r="2447" ht="14.25" spans="1:10">
      <c r="A2447" s="5" t="s">
        <v>181</v>
      </c>
      <c r="E2447" s="28" t="s">
        <v>4207</v>
      </c>
      <c r="F2447" s="28" t="s">
        <v>841</v>
      </c>
      <c r="G2447" s="28" t="s">
        <v>1439</v>
      </c>
      <c r="H2447" s="11">
        <v>1</v>
      </c>
      <c r="J2447" s="41">
        <v>20</v>
      </c>
    </row>
    <row r="2448" ht="14.25" spans="1:10">
      <c r="A2448" s="5" t="s">
        <v>181</v>
      </c>
      <c r="E2448" s="28" t="s">
        <v>4208</v>
      </c>
      <c r="F2448" s="28" t="s">
        <v>232</v>
      </c>
      <c r="G2448" s="28"/>
      <c r="H2448" s="11">
        <v>1</v>
      </c>
      <c r="J2448" s="41">
        <v>20</v>
      </c>
    </row>
    <row r="2449" ht="14.25" spans="1:10">
      <c r="A2449" s="5" t="s">
        <v>181</v>
      </c>
      <c r="E2449" s="28" t="s">
        <v>4209</v>
      </c>
      <c r="F2449" s="28" t="s">
        <v>82</v>
      </c>
      <c r="G2449" s="28" t="s">
        <v>1985</v>
      </c>
      <c r="H2449" s="11">
        <v>1</v>
      </c>
      <c r="J2449" s="41">
        <v>20</v>
      </c>
    </row>
    <row r="2450" ht="14.25" spans="1:10">
      <c r="A2450" s="5" t="s">
        <v>181</v>
      </c>
      <c r="E2450" s="28" t="s">
        <v>4210</v>
      </c>
      <c r="F2450" s="28" t="s">
        <v>1330</v>
      </c>
      <c r="G2450" s="28" t="s">
        <v>1902</v>
      </c>
      <c r="H2450" s="11">
        <v>1</v>
      </c>
      <c r="J2450" s="41">
        <v>23</v>
      </c>
    </row>
    <row r="2451" ht="14.25" spans="1:10">
      <c r="A2451" s="5" t="s">
        <v>181</v>
      </c>
      <c r="E2451" s="28" t="s">
        <v>4211</v>
      </c>
      <c r="F2451" s="28" t="s">
        <v>4212</v>
      </c>
      <c r="G2451" s="28" t="s">
        <v>3028</v>
      </c>
      <c r="H2451" s="11">
        <v>1</v>
      </c>
      <c r="J2451" s="41">
        <v>24</v>
      </c>
    </row>
    <row r="2452" ht="14.25" spans="1:10">
      <c r="A2452" s="5" t="s">
        <v>181</v>
      </c>
      <c r="E2452" s="28" t="s">
        <v>4213</v>
      </c>
      <c r="F2452" s="28" t="s">
        <v>199</v>
      </c>
      <c r="G2452" s="28" t="s">
        <v>1039</v>
      </c>
      <c r="H2452" s="11">
        <v>1</v>
      </c>
      <c r="J2452" s="41">
        <v>26</v>
      </c>
    </row>
    <row r="2453" ht="14.25" spans="1:10">
      <c r="A2453" s="5" t="s">
        <v>181</v>
      </c>
      <c r="E2453" s="28" t="s">
        <v>4214</v>
      </c>
      <c r="F2453" s="28" t="s">
        <v>4215</v>
      </c>
      <c r="G2453" s="28" t="s">
        <v>1723</v>
      </c>
      <c r="H2453" s="11">
        <v>1</v>
      </c>
      <c r="J2453" s="41">
        <v>28</v>
      </c>
    </row>
    <row r="2454" ht="14.25" spans="1:10">
      <c r="A2454" s="5" t="s">
        <v>181</v>
      </c>
      <c r="E2454" s="28" t="s">
        <v>4216</v>
      </c>
      <c r="F2454" s="28" t="s">
        <v>1694</v>
      </c>
      <c r="G2454" s="28" t="s">
        <v>2208</v>
      </c>
      <c r="H2454" s="11">
        <v>1</v>
      </c>
      <c r="J2454" s="41">
        <v>28</v>
      </c>
    </row>
    <row r="2455" ht="14.25" spans="1:10">
      <c r="A2455" s="5" t="s">
        <v>181</v>
      </c>
      <c r="E2455" s="28" t="s">
        <v>4217</v>
      </c>
      <c r="F2455" s="28" t="s">
        <v>1735</v>
      </c>
      <c r="G2455" s="28" t="s">
        <v>3159</v>
      </c>
      <c r="H2455" s="11">
        <v>1</v>
      </c>
      <c r="J2455" s="41">
        <v>29</v>
      </c>
    </row>
    <row r="2456" ht="14.25" spans="1:10">
      <c r="A2456" s="5" t="s">
        <v>181</v>
      </c>
      <c r="E2456" s="28" t="s">
        <v>4218</v>
      </c>
      <c r="F2456" s="28" t="s">
        <v>4219</v>
      </c>
      <c r="G2456" s="28" t="s">
        <v>4220</v>
      </c>
      <c r="H2456" s="11">
        <v>1</v>
      </c>
      <c r="J2456" s="41">
        <v>30</v>
      </c>
    </row>
    <row r="2457" ht="14.25" spans="1:10">
      <c r="A2457" s="5" t="s">
        <v>181</v>
      </c>
      <c r="E2457" s="28" t="s">
        <v>4221</v>
      </c>
      <c r="F2457" s="28" t="s">
        <v>1510</v>
      </c>
      <c r="G2457" s="28"/>
      <c r="H2457" s="11">
        <v>1</v>
      </c>
      <c r="J2457" s="41">
        <v>30</v>
      </c>
    </row>
    <row r="2458" ht="14.25" spans="1:10">
      <c r="A2458" s="5" t="s">
        <v>181</v>
      </c>
      <c r="E2458" s="28" t="s">
        <v>4222</v>
      </c>
      <c r="F2458" s="28" t="s">
        <v>169</v>
      </c>
      <c r="G2458" s="28" t="s">
        <v>4223</v>
      </c>
      <c r="H2458" s="11">
        <v>1</v>
      </c>
      <c r="J2458" s="41">
        <v>30</v>
      </c>
    </row>
    <row r="2459" ht="14.25" spans="1:10">
      <c r="A2459" s="5" t="s">
        <v>181</v>
      </c>
      <c r="E2459" s="28" t="s">
        <v>4224</v>
      </c>
      <c r="F2459" s="28" t="s">
        <v>1510</v>
      </c>
      <c r="G2459" s="28" t="s">
        <v>225</v>
      </c>
      <c r="H2459" s="11">
        <v>1</v>
      </c>
      <c r="I2459" s="11"/>
      <c r="J2459" s="41">
        <v>30</v>
      </c>
    </row>
    <row r="2460" ht="14.25" spans="1:10">
      <c r="A2460" s="5" t="s">
        <v>181</v>
      </c>
      <c r="E2460" s="28" t="s">
        <v>4225</v>
      </c>
      <c r="F2460" s="28" t="s">
        <v>4169</v>
      </c>
      <c r="G2460" s="28" t="s">
        <v>225</v>
      </c>
      <c r="H2460" s="11">
        <v>1</v>
      </c>
      <c r="J2460" s="41">
        <v>30</v>
      </c>
    </row>
    <row r="2461" ht="14.25" spans="1:10">
      <c r="A2461" s="5" t="s">
        <v>181</v>
      </c>
      <c r="E2461" s="28" t="s">
        <v>4226</v>
      </c>
      <c r="F2461" s="28" t="s">
        <v>4227</v>
      </c>
      <c r="G2461" s="28" t="s">
        <v>1725</v>
      </c>
      <c r="H2461" s="11">
        <v>1</v>
      </c>
      <c r="J2461" s="41">
        <v>30</v>
      </c>
    </row>
    <row r="2462" ht="14.25" spans="1:10">
      <c r="A2462" s="5" t="s">
        <v>181</v>
      </c>
      <c r="E2462" s="28" t="s">
        <v>4228</v>
      </c>
      <c r="F2462" s="28" t="s">
        <v>232</v>
      </c>
      <c r="G2462" s="28" t="s">
        <v>1496</v>
      </c>
      <c r="H2462" s="11">
        <v>1</v>
      </c>
      <c r="J2462" s="41">
        <v>30</v>
      </c>
    </row>
    <row r="2463" ht="14.25" spans="1:10">
      <c r="A2463" s="5" t="s">
        <v>181</v>
      </c>
      <c r="E2463" s="28" t="s">
        <v>4229</v>
      </c>
      <c r="F2463" s="28" t="s">
        <v>643</v>
      </c>
      <c r="G2463" s="28" t="s">
        <v>3132</v>
      </c>
      <c r="H2463" s="11">
        <v>1</v>
      </c>
      <c r="J2463" s="41">
        <v>35</v>
      </c>
    </row>
    <row r="2464" ht="14.25" spans="1:10">
      <c r="A2464" s="5" t="s">
        <v>181</v>
      </c>
      <c r="E2464" s="28" t="s">
        <v>4230</v>
      </c>
      <c r="F2464" s="28" t="s">
        <v>785</v>
      </c>
      <c r="G2464" s="28"/>
      <c r="H2464" s="11">
        <v>1</v>
      </c>
      <c r="J2464" s="41">
        <v>35</v>
      </c>
    </row>
    <row r="2465" ht="14.25" spans="1:10">
      <c r="A2465" s="5" t="s">
        <v>181</v>
      </c>
      <c r="E2465" s="28" t="s">
        <v>2798</v>
      </c>
      <c r="F2465" s="28" t="s">
        <v>4231</v>
      </c>
      <c r="G2465" s="28" t="s">
        <v>4232</v>
      </c>
      <c r="H2465" s="11">
        <v>1</v>
      </c>
      <c r="J2465" s="41">
        <v>36</v>
      </c>
    </row>
    <row r="2466" ht="14.25" spans="1:10">
      <c r="A2466" s="5" t="s">
        <v>181</v>
      </c>
      <c r="E2466" s="28" t="s">
        <v>4233</v>
      </c>
      <c r="F2466" s="28" t="s">
        <v>4234</v>
      </c>
      <c r="G2466" s="28" t="s">
        <v>2033</v>
      </c>
      <c r="H2466" s="11">
        <v>1</v>
      </c>
      <c r="J2466" s="41">
        <v>37</v>
      </c>
    </row>
    <row r="2467" spans="1:51">
      <c r="A2467" s="20" t="s">
        <v>181</v>
      </c>
      <c r="B2467" s="6"/>
      <c r="C2467" s="22"/>
      <c r="D2467" s="6"/>
      <c r="E2467" s="23" t="s">
        <v>4235</v>
      </c>
      <c r="F2467" s="23" t="s">
        <v>87</v>
      </c>
      <c r="G2467" s="23" t="s">
        <v>135</v>
      </c>
      <c r="H2467" s="25" t="s">
        <v>53</v>
      </c>
      <c r="I2467" s="39" t="s">
        <v>54</v>
      </c>
      <c r="J2467" s="33">
        <v>38</v>
      </c>
      <c r="K2467" s="6" t="s">
        <v>4236</v>
      </c>
      <c r="L2467" s="35">
        <v>750</v>
      </c>
      <c r="M2467" s="21"/>
      <c r="N2467" s="6"/>
      <c r="O2467" s="6"/>
      <c r="P2467" s="6"/>
      <c r="Q2467" s="6"/>
      <c r="R2467" s="6"/>
      <c r="S2467" s="6"/>
      <c r="T2467" s="49"/>
      <c r="U2467" s="6"/>
      <c r="V2467" s="6"/>
      <c r="W2467" s="20" t="s">
        <v>56</v>
      </c>
      <c r="X2467" s="48">
        <f>IF(W2467="K2",0.8,IF(W2467="K3",0.5,IF(W2467="K4",0.95,1)))</f>
        <v>0.8</v>
      </c>
      <c r="Y2467" s="56">
        <f>J2467</f>
        <v>38</v>
      </c>
      <c r="AD2467" s="20">
        <v>1.435</v>
      </c>
      <c r="AE2467" s="47"/>
      <c r="AF2467" s="37">
        <f>AE2467-AC2467</f>
        <v>0</v>
      </c>
      <c r="AG2467" s="37">
        <f>AF2467*Y2467</f>
        <v>0</v>
      </c>
      <c r="AH2467" s="37">
        <f>Y2467*AE2467</f>
        <v>0</v>
      </c>
      <c r="AI2467" s="37" t="s">
        <v>57</v>
      </c>
      <c r="AJ2467" s="48">
        <f>IF(AD2467&gt;1000,0.01,IF(AD2467&gt;100,0.02,IF(AD2467&gt;10,0.04,IF(AD2467&gt;1,0.08,0.16))))</f>
        <v>0.08</v>
      </c>
      <c r="AK2467" s="69">
        <f>300/AM2467</f>
        <v>153.664777588109</v>
      </c>
      <c r="AL2467" s="69">
        <f>1</f>
        <v>1</v>
      </c>
      <c r="AM2467" s="37">
        <f>IF(AL2467=L2467,AD2467,IF(AL2467&lt;L2467,AO2467*(1+AJ2467)))</f>
        <v>1.9523016576</v>
      </c>
      <c r="AN2467" s="70">
        <f>IF(L2467&lt;50,L2467,IF(AL2467&gt;=L2467,AL2467*2,IF(L2467&lt;=50,L2467,25)))</f>
        <v>25</v>
      </c>
      <c r="AO2467" s="37">
        <f>IF(AN2467=L2467,AD2467,IF(AN2467&lt;L2467,AQ2467*(1+AJ2467),AM2467*(1-AJ2467/2)))</f>
        <v>1.80768672</v>
      </c>
      <c r="AP2467" s="70">
        <f>IF(L2467&lt;50,100,IF(AN2467&gt;=L2467,AN2467*2,IF(L2467&lt;=100,L2467,50)))</f>
        <v>50</v>
      </c>
      <c r="AQ2467" s="37">
        <f>IF(AP2467=L2467,AD2467,IF(AP2467&lt;L2467,AS2467*(1+AJ2467),AO2467*(1-AJ2467/2)))</f>
        <v>1.673784</v>
      </c>
      <c r="AR2467" s="70">
        <f>IF(L2467&lt;50,500,IF(AP2467=L2467*4,"",IF(AP2467&gt;=L2467,AP2467*2,IF(L2467&lt;=200,L2467,100))))</f>
        <v>100</v>
      </c>
      <c r="AS2467" s="37">
        <f>IF(AR2467="","",IF(AR2467=L2467,AD2467*X2467,IF(AR2467&lt;L2467,AU2467*(1+AJ2467),AQ2467*(1-AJ2467/2))))</f>
        <v>1.5498</v>
      </c>
      <c r="AT2467" s="70">
        <f>IF(L2467&lt;50,1000,IF(OR(AR2467=L2467*4,AR2467=""),"",IF(AR2467&gt;=L2467,AR2467*2,IF(L2467&lt;=2000,L2467,1000))))</f>
        <v>750</v>
      </c>
      <c r="AU2467" s="37">
        <f>IF(AT2467="","",IF(AT2467=L2467,AD2467,IF(AT2467&lt;L2467,AW2467*(1+AJ2467),AS2467*(1-AJ2467/2))))</f>
        <v>1.435</v>
      </c>
      <c r="AV2467" s="70">
        <f>IF(L2467&lt;50,2500,IF(OR(AT2467=L2467*4,AT2467=""),"",IF(AT2467&gt;=L2467,AT2467*2,IF(L2467&lt;=5000,L2467,2500))))</f>
        <v>1500</v>
      </c>
      <c r="AW2467" s="37">
        <f>IF(AV2467="","",IF(AV2467=L2467,AD2467,IF(AV2467&lt;L2467,AY2467*(1+AJ2467),AU2467*(1-AJ2467/2))))</f>
        <v>1.3776</v>
      </c>
      <c r="AX2467" s="70">
        <f>IF(L2467&lt;50,"",IF(OR(AV2467=L2467*4,AV2467=""),"",IF(AV2467&gt;=L2467,AV2467*2,IF(L2467&lt;=20000,L2467,10000))))</f>
        <v>3000</v>
      </c>
      <c r="AY2467" s="37">
        <f>IF(AX2467="","",IF(AX2467=L2467,AD2467,AW2467*(1-AJ2467/2)))</f>
        <v>1.322496</v>
      </c>
    </row>
    <row r="2468" ht="14.25" spans="1:10">
      <c r="A2468" s="5" t="s">
        <v>181</v>
      </c>
      <c r="E2468" s="28" t="s">
        <v>4237</v>
      </c>
      <c r="F2468" s="28" t="s">
        <v>4238</v>
      </c>
      <c r="G2468" s="28"/>
      <c r="H2468" s="11">
        <v>1</v>
      </c>
      <c r="J2468" s="41">
        <v>40</v>
      </c>
    </row>
    <row r="2469" ht="14.25" spans="1:10">
      <c r="A2469" s="5" t="s">
        <v>181</v>
      </c>
      <c r="E2469" s="28" t="s">
        <v>4239</v>
      </c>
      <c r="F2469" s="28" t="s">
        <v>4240</v>
      </c>
      <c r="G2469" s="28" t="s">
        <v>225</v>
      </c>
      <c r="H2469" s="11">
        <v>1</v>
      </c>
      <c r="J2469" s="41">
        <v>40</v>
      </c>
    </row>
    <row r="2470" ht="14.25" spans="1:10">
      <c r="A2470" s="5" t="s">
        <v>181</v>
      </c>
      <c r="E2470" s="28" t="s">
        <v>4241</v>
      </c>
      <c r="F2470" s="28" t="s">
        <v>232</v>
      </c>
      <c r="G2470" s="28" t="s">
        <v>1512</v>
      </c>
      <c r="H2470" s="11">
        <v>1</v>
      </c>
      <c r="J2470" s="41">
        <v>40</v>
      </c>
    </row>
    <row r="2471" ht="14.25" spans="1:10">
      <c r="A2471" s="5" t="s">
        <v>181</v>
      </c>
      <c r="E2471" s="28" t="s">
        <v>4242</v>
      </c>
      <c r="F2471" s="28" t="s">
        <v>2104</v>
      </c>
      <c r="G2471" s="28" t="s">
        <v>1483</v>
      </c>
      <c r="H2471" s="11">
        <v>1</v>
      </c>
      <c r="J2471" s="41">
        <v>40</v>
      </c>
    </row>
    <row r="2472" ht="14.25" spans="1:10">
      <c r="A2472" s="5" t="s">
        <v>181</v>
      </c>
      <c r="E2472" s="28" t="s">
        <v>4243</v>
      </c>
      <c r="F2472" s="28" t="s">
        <v>1361</v>
      </c>
      <c r="G2472" s="28" t="s">
        <v>1934</v>
      </c>
      <c r="H2472" s="11">
        <v>1</v>
      </c>
      <c r="J2472" s="41">
        <v>40</v>
      </c>
    </row>
    <row r="2473" ht="14.25" spans="1:10">
      <c r="A2473" s="5" t="s">
        <v>181</v>
      </c>
      <c r="E2473" s="28" t="s">
        <v>4244</v>
      </c>
      <c r="F2473" s="28" t="s">
        <v>661</v>
      </c>
      <c r="G2473" s="28" t="s">
        <v>4245</v>
      </c>
      <c r="H2473" s="11">
        <v>1</v>
      </c>
      <c r="J2473" s="41">
        <v>40</v>
      </c>
    </row>
    <row r="2474" ht="14.25" spans="1:10">
      <c r="A2474" s="5" t="s">
        <v>181</v>
      </c>
      <c r="E2474" s="28" t="s">
        <v>4246</v>
      </c>
      <c r="F2474" s="28" t="s">
        <v>879</v>
      </c>
      <c r="G2474" s="28" t="s">
        <v>1483</v>
      </c>
      <c r="H2474" s="11">
        <v>1</v>
      </c>
      <c r="J2474" s="41">
        <v>44</v>
      </c>
    </row>
    <row r="2475" ht="14.25" spans="1:10">
      <c r="A2475" s="5" t="s">
        <v>181</v>
      </c>
      <c r="E2475" s="28" t="s">
        <v>4247</v>
      </c>
      <c r="F2475" s="28"/>
      <c r="G2475" s="28"/>
      <c r="H2475" s="11">
        <v>1</v>
      </c>
      <c r="J2475" s="41">
        <v>44</v>
      </c>
    </row>
    <row r="2476" ht="14.25" spans="1:10">
      <c r="A2476" s="5" t="s">
        <v>181</v>
      </c>
      <c r="E2476" s="28" t="s">
        <v>4248</v>
      </c>
      <c r="F2476" s="28" t="s">
        <v>1479</v>
      </c>
      <c r="G2476" s="28" t="s">
        <v>735</v>
      </c>
      <c r="H2476" s="11">
        <v>1</v>
      </c>
      <c r="J2476" s="41">
        <v>44</v>
      </c>
    </row>
    <row r="2477" ht="14.25" spans="1:10">
      <c r="A2477" s="5" t="s">
        <v>181</v>
      </c>
      <c r="E2477" s="28" t="s">
        <v>4249</v>
      </c>
      <c r="F2477" s="28" t="s">
        <v>395</v>
      </c>
      <c r="G2477" s="28" t="s">
        <v>690</v>
      </c>
      <c r="H2477" s="11">
        <v>1</v>
      </c>
      <c r="J2477" s="41">
        <v>45</v>
      </c>
    </row>
    <row r="2478" ht="14.25" spans="1:10">
      <c r="A2478" s="5" t="s">
        <v>181</v>
      </c>
      <c r="E2478" s="28" t="s">
        <v>4250</v>
      </c>
      <c r="F2478" s="28" t="s">
        <v>82</v>
      </c>
      <c r="G2478" s="28" t="s">
        <v>1625</v>
      </c>
      <c r="H2478" s="11">
        <v>1</v>
      </c>
      <c r="J2478" s="41">
        <v>45</v>
      </c>
    </row>
    <row r="2479" ht="14.25" spans="1:10">
      <c r="A2479" s="5" t="s">
        <v>181</v>
      </c>
      <c r="E2479" s="28" t="s">
        <v>4251</v>
      </c>
      <c r="F2479" s="28" t="s">
        <v>4252</v>
      </c>
      <c r="G2479" s="28" t="s">
        <v>225</v>
      </c>
      <c r="H2479" s="11">
        <v>1</v>
      </c>
      <c r="J2479" s="41">
        <v>50</v>
      </c>
    </row>
    <row r="2480" ht="14.25" spans="1:10">
      <c r="A2480" s="5" t="s">
        <v>181</v>
      </c>
      <c r="E2480" s="28" t="s">
        <v>4253</v>
      </c>
      <c r="F2480" s="28" t="s">
        <v>4169</v>
      </c>
      <c r="G2480" s="28"/>
      <c r="H2480" s="11">
        <v>1</v>
      </c>
      <c r="J2480" s="41">
        <v>50</v>
      </c>
    </row>
    <row r="2481" ht="14.25" spans="1:10">
      <c r="A2481" s="5" t="s">
        <v>181</v>
      </c>
      <c r="E2481" s="28" t="s">
        <v>4254</v>
      </c>
      <c r="F2481" s="28" t="s">
        <v>1355</v>
      </c>
      <c r="G2481" s="28" t="s">
        <v>225</v>
      </c>
      <c r="H2481" s="11">
        <v>1</v>
      </c>
      <c r="J2481" s="41">
        <v>50</v>
      </c>
    </row>
    <row r="2482" ht="14.25" spans="1:10">
      <c r="A2482" s="5" t="s">
        <v>181</v>
      </c>
      <c r="E2482" s="28" t="s">
        <v>4255</v>
      </c>
      <c r="F2482" s="28" t="s">
        <v>687</v>
      </c>
      <c r="G2482" s="28" t="s">
        <v>688</v>
      </c>
      <c r="H2482" s="11">
        <v>1</v>
      </c>
      <c r="J2482" s="41">
        <v>50</v>
      </c>
    </row>
    <row r="2483" ht="14.25" spans="1:10">
      <c r="A2483" s="5" t="s">
        <v>181</v>
      </c>
      <c r="E2483" s="28" t="s">
        <v>4256</v>
      </c>
      <c r="F2483" s="28" t="s">
        <v>687</v>
      </c>
      <c r="G2483" s="28" t="s">
        <v>688</v>
      </c>
      <c r="H2483" s="11">
        <v>1</v>
      </c>
      <c r="J2483" s="41">
        <v>50</v>
      </c>
    </row>
    <row r="2484" ht="14.25" spans="1:10">
      <c r="A2484" s="5" t="s">
        <v>181</v>
      </c>
      <c r="E2484" s="28" t="s">
        <v>4257</v>
      </c>
      <c r="F2484" s="28" t="s">
        <v>142</v>
      </c>
      <c r="G2484" s="28" t="s">
        <v>1483</v>
      </c>
      <c r="H2484" s="11">
        <v>1</v>
      </c>
      <c r="J2484" s="41">
        <v>51</v>
      </c>
    </row>
    <row r="2485" ht="14.25" spans="1:10">
      <c r="A2485" s="5" t="s">
        <v>181</v>
      </c>
      <c r="E2485" s="28" t="s">
        <v>4258</v>
      </c>
      <c r="F2485" s="28" t="s">
        <v>222</v>
      </c>
      <c r="G2485" s="28" t="s">
        <v>4259</v>
      </c>
      <c r="H2485" s="11">
        <v>1</v>
      </c>
      <c r="J2485" s="41">
        <v>52</v>
      </c>
    </row>
    <row r="2486" ht="14.25" spans="1:10">
      <c r="A2486" s="5" t="s">
        <v>181</v>
      </c>
      <c r="E2486" s="28" t="s">
        <v>4260</v>
      </c>
      <c r="F2486" s="28" t="s">
        <v>232</v>
      </c>
      <c r="G2486" s="28"/>
      <c r="H2486" s="11">
        <v>1</v>
      </c>
      <c r="J2486" s="41">
        <v>53</v>
      </c>
    </row>
    <row r="2487" ht="14.25" spans="1:10">
      <c r="A2487" s="5" t="s">
        <v>181</v>
      </c>
      <c r="E2487" s="28" t="s">
        <v>4261</v>
      </c>
      <c r="F2487" s="28" t="s">
        <v>547</v>
      </c>
      <c r="G2487" s="28" t="s">
        <v>708</v>
      </c>
      <c r="H2487" s="11">
        <v>1</v>
      </c>
      <c r="J2487" s="41">
        <v>55</v>
      </c>
    </row>
    <row r="2488" ht="14.25" spans="1:10">
      <c r="A2488" s="5" t="s">
        <v>181</v>
      </c>
      <c r="E2488" s="28" t="s">
        <v>4262</v>
      </c>
      <c r="F2488" s="28" t="s">
        <v>142</v>
      </c>
      <c r="G2488" s="28" t="s">
        <v>1927</v>
      </c>
      <c r="H2488" s="11">
        <v>1</v>
      </c>
      <c r="J2488" s="41">
        <v>55</v>
      </c>
    </row>
    <row r="2489" ht="14.25" spans="1:10">
      <c r="A2489" s="5" t="s">
        <v>181</v>
      </c>
      <c r="E2489" s="28" t="s">
        <v>4263</v>
      </c>
      <c r="F2489" s="28" t="s">
        <v>1922</v>
      </c>
      <c r="G2489" s="28" t="s">
        <v>4264</v>
      </c>
      <c r="H2489" s="11">
        <v>1</v>
      </c>
      <c r="J2489" s="41">
        <v>55</v>
      </c>
    </row>
    <row r="2490" ht="14.25" spans="1:10">
      <c r="A2490" s="5" t="s">
        <v>181</v>
      </c>
      <c r="E2490" s="28" t="s">
        <v>4265</v>
      </c>
      <c r="F2490" s="28" t="s">
        <v>3149</v>
      </c>
      <c r="G2490" s="28" t="s">
        <v>385</v>
      </c>
      <c r="H2490" s="11">
        <v>1</v>
      </c>
      <c r="J2490" s="41">
        <v>60</v>
      </c>
    </row>
    <row r="2491" ht="14.25" spans="1:10">
      <c r="A2491" s="5" t="s">
        <v>181</v>
      </c>
      <c r="E2491" s="28" t="s">
        <v>4266</v>
      </c>
      <c r="F2491" s="28" t="s">
        <v>4267</v>
      </c>
      <c r="G2491" s="28"/>
      <c r="H2491" s="11">
        <v>1</v>
      </c>
      <c r="J2491" s="41">
        <v>60</v>
      </c>
    </row>
    <row r="2492" ht="14.25" spans="1:10">
      <c r="A2492" s="5" t="s">
        <v>181</v>
      </c>
      <c r="E2492" s="28" t="s">
        <v>4268</v>
      </c>
      <c r="F2492" s="28" t="s">
        <v>844</v>
      </c>
      <c r="G2492" s="28" t="s">
        <v>4269</v>
      </c>
      <c r="H2492" s="11">
        <v>1</v>
      </c>
      <c r="J2492" s="41">
        <v>60</v>
      </c>
    </row>
    <row r="2493" ht="14.25" spans="1:10">
      <c r="A2493" s="5" t="s">
        <v>181</v>
      </c>
      <c r="E2493" s="28" t="s">
        <v>4270</v>
      </c>
      <c r="F2493" s="28" t="s">
        <v>4271</v>
      </c>
      <c r="G2493" s="28" t="s">
        <v>3883</v>
      </c>
      <c r="H2493" s="11">
        <v>1</v>
      </c>
      <c r="J2493" s="41">
        <v>63</v>
      </c>
    </row>
    <row r="2494" ht="14.25" spans="1:10">
      <c r="A2494" s="5" t="s">
        <v>181</v>
      </c>
      <c r="E2494" s="28" t="s">
        <v>4272</v>
      </c>
      <c r="F2494" s="28" t="s">
        <v>142</v>
      </c>
      <c r="G2494" s="28" t="s">
        <v>1309</v>
      </c>
      <c r="H2494" s="11">
        <v>1</v>
      </c>
      <c r="J2494" s="41">
        <v>70</v>
      </c>
    </row>
    <row r="2495" ht="14.25" spans="1:10">
      <c r="A2495" s="5" t="s">
        <v>181</v>
      </c>
      <c r="E2495" s="28" t="s">
        <v>4273</v>
      </c>
      <c r="F2495" s="28" t="s">
        <v>4274</v>
      </c>
      <c r="G2495" s="28" t="s">
        <v>1924</v>
      </c>
      <c r="H2495" s="11">
        <v>1</v>
      </c>
      <c r="J2495" s="41">
        <v>78</v>
      </c>
    </row>
    <row r="2496" ht="14.25" spans="1:10">
      <c r="A2496" s="5" t="s">
        <v>181</v>
      </c>
      <c r="E2496" s="28" t="s">
        <v>4275</v>
      </c>
      <c r="F2496" s="97" t="s">
        <v>4276</v>
      </c>
      <c r="G2496" s="28" t="s">
        <v>1619</v>
      </c>
      <c r="H2496" s="11">
        <v>1</v>
      </c>
      <c r="J2496" s="41">
        <v>79</v>
      </c>
    </row>
    <row r="2497" ht="14.25" spans="1:10">
      <c r="A2497" s="5" t="s">
        <v>181</v>
      </c>
      <c r="E2497" s="28" t="s">
        <v>4277</v>
      </c>
      <c r="F2497" s="28" t="s">
        <v>1415</v>
      </c>
      <c r="G2497" s="28" t="s">
        <v>225</v>
      </c>
      <c r="H2497" s="11">
        <v>1</v>
      </c>
      <c r="J2497" s="41">
        <v>80</v>
      </c>
    </row>
    <row r="2498" ht="14.25" spans="1:10">
      <c r="A2498" s="5" t="s">
        <v>181</v>
      </c>
      <c r="E2498" s="28" t="s">
        <v>4278</v>
      </c>
      <c r="F2498" s="28" t="s">
        <v>142</v>
      </c>
      <c r="G2498" s="28" t="s">
        <v>203</v>
      </c>
      <c r="H2498" s="11">
        <v>1</v>
      </c>
      <c r="J2498" s="41">
        <v>80</v>
      </c>
    </row>
    <row r="2499" ht="14.25" spans="1:10">
      <c r="A2499" s="5" t="s">
        <v>181</v>
      </c>
      <c r="E2499" s="28" t="s">
        <v>4279</v>
      </c>
      <c r="F2499" s="28" t="s">
        <v>4280</v>
      </c>
      <c r="G2499" s="28" t="s">
        <v>225</v>
      </c>
      <c r="H2499" s="11">
        <v>1</v>
      </c>
      <c r="J2499" s="41">
        <v>80</v>
      </c>
    </row>
    <row r="2500" ht="14.25" spans="1:10">
      <c r="A2500" s="5" t="s">
        <v>181</v>
      </c>
      <c r="E2500" s="28" t="s">
        <v>4281</v>
      </c>
      <c r="F2500" s="28" t="s">
        <v>1735</v>
      </c>
      <c r="G2500" s="28" t="s">
        <v>1512</v>
      </c>
      <c r="H2500" s="11">
        <v>1</v>
      </c>
      <c r="J2500" s="41">
        <v>80</v>
      </c>
    </row>
    <row r="2501" ht="14.25" spans="1:10">
      <c r="A2501" s="5" t="s">
        <v>181</v>
      </c>
      <c r="E2501" s="28" t="s">
        <v>4282</v>
      </c>
      <c r="F2501" s="28" t="s">
        <v>1355</v>
      </c>
      <c r="G2501" s="28" t="s">
        <v>225</v>
      </c>
      <c r="H2501" s="11">
        <v>1</v>
      </c>
      <c r="J2501" s="41">
        <v>80</v>
      </c>
    </row>
    <row r="2502" ht="14.25" spans="1:10">
      <c r="A2502" s="5" t="s">
        <v>181</v>
      </c>
      <c r="E2502" s="28" t="s">
        <v>4283</v>
      </c>
      <c r="F2502" s="28" t="s">
        <v>758</v>
      </c>
      <c r="G2502" s="28" t="s">
        <v>4284</v>
      </c>
      <c r="H2502" s="11">
        <v>1</v>
      </c>
      <c r="J2502" s="41">
        <v>85</v>
      </c>
    </row>
    <row r="2503" ht="14.25" spans="1:10">
      <c r="A2503" s="5" t="s">
        <v>181</v>
      </c>
      <c r="E2503" s="28" t="s">
        <v>3425</v>
      </c>
      <c r="F2503" s="28" t="s">
        <v>222</v>
      </c>
      <c r="G2503" s="28" t="s">
        <v>4285</v>
      </c>
      <c r="H2503" s="11">
        <v>1</v>
      </c>
      <c r="J2503" s="41">
        <v>87</v>
      </c>
    </row>
    <row r="2504" ht="14.25" spans="1:10">
      <c r="A2504" s="5" t="s">
        <v>181</v>
      </c>
      <c r="E2504" s="28" t="s">
        <v>4286</v>
      </c>
      <c r="F2504" s="28" t="s">
        <v>271</v>
      </c>
      <c r="G2504" s="28"/>
      <c r="H2504" s="11">
        <v>1</v>
      </c>
      <c r="J2504" s="41">
        <v>87</v>
      </c>
    </row>
    <row r="2505" ht="14.25" spans="1:10">
      <c r="A2505" s="5" t="s">
        <v>181</v>
      </c>
      <c r="E2505" s="28" t="s">
        <v>4287</v>
      </c>
      <c r="F2505" s="28" t="s">
        <v>162</v>
      </c>
      <c r="G2505" s="28"/>
      <c r="H2505" s="11">
        <v>1</v>
      </c>
      <c r="J2505" s="41">
        <v>90</v>
      </c>
    </row>
    <row r="2506" ht="14.25" spans="1:10">
      <c r="A2506" s="5" t="s">
        <v>181</v>
      </c>
      <c r="E2506" s="28" t="s">
        <v>4288</v>
      </c>
      <c r="F2506" s="28" t="s">
        <v>631</v>
      </c>
      <c r="G2506" s="28" t="s">
        <v>644</v>
      </c>
      <c r="H2506" s="11">
        <v>1</v>
      </c>
      <c r="J2506" s="41">
        <v>97</v>
      </c>
    </row>
    <row r="2507" ht="14.25" spans="1:10">
      <c r="A2507" s="5" t="s">
        <v>181</v>
      </c>
      <c r="E2507" s="28" t="s">
        <v>4289</v>
      </c>
      <c r="F2507" s="28" t="s">
        <v>82</v>
      </c>
      <c r="G2507" s="28" t="s">
        <v>241</v>
      </c>
      <c r="H2507" s="11">
        <v>1</v>
      </c>
      <c r="J2507" s="41">
        <v>97</v>
      </c>
    </row>
    <row r="2508" ht="14.25" spans="1:10">
      <c r="A2508" s="5" t="s">
        <v>181</v>
      </c>
      <c r="E2508" s="28" t="s">
        <v>4290</v>
      </c>
      <c r="F2508" s="28" t="s">
        <v>271</v>
      </c>
      <c r="G2508" s="28"/>
      <c r="H2508" s="11">
        <v>1</v>
      </c>
      <c r="I2508" s="11"/>
      <c r="J2508" s="41">
        <v>99</v>
      </c>
    </row>
    <row r="2509" spans="1:51">
      <c r="A2509" s="20" t="s">
        <v>181</v>
      </c>
      <c r="B2509" s="6"/>
      <c r="C2509" s="22"/>
      <c r="D2509" s="6"/>
      <c r="E2509" s="23" t="s">
        <v>4291</v>
      </c>
      <c r="F2509" s="23" t="s">
        <v>4292</v>
      </c>
      <c r="G2509" s="23" t="s">
        <v>135</v>
      </c>
      <c r="H2509" s="25" t="s">
        <v>53</v>
      </c>
      <c r="I2509" s="39" t="s">
        <v>54</v>
      </c>
      <c r="J2509" s="33">
        <v>100</v>
      </c>
      <c r="K2509" s="6" t="s">
        <v>4293</v>
      </c>
      <c r="L2509" s="35">
        <v>15000</v>
      </c>
      <c r="M2509" s="21"/>
      <c r="N2509" s="6"/>
      <c r="O2509" s="6"/>
      <c r="P2509" s="6"/>
      <c r="Q2509" s="6"/>
      <c r="R2509" s="6"/>
      <c r="S2509" s="6"/>
      <c r="T2509" s="49"/>
      <c r="U2509" s="6"/>
      <c r="V2509" s="6"/>
      <c r="W2509" s="20" t="s">
        <v>56</v>
      </c>
      <c r="X2509" s="48">
        <f>IF(W2509="K2",0.8,IF(W2509="K3",0.5,IF(W2509="K4",0.95,1)))</f>
        <v>0.8</v>
      </c>
      <c r="Y2509" s="56">
        <f>J2509</f>
        <v>100</v>
      </c>
      <c r="AD2509" s="20">
        <v>0.06328</v>
      </c>
      <c r="AE2509" s="47"/>
      <c r="AF2509" s="37">
        <f>AE2509-AC2509</f>
        <v>0</v>
      </c>
      <c r="AG2509" s="37">
        <f>AF2509*Y2509</f>
        <v>0</v>
      </c>
      <c r="AH2509" s="37">
        <f>Y2509*AE2509</f>
        <v>0</v>
      </c>
      <c r="AI2509" s="37" t="s">
        <v>57</v>
      </c>
      <c r="AJ2509" s="48">
        <f>IF(AD2509&gt;1000,0.01,IF(AD2509&gt;100,0.02,IF(AD2509&gt;10,0.04,IF(AD2509&gt;1,0.08,0.16))))</f>
        <v>0.16</v>
      </c>
      <c r="AK2509" s="69">
        <f>300/AM2509</f>
        <v>1945.83875474439</v>
      </c>
      <c r="AL2509" s="69">
        <f>1</f>
        <v>1</v>
      </c>
      <c r="AM2509" s="37">
        <f>IF(AL2509=L2509,AD2509,IF(AL2509&lt;L2509,AO2509*(1+AJ2509)))</f>
        <v>0.154175159307796</v>
      </c>
      <c r="AN2509" s="70">
        <f>IF(L2509&lt;50,L2509,IF(AL2509&gt;=L2509,AL2509*2,IF(L2509&lt;=50,L2509,25)))</f>
        <v>25</v>
      </c>
      <c r="AO2509" s="37">
        <f>IF(AN2509=L2509,AD2509,IF(AN2509&lt;L2509,AQ2509*(1+AJ2509),AM2509*(1-AJ2509/2)))</f>
        <v>0.132909620092928</v>
      </c>
      <c r="AP2509" s="70">
        <f>IF(L2509&lt;50,100,IF(AN2509&gt;=L2509,AN2509*2,IF(L2509&lt;=100,L2509,50)))</f>
        <v>50</v>
      </c>
      <c r="AQ2509" s="37">
        <f>IF(AP2509=L2509,AD2509,IF(AP2509&lt;L2509,AS2509*(1+AJ2509),AO2509*(1-AJ2509/2)))</f>
        <v>0.1145772587008</v>
      </c>
      <c r="AR2509" s="70">
        <f>IF(L2509&lt;50,500,IF(AP2509=L2509*4,"",IF(AP2509&gt;=L2509,AP2509*2,IF(L2509&lt;=200,L2509,100))))</f>
        <v>100</v>
      </c>
      <c r="AS2509" s="37">
        <f>IF(AR2509="","",IF(AR2509=L2509,AD2509*X2509,IF(AR2509&lt;L2509,AU2509*(1+AJ2509),AQ2509*(1-AJ2509/2))))</f>
        <v>0.09877349888</v>
      </c>
      <c r="AT2509" s="70">
        <f>IF(L2509&lt;50,1000,IF(OR(AR2509=L2509*4,AR2509=""),"",IF(AR2509&gt;=L2509,AR2509*2,IF(L2509&lt;=2000,L2509,1000))))</f>
        <v>1000</v>
      </c>
      <c r="AU2509" s="37">
        <f>IF(AT2509="","",IF(AT2509=L2509,AD2509,IF(AT2509&lt;L2509,AW2509*(1+AJ2509),AS2509*(1-AJ2509/2))))</f>
        <v>0.085149568</v>
      </c>
      <c r="AV2509" s="70">
        <f>IF(L2509&lt;50,2500,IF(OR(AT2509=L2509*4,AT2509=""),"",IF(AT2509&gt;=L2509,AT2509*2,IF(L2509&lt;=5000,L2509,2500))))</f>
        <v>2500</v>
      </c>
      <c r="AW2509" s="37">
        <f>IF(AV2509="","",IF(AV2509=L2509,AD2509,IF(AV2509&lt;L2509,AY2509*(1+AJ2509),AU2509*(1-AJ2509/2))))</f>
        <v>0.0734048</v>
      </c>
      <c r="AX2509" s="70">
        <f>IF(L2509&lt;50,"",IF(OR(AV2509=L2509*4,AV2509=""),"",IF(AV2509&gt;=L2509,AV2509*2,IF(L2509&lt;=20000,L2509,10000))))</f>
        <v>15000</v>
      </c>
      <c r="AY2509" s="37">
        <f>IF(AX2509="","",IF(AX2509=L2509,AD2509,AW2509*(1-AJ2509/2)))</f>
        <v>0.06328</v>
      </c>
    </row>
    <row r="2510" ht="14.25" spans="1:10">
      <c r="A2510" s="5" t="s">
        <v>181</v>
      </c>
      <c r="E2510" s="28" t="s">
        <v>4294</v>
      </c>
      <c r="F2510" s="28" t="s">
        <v>547</v>
      </c>
      <c r="G2510" s="28" t="s">
        <v>105</v>
      </c>
      <c r="H2510" s="11">
        <v>1</v>
      </c>
      <c r="I2510" s="11"/>
      <c r="J2510" s="41">
        <v>100</v>
      </c>
    </row>
    <row r="2511" ht="14.25" spans="1:10">
      <c r="A2511" s="5" t="s">
        <v>181</v>
      </c>
      <c r="E2511" s="28" t="s">
        <v>4295</v>
      </c>
      <c r="F2511" s="28" t="s">
        <v>1355</v>
      </c>
      <c r="G2511" s="28" t="s">
        <v>225</v>
      </c>
      <c r="H2511" s="11">
        <v>1</v>
      </c>
      <c r="I2511" s="11"/>
      <c r="J2511" s="41">
        <v>100</v>
      </c>
    </row>
    <row r="2512" ht="14.25" spans="1:10">
      <c r="A2512" s="5" t="s">
        <v>181</v>
      </c>
      <c r="E2512" s="28" t="s">
        <v>4296</v>
      </c>
      <c r="F2512" s="28" t="s">
        <v>4297</v>
      </c>
      <c r="G2512" s="28"/>
      <c r="H2512" s="11">
        <v>1</v>
      </c>
      <c r="I2512" s="11"/>
      <c r="J2512" s="41">
        <v>100</v>
      </c>
    </row>
    <row r="2513" ht="14.25" spans="1:10">
      <c r="A2513" s="5" t="s">
        <v>181</v>
      </c>
      <c r="E2513" s="28" t="s">
        <v>4298</v>
      </c>
      <c r="F2513" s="28" t="s">
        <v>2223</v>
      </c>
      <c r="G2513" s="28"/>
      <c r="H2513" s="11">
        <v>1</v>
      </c>
      <c r="J2513" s="41">
        <v>100</v>
      </c>
    </row>
    <row r="2514" ht="14.25" spans="1:10">
      <c r="A2514" s="5" t="s">
        <v>181</v>
      </c>
      <c r="E2514" s="28" t="s">
        <v>4299</v>
      </c>
      <c r="F2514" s="28" t="s">
        <v>1361</v>
      </c>
      <c r="G2514" s="28" t="s">
        <v>1309</v>
      </c>
      <c r="H2514" s="11">
        <v>1</v>
      </c>
      <c r="J2514" s="41">
        <v>100</v>
      </c>
    </row>
    <row r="2515" ht="14.25" spans="1:10">
      <c r="A2515" s="5" t="s">
        <v>181</v>
      </c>
      <c r="E2515" s="28" t="s">
        <v>4300</v>
      </c>
      <c r="F2515" s="28" t="s">
        <v>2346</v>
      </c>
      <c r="G2515" s="28" t="s">
        <v>4301</v>
      </c>
      <c r="H2515" s="11">
        <v>1</v>
      </c>
      <c r="J2515" s="41">
        <v>100</v>
      </c>
    </row>
    <row r="2516" ht="14.25" spans="1:10">
      <c r="A2516" s="5" t="s">
        <v>181</v>
      </c>
      <c r="E2516" s="28" t="s">
        <v>4302</v>
      </c>
      <c r="F2516" s="28" t="s">
        <v>788</v>
      </c>
      <c r="G2516" s="28" t="s">
        <v>1902</v>
      </c>
      <c r="H2516" s="11">
        <v>1</v>
      </c>
      <c r="J2516" s="41">
        <v>100</v>
      </c>
    </row>
    <row r="2517" ht="14.25" spans="1:10">
      <c r="A2517" s="5" t="s">
        <v>181</v>
      </c>
      <c r="E2517" s="28" t="s">
        <v>4303</v>
      </c>
      <c r="F2517" s="28" t="s">
        <v>271</v>
      </c>
      <c r="G2517" s="28" t="s">
        <v>2131</v>
      </c>
      <c r="H2517" s="11">
        <v>1</v>
      </c>
      <c r="J2517" s="41">
        <v>102</v>
      </c>
    </row>
    <row r="2518" ht="14.25" spans="1:10">
      <c r="A2518" s="5" t="s">
        <v>181</v>
      </c>
      <c r="E2518" s="28" t="s">
        <v>4304</v>
      </c>
      <c r="F2518" s="28" t="s">
        <v>82</v>
      </c>
      <c r="G2518" s="28" t="s">
        <v>2643</v>
      </c>
      <c r="H2518" s="11">
        <v>1</v>
      </c>
      <c r="J2518" s="41">
        <v>103</v>
      </c>
    </row>
    <row r="2519" ht="14.25" spans="1:10">
      <c r="A2519" s="5" t="s">
        <v>181</v>
      </c>
      <c r="E2519" s="28" t="s">
        <v>4305</v>
      </c>
      <c r="F2519" s="28" t="s">
        <v>2724</v>
      </c>
      <c r="G2519" s="28" t="s">
        <v>135</v>
      </c>
      <c r="H2519" s="11">
        <v>1</v>
      </c>
      <c r="J2519" s="41">
        <v>103</v>
      </c>
    </row>
    <row r="2520" ht="14.25" spans="1:10">
      <c r="A2520" s="5" t="s">
        <v>181</v>
      </c>
      <c r="E2520" s="28" t="s">
        <v>4306</v>
      </c>
      <c r="F2520" s="28" t="s">
        <v>1974</v>
      </c>
      <c r="G2520" s="28" t="s">
        <v>1235</v>
      </c>
      <c r="H2520" s="11">
        <v>1</v>
      </c>
      <c r="J2520" s="41">
        <v>110</v>
      </c>
    </row>
    <row r="2521" ht="14.25" spans="1:10">
      <c r="A2521" s="5" t="s">
        <v>181</v>
      </c>
      <c r="E2521" s="28" t="s">
        <v>4307</v>
      </c>
      <c r="F2521" s="28" t="s">
        <v>1067</v>
      </c>
      <c r="G2521" s="28"/>
      <c r="H2521" s="11">
        <v>1</v>
      </c>
      <c r="J2521" s="41">
        <v>112</v>
      </c>
    </row>
    <row r="2522" ht="14.25" spans="1:10">
      <c r="A2522" s="5" t="s">
        <v>181</v>
      </c>
      <c r="E2522" s="28" t="s">
        <v>4308</v>
      </c>
      <c r="F2522" s="28" t="s">
        <v>1186</v>
      </c>
      <c r="G2522" s="28" t="s">
        <v>105</v>
      </c>
      <c r="H2522" s="11">
        <v>1</v>
      </c>
      <c r="J2522" s="41">
        <v>113</v>
      </c>
    </row>
    <row r="2523" ht="14.25" spans="1:10">
      <c r="A2523" s="5" t="s">
        <v>181</v>
      </c>
      <c r="E2523" s="28" t="s">
        <v>4309</v>
      </c>
      <c r="F2523" s="28" t="s">
        <v>4310</v>
      </c>
      <c r="G2523" s="28"/>
      <c r="H2523" s="11">
        <v>1</v>
      </c>
      <c r="J2523" s="41">
        <v>120</v>
      </c>
    </row>
    <row r="2524" ht="14.25" spans="1:10">
      <c r="A2524" s="5" t="s">
        <v>181</v>
      </c>
      <c r="E2524" s="28" t="s">
        <v>4311</v>
      </c>
      <c r="F2524" s="28" t="s">
        <v>4312</v>
      </c>
      <c r="G2524" s="28" t="s">
        <v>1914</v>
      </c>
      <c r="H2524" s="11">
        <v>1</v>
      </c>
      <c r="J2524" s="41">
        <v>150</v>
      </c>
    </row>
    <row r="2525" ht="14.25" spans="1:10">
      <c r="A2525" s="5" t="s">
        <v>181</v>
      </c>
      <c r="E2525" s="28" t="s">
        <v>4313</v>
      </c>
      <c r="F2525" s="28" t="s">
        <v>210</v>
      </c>
      <c r="G2525" s="28" t="s">
        <v>1957</v>
      </c>
      <c r="H2525" s="11">
        <v>1</v>
      </c>
      <c r="J2525" s="41">
        <v>152</v>
      </c>
    </row>
    <row r="2526" ht="14.25" spans="1:10">
      <c r="A2526" s="5" t="s">
        <v>181</v>
      </c>
      <c r="E2526" s="28" t="s">
        <v>4314</v>
      </c>
      <c r="F2526" s="28" t="s">
        <v>450</v>
      </c>
      <c r="G2526" s="28" t="s">
        <v>1452</v>
      </c>
      <c r="H2526" s="11">
        <v>1</v>
      </c>
      <c r="J2526" s="41">
        <v>157</v>
      </c>
    </row>
    <row r="2527" ht="14.25" spans="1:10">
      <c r="A2527" s="5" t="s">
        <v>181</v>
      </c>
      <c r="E2527" s="28" t="s">
        <v>4315</v>
      </c>
      <c r="F2527" s="28" t="s">
        <v>668</v>
      </c>
      <c r="G2527" s="28" t="s">
        <v>4316</v>
      </c>
      <c r="H2527" s="11">
        <v>1</v>
      </c>
      <c r="J2527" s="41">
        <v>174</v>
      </c>
    </row>
    <row r="2528" ht="14.25" spans="1:10">
      <c r="A2528" s="5" t="s">
        <v>181</v>
      </c>
      <c r="E2528" s="28" t="s">
        <v>4317</v>
      </c>
      <c r="F2528" s="28" t="s">
        <v>1342</v>
      </c>
      <c r="G2528" s="28" t="s">
        <v>530</v>
      </c>
      <c r="H2528" s="11">
        <v>1</v>
      </c>
      <c r="J2528" s="41">
        <v>175</v>
      </c>
    </row>
    <row r="2529" ht="14.25" spans="1:10">
      <c r="A2529" s="5" t="s">
        <v>181</v>
      </c>
      <c r="E2529" s="28" t="s">
        <v>4318</v>
      </c>
      <c r="F2529" s="28" t="s">
        <v>4319</v>
      </c>
      <c r="G2529" s="28" t="s">
        <v>105</v>
      </c>
      <c r="H2529" s="11">
        <v>1</v>
      </c>
      <c r="J2529" s="41">
        <v>178</v>
      </c>
    </row>
    <row r="2530" ht="14.25" spans="1:10">
      <c r="A2530" s="5" t="s">
        <v>181</v>
      </c>
      <c r="E2530" s="28" t="s">
        <v>4320</v>
      </c>
      <c r="F2530" s="28" t="s">
        <v>860</v>
      </c>
      <c r="G2530" s="28" t="s">
        <v>105</v>
      </c>
      <c r="H2530" s="11">
        <v>1</v>
      </c>
      <c r="J2530" s="41">
        <v>181</v>
      </c>
    </row>
    <row r="2531" ht="14.25" spans="1:10">
      <c r="A2531" s="5" t="s">
        <v>181</v>
      </c>
      <c r="E2531" s="28" t="s">
        <v>4321</v>
      </c>
      <c r="F2531" s="28" t="s">
        <v>652</v>
      </c>
      <c r="G2531" s="28" t="s">
        <v>2293</v>
      </c>
      <c r="H2531" s="11">
        <v>1</v>
      </c>
      <c r="J2531" s="41">
        <v>185</v>
      </c>
    </row>
    <row r="2532" ht="14.25" spans="1:10">
      <c r="A2532" s="5" t="s">
        <v>181</v>
      </c>
      <c r="E2532" s="28" t="s">
        <v>4322</v>
      </c>
      <c r="F2532" s="28" t="s">
        <v>82</v>
      </c>
      <c r="G2532" s="28" t="s">
        <v>2131</v>
      </c>
      <c r="H2532" s="11">
        <v>1</v>
      </c>
      <c r="J2532" s="41">
        <v>195</v>
      </c>
    </row>
    <row r="2533" ht="14.25" spans="1:10">
      <c r="A2533" s="5" t="s">
        <v>181</v>
      </c>
      <c r="E2533" s="28" t="s">
        <v>4323</v>
      </c>
      <c r="F2533" s="28" t="s">
        <v>4324</v>
      </c>
      <c r="G2533" s="28" t="s">
        <v>135</v>
      </c>
      <c r="H2533" s="11">
        <v>1</v>
      </c>
      <c r="J2533" s="41">
        <v>200</v>
      </c>
    </row>
    <row r="2534" ht="14.25" spans="1:10">
      <c r="A2534" s="5" t="s">
        <v>181</v>
      </c>
      <c r="E2534" s="28" t="s">
        <v>4325</v>
      </c>
      <c r="F2534" s="28" t="s">
        <v>4326</v>
      </c>
      <c r="G2534" s="28"/>
      <c r="H2534" s="11">
        <v>1</v>
      </c>
      <c r="J2534" s="41">
        <v>200</v>
      </c>
    </row>
    <row r="2535" ht="14.25" spans="1:10">
      <c r="A2535" s="5" t="s">
        <v>181</v>
      </c>
      <c r="E2535" s="28" t="s">
        <v>4327</v>
      </c>
      <c r="F2535" s="28" t="s">
        <v>4328</v>
      </c>
      <c r="G2535" s="28" t="s">
        <v>105</v>
      </c>
      <c r="H2535" s="11">
        <v>1</v>
      </c>
      <c r="J2535" s="41">
        <v>204</v>
      </c>
    </row>
    <row r="2536" ht="14.25" spans="1:10">
      <c r="A2536" s="5" t="s">
        <v>181</v>
      </c>
      <c r="E2536" s="28" t="s">
        <v>4329</v>
      </c>
      <c r="F2536" s="28" t="s">
        <v>860</v>
      </c>
      <c r="G2536" s="28"/>
      <c r="H2536" s="11">
        <v>1</v>
      </c>
      <c r="J2536" s="41">
        <v>215</v>
      </c>
    </row>
    <row r="2537" ht="14.25" spans="1:10">
      <c r="A2537" s="5" t="s">
        <v>181</v>
      </c>
      <c r="E2537" s="28" t="s">
        <v>4330</v>
      </c>
      <c r="F2537" s="28" t="s">
        <v>294</v>
      </c>
      <c r="G2537" s="28" t="s">
        <v>353</v>
      </c>
      <c r="H2537" s="11">
        <v>1</v>
      </c>
      <c r="J2537" s="41">
        <v>226</v>
      </c>
    </row>
    <row r="2538" ht="14.25" spans="1:10">
      <c r="A2538" s="5" t="s">
        <v>181</v>
      </c>
      <c r="E2538" s="28" t="s">
        <v>4331</v>
      </c>
      <c r="F2538" s="28" t="s">
        <v>1272</v>
      </c>
      <c r="G2538" s="28" t="s">
        <v>1396</v>
      </c>
      <c r="H2538" s="11">
        <v>1</v>
      </c>
      <c r="J2538" s="41">
        <v>230</v>
      </c>
    </row>
    <row r="2539" ht="14.25" spans="1:10">
      <c r="A2539" s="5" t="s">
        <v>181</v>
      </c>
      <c r="E2539" s="28" t="s">
        <v>4332</v>
      </c>
      <c r="F2539" s="28" t="s">
        <v>442</v>
      </c>
      <c r="G2539" s="28" t="s">
        <v>1625</v>
      </c>
      <c r="H2539" s="11">
        <v>1</v>
      </c>
      <c r="J2539" s="41">
        <v>242</v>
      </c>
    </row>
    <row r="2540" ht="14.25" spans="1:10">
      <c r="A2540" s="5" t="s">
        <v>181</v>
      </c>
      <c r="E2540" s="28" t="s">
        <v>4333</v>
      </c>
      <c r="F2540" s="28" t="s">
        <v>271</v>
      </c>
      <c r="G2540" s="28" t="s">
        <v>1373</v>
      </c>
      <c r="H2540" s="11">
        <v>1</v>
      </c>
      <c r="J2540" s="41">
        <v>250</v>
      </c>
    </row>
    <row r="2541" ht="14.25" spans="1:10">
      <c r="A2541" s="5" t="s">
        <v>181</v>
      </c>
      <c r="E2541" s="28" t="s">
        <v>4334</v>
      </c>
      <c r="F2541" s="28" t="s">
        <v>82</v>
      </c>
      <c r="G2541" s="28" t="s">
        <v>135</v>
      </c>
      <c r="H2541" s="11">
        <v>1</v>
      </c>
      <c r="I2541" s="11"/>
      <c r="J2541" s="41">
        <v>263</v>
      </c>
    </row>
    <row r="2542" ht="14.25" spans="1:10">
      <c r="A2542" s="5" t="s">
        <v>181</v>
      </c>
      <c r="E2542" s="28" t="s">
        <v>4335</v>
      </c>
      <c r="F2542" s="28" t="s">
        <v>552</v>
      </c>
      <c r="G2542" s="28" t="s">
        <v>1256</v>
      </c>
      <c r="H2542" s="11">
        <v>1</v>
      </c>
      <c r="J2542" s="41">
        <v>267</v>
      </c>
    </row>
    <row r="2543" ht="14.25" spans="1:10">
      <c r="A2543" s="5" t="s">
        <v>181</v>
      </c>
      <c r="E2543" s="28" t="s">
        <v>4336</v>
      </c>
      <c r="F2543" s="28" t="s">
        <v>1342</v>
      </c>
      <c r="G2543" s="28" t="s">
        <v>1907</v>
      </c>
      <c r="H2543" s="11">
        <v>1</v>
      </c>
      <c r="J2543" s="41">
        <v>271</v>
      </c>
    </row>
    <row r="2544" ht="14.25" spans="1:10">
      <c r="A2544" s="5" t="s">
        <v>181</v>
      </c>
      <c r="E2544" s="28" t="s">
        <v>4337</v>
      </c>
      <c r="F2544" s="28" t="s">
        <v>609</v>
      </c>
      <c r="G2544" s="28" t="s">
        <v>4338</v>
      </c>
      <c r="H2544" s="11">
        <v>1</v>
      </c>
      <c r="J2544" s="41">
        <v>289</v>
      </c>
    </row>
    <row r="2545" ht="14.25" spans="1:10">
      <c r="A2545" s="5" t="s">
        <v>181</v>
      </c>
      <c r="E2545" s="28" t="s">
        <v>4339</v>
      </c>
      <c r="F2545" s="28" t="s">
        <v>1694</v>
      </c>
      <c r="G2545" s="28" t="s">
        <v>1326</v>
      </c>
      <c r="H2545" s="11">
        <v>1</v>
      </c>
      <c r="J2545" s="41">
        <v>293</v>
      </c>
    </row>
    <row r="2546" ht="14.25" spans="1:10">
      <c r="A2546" s="5" t="s">
        <v>181</v>
      </c>
      <c r="E2546" s="28" t="s">
        <v>4340</v>
      </c>
      <c r="F2546" s="28" t="s">
        <v>169</v>
      </c>
      <c r="G2546" s="28" t="s">
        <v>2189</v>
      </c>
      <c r="H2546" s="11">
        <v>1</v>
      </c>
      <c r="J2546" s="41">
        <v>300</v>
      </c>
    </row>
    <row r="2547" ht="14.25" spans="1:10">
      <c r="A2547" s="5" t="s">
        <v>181</v>
      </c>
      <c r="E2547" s="28" t="s">
        <v>4341</v>
      </c>
      <c r="F2547" s="28" t="s">
        <v>309</v>
      </c>
      <c r="G2547" s="28" t="s">
        <v>4342</v>
      </c>
      <c r="H2547" s="11">
        <v>1</v>
      </c>
      <c r="I2547" s="11"/>
      <c r="J2547" s="41">
        <v>325</v>
      </c>
    </row>
    <row r="2548" ht="14.25" spans="1:10">
      <c r="A2548" s="5" t="s">
        <v>181</v>
      </c>
      <c r="E2548" s="28" t="s">
        <v>4343</v>
      </c>
      <c r="F2548" s="28" t="s">
        <v>294</v>
      </c>
      <c r="G2548" s="28" t="s">
        <v>4344</v>
      </c>
      <c r="H2548" s="11">
        <v>1</v>
      </c>
      <c r="J2548" s="41">
        <v>355</v>
      </c>
    </row>
    <row r="2549" ht="14.25" spans="1:10">
      <c r="A2549" s="5" t="s">
        <v>181</v>
      </c>
      <c r="E2549" s="28" t="s">
        <v>4345</v>
      </c>
      <c r="F2549" s="28" t="s">
        <v>433</v>
      </c>
      <c r="G2549" s="28" t="s">
        <v>4346</v>
      </c>
      <c r="H2549" s="11">
        <v>1</v>
      </c>
      <c r="J2549" s="41">
        <v>395</v>
      </c>
    </row>
    <row r="2550" ht="14.25" spans="1:10">
      <c r="A2550" s="5" t="s">
        <v>181</v>
      </c>
      <c r="E2550" s="28" t="s">
        <v>4347</v>
      </c>
      <c r="F2550" s="28" t="s">
        <v>687</v>
      </c>
      <c r="G2550" s="28" t="s">
        <v>1819</v>
      </c>
      <c r="H2550" s="11">
        <v>1</v>
      </c>
      <c r="J2550" s="41">
        <v>400</v>
      </c>
    </row>
    <row r="2551" ht="14.25" spans="1:10">
      <c r="A2551" s="5" t="s">
        <v>181</v>
      </c>
      <c r="E2551" s="28" t="s">
        <v>4348</v>
      </c>
      <c r="F2551" s="28" t="s">
        <v>1735</v>
      </c>
      <c r="G2551" s="28" t="s">
        <v>4349</v>
      </c>
      <c r="H2551" s="11">
        <v>1</v>
      </c>
      <c r="J2551" s="41">
        <v>465</v>
      </c>
    </row>
    <row r="2552" ht="14.25" spans="1:10">
      <c r="A2552" s="5" t="s">
        <v>181</v>
      </c>
      <c r="E2552" s="28" t="s">
        <v>4350</v>
      </c>
      <c r="F2552" s="28" t="s">
        <v>2549</v>
      </c>
      <c r="G2552" s="28" t="s">
        <v>2824</v>
      </c>
      <c r="H2552" s="11">
        <v>1</v>
      </c>
      <c r="J2552" s="41">
        <v>490</v>
      </c>
    </row>
    <row r="2553" ht="14.25" spans="1:10">
      <c r="A2553" s="5" t="s">
        <v>181</v>
      </c>
      <c r="E2553" s="28" t="s">
        <v>4351</v>
      </c>
      <c r="F2553" s="28" t="s">
        <v>4352</v>
      </c>
      <c r="G2553" s="28" t="s">
        <v>4353</v>
      </c>
      <c r="H2553" s="11">
        <v>1</v>
      </c>
      <c r="J2553" s="41">
        <v>495</v>
      </c>
    </row>
    <row r="2554" ht="14.25" spans="1:10">
      <c r="A2554" s="5" t="s">
        <v>181</v>
      </c>
      <c r="E2554" s="28" t="s">
        <v>4354</v>
      </c>
      <c r="F2554" s="28" t="s">
        <v>1735</v>
      </c>
      <c r="G2554" s="28" t="s">
        <v>1625</v>
      </c>
      <c r="H2554" s="11">
        <v>1</v>
      </c>
      <c r="J2554" s="41">
        <v>500</v>
      </c>
    </row>
    <row r="2555" ht="14.25" spans="1:10">
      <c r="A2555" s="5" t="s">
        <v>181</v>
      </c>
      <c r="E2555" s="28" t="s">
        <v>4355</v>
      </c>
      <c r="F2555" s="28" t="s">
        <v>1860</v>
      </c>
      <c r="G2555" s="28" t="s">
        <v>4356</v>
      </c>
      <c r="H2555" s="11">
        <v>1</v>
      </c>
      <c r="J2555" s="41">
        <v>500</v>
      </c>
    </row>
    <row r="2556" ht="14.25" spans="1:10">
      <c r="A2556" s="5" t="s">
        <v>181</v>
      </c>
      <c r="E2556" s="28" t="s">
        <v>4357</v>
      </c>
      <c r="F2556" s="28" t="s">
        <v>1860</v>
      </c>
      <c r="G2556" s="28" t="s">
        <v>1345</v>
      </c>
      <c r="H2556" s="11">
        <v>1</v>
      </c>
      <c r="J2556" s="41">
        <v>500</v>
      </c>
    </row>
    <row r="2557" ht="14.25" spans="1:10">
      <c r="A2557" s="5" t="s">
        <v>181</v>
      </c>
      <c r="E2557" s="28" t="s">
        <v>4358</v>
      </c>
      <c r="F2557" s="28" t="s">
        <v>1707</v>
      </c>
      <c r="G2557" s="28" t="s">
        <v>4359</v>
      </c>
      <c r="H2557" s="11">
        <v>1</v>
      </c>
      <c r="J2557" s="41">
        <v>548</v>
      </c>
    </row>
    <row r="2558" ht="14.25" spans="1:10">
      <c r="A2558" s="5" t="s">
        <v>181</v>
      </c>
      <c r="E2558" s="28" t="s">
        <v>4360</v>
      </c>
      <c r="F2558" s="28" t="s">
        <v>442</v>
      </c>
      <c r="G2558" s="28" t="s">
        <v>4361</v>
      </c>
      <c r="H2558" s="11">
        <v>1</v>
      </c>
      <c r="J2558" s="41">
        <v>628</v>
      </c>
    </row>
    <row r="2559" ht="14.25" spans="1:10">
      <c r="A2559" s="5" t="s">
        <v>181</v>
      </c>
      <c r="E2559" s="28" t="s">
        <v>4362</v>
      </c>
      <c r="F2559" s="28" t="s">
        <v>222</v>
      </c>
      <c r="G2559" s="28" t="s">
        <v>105</v>
      </c>
      <c r="H2559" s="11">
        <v>1</v>
      </c>
      <c r="J2559" s="41">
        <v>750</v>
      </c>
    </row>
    <row r="2560" ht="14.25" spans="1:10">
      <c r="A2560" s="5" t="s">
        <v>181</v>
      </c>
      <c r="E2560" s="28" t="s">
        <v>4363</v>
      </c>
      <c r="F2560" s="28" t="s">
        <v>222</v>
      </c>
      <c r="G2560" s="28" t="s">
        <v>487</v>
      </c>
      <c r="H2560" s="11">
        <v>1</v>
      </c>
      <c r="J2560" s="41">
        <v>780</v>
      </c>
    </row>
    <row r="2561" ht="14.25" spans="1:10">
      <c r="A2561" s="5" t="s">
        <v>181</v>
      </c>
      <c r="E2561" s="28" t="s">
        <v>4364</v>
      </c>
      <c r="F2561" s="28" t="s">
        <v>4365</v>
      </c>
      <c r="G2561" s="28" t="s">
        <v>105</v>
      </c>
      <c r="H2561" s="11">
        <v>1</v>
      </c>
      <c r="J2561" s="41">
        <v>793</v>
      </c>
    </row>
    <row r="2562" ht="14.25" spans="1:10">
      <c r="A2562" s="5" t="s">
        <v>181</v>
      </c>
      <c r="E2562" s="28" t="s">
        <v>4366</v>
      </c>
      <c r="F2562" s="28" t="s">
        <v>1852</v>
      </c>
      <c r="G2562" s="28" t="s">
        <v>2881</v>
      </c>
      <c r="H2562" s="11">
        <v>1</v>
      </c>
      <c r="J2562" s="41">
        <v>795</v>
      </c>
    </row>
    <row r="2563" ht="14.25" spans="1:10">
      <c r="A2563" s="5" t="s">
        <v>181</v>
      </c>
      <c r="E2563" s="28" t="s">
        <v>4367</v>
      </c>
      <c r="F2563" s="28" t="s">
        <v>643</v>
      </c>
      <c r="G2563" s="28" t="s">
        <v>4368</v>
      </c>
      <c r="H2563" s="11">
        <v>1</v>
      </c>
      <c r="J2563" s="41">
        <v>804</v>
      </c>
    </row>
    <row r="2564" ht="14.25" spans="1:10">
      <c r="A2564" s="5" t="s">
        <v>181</v>
      </c>
      <c r="E2564" s="28" t="s">
        <v>4369</v>
      </c>
      <c r="F2564" s="28" t="s">
        <v>232</v>
      </c>
      <c r="G2564" s="28"/>
      <c r="H2564" s="11">
        <v>1</v>
      </c>
      <c r="J2564" s="41">
        <v>863</v>
      </c>
    </row>
    <row r="2565" ht="14.25" spans="1:10">
      <c r="A2565" s="5" t="s">
        <v>181</v>
      </c>
      <c r="E2565" s="28" t="s">
        <v>4370</v>
      </c>
      <c r="F2565" s="28" t="s">
        <v>2020</v>
      </c>
      <c r="G2565" s="28" t="s">
        <v>557</v>
      </c>
      <c r="H2565" s="11">
        <v>1</v>
      </c>
      <c r="J2565" s="41">
        <v>950</v>
      </c>
    </row>
    <row r="2566" ht="14.25" spans="1:10">
      <c r="A2566" s="5" t="s">
        <v>181</v>
      </c>
      <c r="E2566" s="28" t="s">
        <v>4371</v>
      </c>
      <c r="F2566" s="28" t="s">
        <v>1544</v>
      </c>
      <c r="G2566" s="28"/>
      <c r="H2566" s="11">
        <v>1</v>
      </c>
      <c r="J2566" s="41">
        <v>1000</v>
      </c>
    </row>
    <row r="2567" ht="14.25" spans="1:10">
      <c r="A2567" s="5" t="s">
        <v>181</v>
      </c>
      <c r="E2567" s="28" t="s">
        <v>4372</v>
      </c>
      <c r="F2567" s="28" t="s">
        <v>433</v>
      </c>
      <c r="G2567" s="28" t="s">
        <v>2293</v>
      </c>
      <c r="H2567" s="11">
        <v>1</v>
      </c>
      <c r="J2567" s="41">
        <v>1189</v>
      </c>
    </row>
    <row r="2568" ht="14.25" spans="1:10">
      <c r="A2568" s="5" t="s">
        <v>181</v>
      </c>
      <c r="E2568" s="28" t="s">
        <v>4373</v>
      </c>
      <c r="F2568" s="28" t="s">
        <v>1164</v>
      </c>
      <c r="G2568" s="28" t="s">
        <v>842</v>
      </c>
      <c r="H2568" s="11">
        <v>1</v>
      </c>
      <c r="J2568" s="41">
        <v>1359</v>
      </c>
    </row>
    <row r="2569" ht="14.25" spans="1:10">
      <c r="A2569" s="5" t="s">
        <v>181</v>
      </c>
      <c r="E2569" s="28" t="s">
        <v>4374</v>
      </c>
      <c r="F2569" s="28" t="s">
        <v>1707</v>
      </c>
      <c r="G2569" s="28" t="s">
        <v>2311</v>
      </c>
      <c r="H2569" s="11">
        <v>1</v>
      </c>
      <c r="J2569" s="41">
        <v>1460</v>
      </c>
    </row>
    <row r="2570" ht="14.25" spans="1:10">
      <c r="A2570" s="5" t="s">
        <v>181</v>
      </c>
      <c r="E2570" s="28" t="s">
        <v>4375</v>
      </c>
      <c r="F2570" s="28" t="s">
        <v>1735</v>
      </c>
      <c r="G2570" s="28" t="s">
        <v>1623</v>
      </c>
      <c r="H2570" s="11">
        <v>1</v>
      </c>
      <c r="J2570" s="41">
        <v>1500</v>
      </c>
    </row>
    <row r="2571" ht="14.25" spans="1:10">
      <c r="A2571" s="5" t="s">
        <v>181</v>
      </c>
      <c r="E2571" s="28" t="s">
        <v>4376</v>
      </c>
      <c r="F2571" s="28" t="s">
        <v>384</v>
      </c>
      <c r="G2571" s="28" t="s">
        <v>241</v>
      </c>
      <c r="H2571" s="11">
        <v>1</v>
      </c>
      <c r="J2571" s="41">
        <v>1716</v>
      </c>
    </row>
    <row r="2572" ht="14.25" spans="1:10">
      <c r="A2572" s="5" t="s">
        <v>181</v>
      </c>
      <c r="E2572" s="28" t="s">
        <v>4377</v>
      </c>
      <c r="F2572" s="28" t="s">
        <v>4378</v>
      </c>
      <c r="G2572" s="28" t="s">
        <v>4379</v>
      </c>
      <c r="H2572" s="11">
        <v>1</v>
      </c>
      <c r="J2572" s="41">
        <v>1797</v>
      </c>
    </row>
    <row r="2573" ht="14.25" spans="1:10">
      <c r="A2573" s="5" t="s">
        <v>181</v>
      </c>
      <c r="E2573" s="28" t="s">
        <v>4380</v>
      </c>
      <c r="F2573" s="28" t="s">
        <v>661</v>
      </c>
      <c r="G2573" s="28" t="s">
        <v>4381</v>
      </c>
      <c r="H2573" s="11">
        <v>1</v>
      </c>
      <c r="J2573" s="41">
        <v>1900</v>
      </c>
    </row>
    <row r="2574" ht="14.25" spans="1:10">
      <c r="A2574" s="5" t="s">
        <v>181</v>
      </c>
      <c r="E2574" s="28" t="s">
        <v>4382</v>
      </c>
      <c r="F2574" s="28" t="s">
        <v>1694</v>
      </c>
      <c r="G2574" s="28" t="s">
        <v>2643</v>
      </c>
      <c r="H2574" s="11">
        <v>1</v>
      </c>
      <c r="I2574" s="11"/>
      <c r="J2574" s="41">
        <v>2000</v>
      </c>
    </row>
    <row r="2575" ht="14.25" spans="1:10">
      <c r="A2575" s="5" t="s">
        <v>181</v>
      </c>
      <c r="E2575" s="28" t="s">
        <v>4383</v>
      </c>
      <c r="F2575" s="28" t="s">
        <v>4252</v>
      </c>
      <c r="G2575" s="28" t="s">
        <v>842</v>
      </c>
      <c r="H2575" s="11">
        <v>1</v>
      </c>
      <c r="I2575" s="11"/>
      <c r="J2575" s="41">
        <v>2000</v>
      </c>
    </row>
    <row r="2576" ht="14.25" spans="1:10">
      <c r="A2576" s="5" t="s">
        <v>181</v>
      </c>
      <c r="E2576" s="28" t="s">
        <v>4384</v>
      </c>
      <c r="F2576" s="28" t="s">
        <v>142</v>
      </c>
      <c r="G2576" s="28" t="s">
        <v>1962</v>
      </c>
      <c r="H2576" s="11">
        <v>1</v>
      </c>
      <c r="I2576" s="11"/>
      <c r="J2576" s="41">
        <v>2370</v>
      </c>
    </row>
    <row r="2577" ht="14.25" spans="1:10">
      <c r="A2577" s="5" t="s">
        <v>181</v>
      </c>
      <c r="E2577" s="28" t="s">
        <v>4385</v>
      </c>
      <c r="F2577" s="28" t="s">
        <v>643</v>
      </c>
      <c r="G2577" s="28" t="s">
        <v>3277</v>
      </c>
      <c r="H2577" s="11">
        <v>1</v>
      </c>
      <c r="I2577" s="11"/>
      <c r="J2577" s="41">
        <v>2385</v>
      </c>
    </row>
    <row r="2578" ht="14.25" spans="1:10">
      <c r="A2578" s="5" t="s">
        <v>181</v>
      </c>
      <c r="E2578" s="28" t="s">
        <v>4386</v>
      </c>
      <c r="F2578" s="28" t="s">
        <v>663</v>
      </c>
      <c r="G2578" s="28" t="s">
        <v>135</v>
      </c>
      <c r="H2578" s="11">
        <v>1</v>
      </c>
      <c r="J2578" s="41">
        <v>2438</v>
      </c>
    </row>
    <row r="2579" ht="14.25" spans="1:10">
      <c r="A2579" s="5" t="s">
        <v>181</v>
      </c>
      <c r="E2579" s="28" t="s">
        <v>4387</v>
      </c>
      <c r="F2579" s="28" t="s">
        <v>668</v>
      </c>
      <c r="G2579" s="28" t="s">
        <v>1418</v>
      </c>
      <c r="H2579" s="11">
        <v>1</v>
      </c>
      <c r="J2579" s="41">
        <v>2800</v>
      </c>
    </row>
    <row r="2580" ht="14.25" spans="1:10">
      <c r="A2580" s="5" t="s">
        <v>181</v>
      </c>
      <c r="E2580" s="28" t="s">
        <v>4388</v>
      </c>
      <c r="F2580" s="28" t="s">
        <v>82</v>
      </c>
      <c r="G2580" s="28" t="s">
        <v>4389</v>
      </c>
      <c r="H2580" s="11">
        <v>1</v>
      </c>
      <c r="J2580" s="41">
        <v>2911</v>
      </c>
    </row>
    <row r="2581" ht="14.25" spans="1:10">
      <c r="A2581" s="5" t="s">
        <v>181</v>
      </c>
      <c r="E2581" s="28" t="s">
        <v>4390</v>
      </c>
      <c r="F2581" s="28" t="s">
        <v>643</v>
      </c>
      <c r="G2581" s="28" t="s">
        <v>2994</v>
      </c>
      <c r="H2581" s="11">
        <v>1</v>
      </c>
      <c r="J2581" s="41">
        <v>3000</v>
      </c>
    </row>
    <row r="2582" ht="14.25" spans="1:10">
      <c r="A2582" s="5" t="s">
        <v>181</v>
      </c>
      <c r="E2582" s="28" t="s">
        <v>4391</v>
      </c>
      <c r="F2582" s="28" t="s">
        <v>1361</v>
      </c>
      <c r="G2582" s="28" t="s">
        <v>3159</v>
      </c>
      <c r="H2582" s="11">
        <v>1</v>
      </c>
      <c r="J2582" s="41">
        <v>3400</v>
      </c>
    </row>
    <row r="2583" ht="14.25" spans="1:10">
      <c r="A2583" s="5" t="s">
        <v>181</v>
      </c>
      <c r="E2583" s="28" t="s">
        <v>4392</v>
      </c>
      <c r="F2583" s="28" t="s">
        <v>241</v>
      </c>
      <c r="G2583" s="28" t="s">
        <v>241</v>
      </c>
      <c r="H2583" s="11">
        <v>1</v>
      </c>
      <c r="J2583" s="41">
        <v>3465</v>
      </c>
    </row>
    <row r="2584" ht="14.25" spans="1:10">
      <c r="A2584" s="5" t="s">
        <v>181</v>
      </c>
      <c r="E2584" s="28" t="s">
        <v>4393</v>
      </c>
      <c r="F2584" s="28" t="s">
        <v>1361</v>
      </c>
      <c r="G2584" s="28" t="s">
        <v>1309</v>
      </c>
      <c r="H2584" s="11">
        <v>1</v>
      </c>
      <c r="J2584" s="41">
        <v>3520</v>
      </c>
    </row>
    <row r="2585" ht="14.25" spans="1:10">
      <c r="A2585" s="5" t="s">
        <v>181</v>
      </c>
      <c r="E2585" s="28" t="s">
        <v>4394</v>
      </c>
      <c r="F2585" s="28" t="s">
        <v>609</v>
      </c>
      <c r="G2585" s="28" t="s">
        <v>353</v>
      </c>
      <c r="H2585" s="11">
        <v>1</v>
      </c>
      <c r="J2585" s="41">
        <v>3580</v>
      </c>
    </row>
    <row r="2586" ht="14.25" spans="1:10">
      <c r="A2586" s="5" t="s">
        <v>181</v>
      </c>
      <c r="E2586" s="28" t="s">
        <v>4395</v>
      </c>
      <c r="F2586" s="28" t="s">
        <v>1361</v>
      </c>
      <c r="G2586" s="28" t="s">
        <v>1388</v>
      </c>
      <c r="H2586" s="11">
        <v>1</v>
      </c>
      <c r="J2586" s="41">
        <v>3650</v>
      </c>
    </row>
    <row r="2587" ht="14.25" spans="1:10">
      <c r="A2587" s="5" t="s">
        <v>181</v>
      </c>
      <c r="E2587" s="28" t="s">
        <v>4396</v>
      </c>
      <c r="F2587" s="28" t="s">
        <v>552</v>
      </c>
      <c r="G2587" s="28" t="s">
        <v>4072</v>
      </c>
      <c r="H2587" s="11">
        <v>1</v>
      </c>
      <c r="J2587" s="41">
        <v>3987</v>
      </c>
    </row>
    <row r="2588" ht="14.25" spans="1:10">
      <c r="A2588" s="5" t="s">
        <v>181</v>
      </c>
      <c r="E2588" s="28" t="s">
        <v>4397</v>
      </c>
      <c r="F2588" s="28" t="s">
        <v>1361</v>
      </c>
      <c r="G2588" s="28" t="s">
        <v>1843</v>
      </c>
      <c r="H2588" s="11">
        <v>1</v>
      </c>
      <c r="I2588" s="11"/>
      <c r="J2588" s="41">
        <v>4000</v>
      </c>
    </row>
    <row r="2589" ht="14.25" spans="1:10">
      <c r="A2589" s="5" t="s">
        <v>181</v>
      </c>
      <c r="E2589" s="28" t="s">
        <v>4398</v>
      </c>
      <c r="F2589" s="28" t="s">
        <v>1361</v>
      </c>
      <c r="G2589" s="28" t="s">
        <v>1507</v>
      </c>
      <c r="H2589" s="11">
        <v>1</v>
      </c>
      <c r="I2589" s="11"/>
      <c r="J2589" s="41">
        <v>4000</v>
      </c>
    </row>
    <row r="2590" ht="14.25" spans="1:10">
      <c r="A2590" s="5" t="s">
        <v>181</v>
      </c>
      <c r="E2590" s="28" t="s">
        <v>4399</v>
      </c>
      <c r="F2590" s="28" t="s">
        <v>1361</v>
      </c>
      <c r="G2590" s="28" t="s">
        <v>1507</v>
      </c>
      <c r="H2590" s="11">
        <v>1</v>
      </c>
      <c r="J2590" s="41">
        <v>4000</v>
      </c>
    </row>
    <row r="2591" ht="14.25" spans="1:10">
      <c r="A2591" s="5" t="s">
        <v>181</v>
      </c>
      <c r="E2591" s="28" t="s">
        <v>4400</v>
      </c>
      <c r="F2591" s="28" t="s">
        <v>668</v>
      </c>
      <c r="G2591" s="28" t="s">
        <v>1777</v>
      </c>
      <c r="H2591" s="11">
        <v>1</v>
      </c>
      <c r="J2591" s="41">
        <v>4270</v>
      </c>
    </row>
    <row r="2592" ht="14.25" spans="1:10">
      <c r="A2592" s="5" t="s">
        <v>181</v>
      </c>
      <c r="E2592" s="28" t="s">
        <v>4401</v>
      </c>
      <c r="F2592" s="28" t="s">
        <v>1361</v>
      </c>
      <c r="G2592" s="28" t="s">
        <v>187</v>
      </c>
      <c r="H2592" s="11">
        <v>1</v>
      </c>
      <c r="J2592" s="41">
        <v>4596</v>
      </c>
    </row>
    <row r="2593" ht="14.25" spans="1:10">
      <c r="A2593" s="5" t="s">
        <v>181</v>
      </c>
      <c r="E2593" s="28" t="s">
        <v>4402</v>
      </c>
      <c r="F2593" s="28" t="s">
        <v>1415</v>
      </c>
      <c r="G2593" s="28" t="s">
        <v>4206</v>
      </c>
      <c r="H2593" s="11">
        <v>1</v>
      </c>
      <c r="J2593" s="41">
        <v>4600</v>
      </c>
    </row>
    <row r="2594" ht="14.25" spans="1:10">
      <c r="A2594" s="5" t="s">
        <v>181</v>
      </c>
      <c r="E2594" s="28" t="s">
        <v>4403</v>
      </c>
      <c r="F2594" s="28" t="s">
        <v>4404</v>
      </c>
      <c r="G2594" s="28" t="s">
        <v>4405</v>
      </c>
      <c r="H2594" s="11">
        <v>1</v>
      </c>
      <c r="J2594" s="41">
        <v>4782</v>
      </c>
    </row>
    <row r="2595" ht="14.25" spans="1:10">
      <c r="A2595" s="5" t="s">
        <v>181</v>
      </c>
      <c r="E2595" s="28" t="s">
        <v>4406</v>
      </c>
      <c r="F2595" s="28" t="s">
        <v>668</v>
      </c>
      <c r="G2595" s="28" t="s">
        <v>1390</v>
      </c>
      <c r="H2595" s="11">
        <v>1</v>
      </c>
      <c r="J2595" s="41">
        <v>4784</v>
      </c>
    </row>
    <row r="2596" ht="14.25" spans="1:10">
      <c r="A2596" s="5" t="s">
        <v>181</v>
      </c>
      <c r="E2596" s="28" t="s">
        <v>4407</v>
      </c>
      <c r="F2596" s="28" t="s">
        <v>668</v>
      </c>
      <c r="G2596" s="28" t="s">
        <v>602</v>
      </c>
      <c r="H2596" s="11">
        <v>1</v>
      </c>
      <c r="J2596" s="41">
        <v>4800</v>
      </c>
    </row>
    <row r="2597" ht="14.25" spans="1:10">
      <c r="A2597" s="5" t="s">
        <v>181</v>
      </c>
      <c r="E2597" s="28" t="s">
        <v>4408</v>
      </c>
      <c r="F2597" s="28" t="s">
        <v>1770</v>
      </c>
      <c r="G2597" s="28" t="s">
        <v>4409</v>
      </c>
      <c r="H2597" s="11">
        <v>1</v>
      </c>
      <c r="J2597" s="41">
        <v>4850</v>
      </c>
    </row>
    <row r="2598" ht="14.25" spans="1:10">
      <c r="A2598" s="5" t="s">
        <v>181</v>
      </c>
      <c r="E2598" s="28" t="s">
        <v>4410</v>
      </c>
      <c r="F2598" s="28" t="s">
        <v>552</v>
      </c>
      <c r="G2598" s="28" t="s">
        <v>2189</v>
      </c>
      <c r="H2598" s="11">
        <v>1</v>
      </c>
      <c r="J2598" s="41">
        <v>4870</v>
      </c>
    </row>
    <row r="2599" ht="14.25" spans="1:10">
      <c r="A2599" s="5" t="s">
        <v>181</v>
      </c>
      <c r="E2599" s="28" t="s">
        <v>4411</v>
      </c>
      <c r="F2599" s="28" t="s">
        <v>668</v>
      </c>
      <c r="G2599" s="28" t="s">
        <v>1309</v>
      </c>
      <c r="H2599" s="11">
        <v>1</v>
      </c>
      <c r="J2599" s="41">
        <v>4880</v>
      </c>
    </row>
    <row r="2600" ht="14.25" spans="1:10">
      <c r="A2600" s="5" t="s">
        <v>181</v>
      </c>
      <c r="E2600" s="28" t="s">
        <v>4412</v>
      </c>
      <c r="F2600" s="28" t="s">
        <v>668</v>
      </c>
      <c r="G2600" s="28" t="s">
        <v>602</v>
      </c>
      <c r="H2600" s="11">
        <v>1</v>
      </c>
      <c r="J2600" s="41">
        <v>4920</v>
      </c>
    </row>
    <row r="2601" ht="14.25" spans="1:10">
      <c r="A2601" s="5" t="s">
        <v>181</v>
      </c>
      <c r="E2601" s="28" t="s">
        <v>4413</v>
      </c>
      <c r="F2601" s="28" t="s">
        <v>82</v>
      </c>
      <c r="G2601" s="28" t="s">
        <v>1858</v>
      </c>
      <c r="H2601" s="11">
        <v>1</v>
      </c>
      <c r="J2601" s="41">
        <v>4941</v>
      </c>
    </row>
    <row r="2602" ht="14.25" spans="1:10">
      <c r="A2602" s="5" t="s">
        <v>181</v>
      </c>
      <c r="E2602" s="28" t="s">
        <v>4414</v>
      </c>
      <c r="F2602" s="28" t="s">
        <v>1361</v>
      </c>
      <c r="G2602" s="28" t="s">
        <v>1507</v>
      </c>
      <c r="H2602" s="11">
        <v>1</v>
      </c>
      <c r="J2602" s="41">
        <v>4960</v>
      </c>
    </row>
    <row r="2603" ht="14.25" spans="1:10">
      <c r="A2603" s="5" t="s">
        <v>181</v>
      </c>
      <c r="E2603" s="28" t="s">
        <v>4415</v>
      </c>
      <c r="F2603" s="28" t="s">
        <v>1361</v>
      </c>
      <c r="G2603" s="28" t="s">
        <v>2720</v>
      </c>
      <c r="H2603" s="11">
        <v>1</v>
      </c>
      <c r="J2603" s="41">
        <v>4995</v>
      </c>
    </row>
    <row r="2604" ht="14.25" spans="1:10">
      <c r="A2604" s="5" t="s">
        <v>181</v>
      </c>
      <c r="B2604"/>
      <c r="C2604" s="9"/>
      <c r="D2604"/>
      <c r="E2604" s="28" t="s">
        <v>4416</v>
      </c>
      <c r="F2604" s="28" t="s">
        <v>1361</v>
      </c>
      <c r="G2604" s="28" t="s">
        <v>1507</v>
      </c>
      <c r="H2604" s="11">
        <v>1</v>
      </c>
      <c r="I2604" s="11"/>
      <c r="J2604" s="41">
        <v>5000</v>
      </c>
    </row>
    <row r="2605" ht="14.25" spans="1:10">
      <c r="A2605" s="5" t="s">
        <v>181</v>
      </c>
      <c r="B2605"/>
      <c r="E2605" s="28" t="s">
        <v>4417</v>
      </c>
      <c r="F2605" s="28" t="s">
        <v>1361</v>
      </c>
      <c r="G2605" s="28" t="s">
        <v>1831</v>
      </c>
      <c r="H2605" s="11">
        <v>1</v>
      </c>
      <c r="J2605" s="41">
        <v>5000</v>
      </c>
    </row>
    <row r="2606" ht="14.25" spans="1:10">
      <c r="A2606" s="5" t="s">
        <v>181</v>
      </c>
      <c r="B2606"/>
      <c r="E2606" s="28" t="s">
        <v>4418</v>
      </c>
      <c r="F2606" s="28" t="s">
        <v>668</v>
      </c>
      <c r="G2606" s="28" t="s">
        <v>602</v>
      </c>
      <c r="H2606" s="11">
        <v>1</v>
      </c>
      <c r="J2606" s="41">
        <v>5000</v>
      </c>
    </row>
    <row r="2607" ht="14.25" spans="1:10">
      <c r="A2607" s="5" t="s">
        <v>181</v>
      </c>
      <c r="B2607"/>
      <c r="E2607" s="28" t="s">
        <v>4419</v>
      </c>
      <c r="F2607" s="28" t="s">
        <v>1361</v>
      </c>
      <c r="G2607" s="28" t="s">
        <v>1388</v>
      </c>
      <c r="H2607" s="11">
        <v>1</v>
      </c>
      <c r="J2607" s="41">
        <v>5000</v>
      </c>
    </row>
    <row r="2608" ht="14.25" spans="1:10">
      <c r="A2608" s="5" t="s">
        <v>181</v>
      </c>
      <c r="B2608"/>
      <c r="E2608" s="28" t="s">
        <v>4420</v>
      </c>
      <c r="F2608" s="28" t="s">
        <v>1361</v>
      </c>
      <c r="G2608" s="28" t="s">
        <v>1507</v>
      </c>
      <c r="H2608" s="11">
        <v>1</v>
      </c>
      <c r="J2608" s="41">
        <v>5000</v>
      </c>
    </row>
    <row r="2609" ht="14.25" spans="1:10">
      <c r="A2609" s="5" t="s">
        <v>181</v>
      </c>
      <c r="B2609"/>
      <c r="E2609" s="28" t="s">
        <v>4421</v>
      </c>
      <c r="F2609" s="28" t="s">
        <v>1361</v>
      </c>
      <c r="G2609" s="28" t="s">
        <v>690</v>
      </c>
      <c r="H2609" s="11">
        <v>1</v>
      </c>
      <c r="J2609" s="41">
        <v>5000</v>
      </c>
    </row>
    <row r="2610" ht="14.25" spans="1:10">
      <c r="A2610" s="5" t="s">
        <v>181</v>
      </c>
      <c r="B2610"/>
      <c r="E2610" s="28" t="s">
        <v>4422</v>
      </c>
      <c r="F2610" s="28" t="s">
        <v>1361</v>
      </c>
      <c r="G2610" s="28" t="s">
        <v>1309</v>
      </c>
      <c r="H2610" s="11">
        <v>1</v>
      </c>
      <c r="J2610" s="41">
        <v>5000</v>
      </c>
    </row>
    <row r="2611" ht="14.25" spans="1:10">
      <c r="A2611" s="5" t="s">
        <v>181</v>
      </c>
      <c r="B2611"/>
      <c r="E2611" s="28" t="s">
        <v>4423</v>
      </c>
      <c r="F2611" s="28" t="s">
        <v>1361</v>
      </c>
      <c r="G2611" s="28" t="s">
        <v>3657</v>
      </c>
      <c r="H2611" s="11">
        <v>1</v>
      </c>
      <c r="J2611" s="41">
        <v>5000</v>
      </c>
    </row>
    <row r="2612" ht="14.25" spans="1:10">
      <c r="A2612" s="5" t="s">
        <v>181</v>
      </c>
      <c r="E2612" s="28" t="s">
        <v>4424</v>
      </c>
      <c r="F2612" s="28" t="s">
        <v>1361</v>
      </c>
      <c r="G2612" s="28" t="s">
        <v>2720</v>
      </c>
      <c r="H2612" s="11">
        <v>1</v>
      </c>
      <c r="J2612" s="41">
        <v>5000</v>
      </c>
    </row>
    <row r="2613" ht="14.25" spans="1:10">
      <c r="A2613" s="5" t="s">
        <v>181</v>
      </c>
      <c r="E2613" s="28" t="s">
        <v>4425</v>
      </c>
      <c r="F2613" s="28" t="s">
        <v>1361</v>
      </c>
      <c r="G2613" s="28" t="s">
        <v>1388</v>
      </c>
      <c r="H2613" s="11">
        <v>1</v>
      </c>
      <c r="J2613" s="41">
        <v>5000</v>
      </c>
    </row>
    <row r="2614" ht="14.25" spans="1:10">
      <c r="A2614" s="5" t="s">
        <v>181</v>
      </c>
      <c r="E2614" s="28" t="s">
        <v>4426</v>
      </c>
      <c r="F2614" s="28" t="s">
        <v>1361</v>
      </c>
      <c r="G2614" s="28" t="s">
        <v>1309</v>
      </c>
      <c r="H2614" s="11">
        <v>1</v>
      </c>
      <c r="J2614" s="41">
        <v>5000</v>
      </c>
    </row>
    <row r="2615" ht="14.25" spans="1:10">
      <c r="A2615" s="5" t="s">
        <v>181</v>
      </c>
      <c r="B2615"/>
      <c r="E2615" s="28" t="s">
        <v>4427</v>
      </c>
      <c r="F2615" s="28"/>
      <c r="G2615" s="28"/>
      <c r="H2615" s="11">
        <v>1</v>
      </c>
      <c r="J2615" s="41">
        <v>6000</v>
      </c>
    </row>
    <row r="2616" ht="14.25" spans="1:10">
      <c r="A2616" s="5" t="s">
        <v>181</v>
      </c>
      <c r="B2616"/>
      <c r="E2616" s="28" t="s">
        <v>4428</v>
      </c>
      <c r="F2616" s="28" t="s">
        <v>1266</v>
      </c>
      <c r="G2616" s="28" t="s">
        <v>3407</v>
      </c>
      <c r="H2616" s="11">
        <v>1</v>
      </c>
      <c r="J2616" s="41">
        <v>7813</v>
      </c>
    </row>
    <row r="2617" ht="14.25" spans="1:10">
      <c r="A2617" s="5" t="s">
        <v>181</v>
      </c>
      <c r="B2617"/>
      <c r="E2617" s="28" t="s">
        <v>4429</v>
      </c>
      <c r="F2617" s="28" t="s">
        <v>4430</v>
      </c>
      <c r="G2617" s="28" t="s">
        <v>203</v>
      </c>
      <c r="H2617" s="11">
        <v>1</v>
      </c>
      <c r="J2617" s="41">
        <v>7946</v>
      </c>
    </row>
    <row r="2618" ht="14.25" spans="1:10">
      <c r="A2618" s="5" t="s">
        <v>181</v>
      </c>
      <c r="B2618"/>
      <c r="E2618" s="28" t="s">
        <v>4431</v>
      </c>
      <c r="F2618" s="28" t="s">
        <v>4432</v>
      </c>
      <c r="G2618" s="28" t="s">
        <v>83</v>
      </c>
      <c r="H2618" s="11">
        <v>1</v>
      </c>
      <c r="J2618" s="41">
        <v>8000</v>
      </c>
    </row>
    <row r="2619" ht="14.25" spans="1:10">
      <c r="A2619" s="5" t="s">
        <v>181</v>
      </c>
      <c r="B2619"/>
      <c r="E2619" s="28" t="s">
        <v>4433</v>
      </c>
      <c r="F2619" s="28" t="s">
        <v>552</v>
      </c>
      <c r="G2619" s="28" t="s">
        <v>1843</v>
      </c>
      <c r="H2619" s="11">
        <v>1</v>
      </c>
      <c r="J2619" s="41">
        <v>9950</v>
      </c>
    </row>
    <row r="2620" ht="14.25" spans="1:10">
      <c r="A2620" s="5" t="s">
        <v>181</v>
      </c>
      <c r="B2620"/>
      <c r="E2620" s="28" t="s">
        <v>4026</v>
      </c>
      <c r="F2620" s="28" t="s">
        <v>4027</v>
      </c>
      <c r="G2620" s="28" t="s">
        <v>241</v>
      </c>
      <c r="H2620" s="11">
        <v>1</v>
      </c>
      <c r="J2620" s="41">
        <v>14679</v>
      </c>
    </row>
    <row r="2621" ht="14.25" spans="1:10">
      <c r="A2621" s="5" t="s">
        <v>181</v>
      </c>
      <c r="B2621"/>
      <c r="E2621" s="28" t="s">
        <v>4434</v>
      </c>
      <c r="F2621" s="28" t="s">
        <v>4435</v>
      </c>
      <c r="G2621" s="28" t="s">
        <v>135</v>
      </c>
      <c r="H2621" s="11">
        <v>1</v>
      </c>
      <c r="J2621" s="41">
        <v>20930</v>
      </c>
    </row>
    <row r="2622" ht="14.25" spans="1:10">
      <c r="A2622" s="5" t="s">
        <v>181</v>
      </c>
      <c r="B2622"/>
      <c r="E2622" s="28" t="s">
        <v>4436</v>
      </c>
      <c r="F2622" s="28" t="s">
        <v>1361</v>
      </c>
      <c r="G2622" s="28" t="s">
        <v>2665</v>
      </c>
      <c r="H2622" s="11">
        <v>1</v>
      </c>
      <c r="J2622" s="41">
        <v>28000</v>
      </c>
    </row>
    <row r="2623" ht="14.25" hidden="1" spans="1:10">
      <c r="A2623" s="5" t="s">
        <v>50</v>
      </c>
      <c r="E2623" s="28" t="s">
        <v>4437</v>
      </c>
      <c r="F2623" s="28" t="s">
        <v>4438</v>
      </c>
      <c r="G2623" s="28" t="s">
        <v>353</v>
      </c>
      <c r="H2623" s="11">
        <v>1</v>
      </c>
      <c r="J2623" s="41">
        <v>20</v>
      </c>
    </row>
    <row r="2624" ht="14.25" hidden="1" spans="1:10">
      <c r="A2624" s="5" t="s">
        <v>50</v>
      </c>
      <c r="E2624" s="28" t="s">
        <v>4439</v>
      </c>
      <c r="F2624" s="28" t="s">
        <v>4440</v>
      </c>
      <c r="G2624" s="28"/>
      <c r="H2624" s="11">
        <v>1</v>
      </c>
      <c r="J2624" s="41">
        <v>4000</v>
      </c>
    </row>
    <row r="2625" ht="14.25" hidden="1" spans="1:10">
      <c r="A2625" s="5" t="s">
        <v>50</v>
      </c>
      <c r="E2625" s="28" t="s">
        <v>2918</v>
      </c>
      <c r="F2625" s="28" t="s">
        <v>592</v>
      </c>
      <c r="G2625" s="28" t="s">
        <v>2881</v>
      </c>
      <c r="H2625" s="11">
        <v>1</v>
      </c>
      <c r="J2625" s="41">
        <v>300</v>
      </c>
    </row>
    <row r="2626" ht="14.25" hidden="1" spans="1:10">
      <c r="A2626" s="5" t="s">
        <v>50</v>
      </c>
      <c r="E2626" s="28" t="s">
        <v>4441</v>
      </c>
      <c r="F2626" s="28" t="s">
        <v>873</v>
      </c>
      <c r="G2626" s="28" t="s">
        <v>513</v>
      </c>
      <c r="H2626" s="11">
        <v>1</v>
      </c>
      <c r="J2626" s="41">
        <v>8</v>
      </c>
    </row>
    <row r="2627" ht="14.25" hidden="1" spans="1:10">
      <c r="A2627" s="5" t="s">
        <v>50</v>
      </c>
      <c r="E2627" s="28" t="s">
        <v>4442</v>
      </c>
      <c r="F2627" s="28" t="s">
        <v>139</v>
      </c>
      <c r="G2627" s="28" t="s">
        <v>958</v>
      </c>
      <c r="H2627" s="11">
        <v>1</v>
      </c>
      <c r="J2627" s="41">
        <v>54</v>
      </c>
    </row>
    <row r="2628" ht="14.25" hidden="1" spans="1:10">
      <c r="A2628" s="5" t="s">
        <v>50</v>
      </c>
      <c r="E2628" s="28" t="s">
        <v>961</v>
      </c>
      <c r="F2628" s="28" t="s">
        <v>1164</v>
      </c>
      <c r="G2628" s="28" t="s">
        <v>1893</v>
      </c>
      <c r="H2628" s="11">
        <v>1</v>
      </c>
      <c r="J2628" s="41">
        <v>23</v>
      </c>
    </row>
    <row r="2629" ht="14.25" hidden="1" spans="1:10">
      <c r="A2629" s="5" t="s">
        <v>50</v>
      </c>
      <c r="E2629" s="28" t="s">
        <v>4443</v>
      </c>
      <c r="F2629" s="28" t="s">
        <v>4444</v>
      </c>
      <c r="G2629" s="28" t="s">
        <v>712</v>
      </c>
      <c r="H2629" s="11">
        <v>1</v>
      </c>
      <c r="J2629" s="41">
        <v>14</v>
      </c>
    </row>
    <row r="2630" ht="14.25" hidden="1" spans="1:10">
      <c r="A2630" s="5" t="s">
        <v>50</v>
      </c>
      <c r="E2630" s="109" t="s">
        <v>4445</v>
      </c>
      <c r="F2630" s="109" t="s">
        <v>4446</v>
      </c>
      <c r="G2630" s="109" t="s">
        <v>515</v>
      </c>
      <c r="H2630" s="11">
        <v>1</v>
      </c>
      <c r="J2630" s="110">
        <v>796</v>
      </c>
    </row>
    <row r="2631" ht="14.25" hidden="1" spans="1:10">
      <c r="A2631" s="5" t="s">
        <v>50</v>
      </c>
      <c r="E2631" s="109" t="s">
        <v>4447</v>
      </c>
      <c r="F2631" s="109" t="s">
        <v>82</v>
      </c>
      <c r="G2631" s="109" t="s">
        <v>405</v>
      </c>
      <c r="H2631" s="11">
        <v>1</v>
      </c>
      <c r="J2631" s="110">
        <v>495</v>
      </c>
    </row>
    <row r="2632" ht="14.25" hidden="1" spans="1:10">
      <c r="A2632" s="5" t="s">
        <v>50</v>
      </c>
      <c r="E2632" s="28" t="s">
        <v>4448</v>
      </c>
      <c r="F2632" s="28" t="s">
        <v>1266</v>
      </c>
      <c r="G2632" s="28" t="s">
        <v>1235</v>
      </c>
      <c r="H2632" s="11">
        <v>1</v>
      </c>
      <c r="J2632" s="41">
        <v>4435</v>
      </c>
    </row>
    <row r="2633" ht="14.25" hidden="1" spans="1:10">
      <c r="A2633" s="5" t="s">
        <v>50</v>
      </c>
      <c r="E2633" s="28" t="s">
        <v>4449</v>
      </c>
      <c r="F2633" s="28" t="s">
        <v>216</v>
      </c>
      <c r="G2633" s="28" t="s">
        <v>2946</v>
      </c>
      <c r="H2633" s="11">
        <v>1</v>
      </c>
      <c r="J2633" s="41">
        <v>1</v>
      </c>
    </row>
    <row r="2634" ht="14.25" hidden="1" spans="1:10">
      <c r="A2634" s="5" t="s">
        <v>50</v>
      </c>
      <c r="E2634" s="28" t="s">
        <v>4450</v>
      </c>
      <c r="F2634" s="28" t="s">
        <v>1355</v>
      </c>
      <c r="G2634" s="28" t="s">
        <v>225</v>
      </c>
      <c r="H2634" s="11">
        <v>1</v>
      </c>
      <c r="J2634" s="41">
        <v>100</v>
      </c>
    </row>
    <row r="2635" ht="14.25" hidden="1" spans="1:10">
      <c r="A2635" s="5" t="s">
        <v>50</v>
      </c>
      <c r="E2635" s="28" t="s">
        <v>4451</v>
      </c>
      <c r="F2635" s="28" t="s">
        <v>1355</v>
      </c>
      <c r="G2635" s="28" t="s">
        <v>225</v>
      </c>
      <c r="H2635" s="11">
        <v>1</v>
      </c>
      <c r="J2635" s="41">
        <v>100</v>
      </c>
    </row>
    <row r="2636" ht="14.25" hidden="1" spans="1:10">
      <c r="A2636" s="5" t="s">
        <v>50</v>
      </c>
      <c r="E2636" s="28" t="s">
        <v>4452</v>
      </c>
      <c r="F2636" s="28" t="s">
        <v>1355</v>
      </c>
      <c r="G2636" s="28" t="s">
        <v>225</v>
      </c>
      <c r="H2636" s="11">
        <v>1</v>
      </c>
      <c r="J2636" s="41">
        <v>100</v>
      </c>
    </row>
    <row r="2637" ht="14.25" hidden="1" spans="1:10">
      <c r="A2637" s="5" t="s">
        <v>50</v>
      </c>
      <c r="E2637" s="28" t="s">
        <v>4453</v>
      </c>
      <c r="F2637" s="28" t="s">
        <v>474</v>
      </c>
      <c r="G2637" s="28" t="s">
        <v>520</v>
      </c>
      <c r="H2637" s="11">
        <v>1</v>
      </c>
      <c r="J2637" s="41">
        <v>4</v>
      </c>
    </row>
    <row r="2638" ht="14.25" hidden="1" spans="1:10">
      <c r="A2638" s="5" t="s">
        <v>50</v>
      </c>
      <c r="E2638" s="28" t="s">
        <v>4454</v>
      </c>
      <c r="F2638" s="28" t="s">
        <v>82</v>
      </c>
      <c r="G2638" s="28" t="s">
        <v>2599</v>
      </c>
      <c r="H2638" s="11">
        <v>1</v>
      </c>
      <c r="J2638" s="41">
        <v>871</v>
      </c>
    </row>
    <row r="2639" ht="14.25" hidden="1" spans="1:10">
      <c r="A2639" s="5" t="s">
        <v>50</v>
      </c>
      <c r="E2639" s="28" t="s">
        <v>4455</v>
      </c>
      <c r="F2639" s="28" t="s">
        <v>2651</v>
      </c>
      <c r="G2639" s="28" t="s">
        <v>135</v>
      </c>
      <c r="H2639" s="11">
        <v>1</v>
      </c>
      <c r="J2639" s="41">
        <v>20</v>
      </c>
    </row>
    <row r="2640" ht="14.25" hidden="1" spans="1:10">
      <c r="A2640" s="5" t="s">
        <v>50</v>
      </c>
      <c r="E2640" s="28" t="s">
        <v>4456</v>
      </c>
      <c r="F2640" s="28" t="s">
        <v>1860</v>
      </c>
      <c r="G2640" s="28" t="s">
        <v>3121</v>
      </c>
      <c r="H2640" s="11">
        <v>1</v>
      </c>
      <c r="J2640" s="41">
        <v>7</v>
      </c>
    </row>
    <row r="2641" ht="14.25" hidden="1" spans="1:10">
      <c r="A2641" s="5" t="s">
        <v>50</v>
      </c>
      <c r="E2641" s="28" t="s">
        <v>4457</v>
      </c>
      <c r="F2641" s="28" t="s">
        <v>281</v>
      </c>
      <c r="G2641" s="28"/>
      <c r="H2641" s="11">
        <v>1</v>
      </c>
      <c r="J2641" s="41">
        <v>9</v>
      </c>
    </row>
    <row r="2642" ht="14.25" hidden="1" spans="1:10">
      <c r="A2642" s="5" t="s">
        <v>50</v>
      </c>
      <c r="E2642" s="28" t="s">
        <v>4458</v>
      </c>
      <c r="F2642" s="28" t="s">
        <v>1361</v>
      </c>
      <c r="G2642" s="28" t="s">
        <v>1309</v>
      </c>
      <c r="H2642" s="11">
        <v>1</v>
      </c>
      <c r="J2642" s="41">
        <v>5000</v>
      </c>
    </row>
    <row r="2643" ht="14.25" hidden="1" spans="1:10">
      <c r="A2643" s="5" t="s">
        <v>50</v>
      </c>
      <c r="E2643" s="28" t="s">
        <v>4459</v>
      </c>
      <c r="F2643" s="28" t="s">
        <v>4460</v>
      </c>
      <c r="G2643" s="28"/>
      <c r="H2643" s="11">
        <v>1</v>
      </c>
      <c r="J2643" s="41">
        <v>30</v>
      </c>
    </row>
    <row r="2644" ht="14.25" hidden="1" spans="1:10">
      <c r="A2644" s="5" t="s">
        <v>50</v>
      </c>
      <c r="E2644" s="28" t="s">
        <v>4461</v>
      </c>
      <c r="F2644" s="28" t="s">
        <v>1361</v>
      </c>
      <c r="G2644" s="28" t="s">
        <v>1388</v>
      </c>
      <c r="H2644" s="11">
        <v>1</v>
      </c>
      <c r="J2644" s="41">
        <v>5000</v>
      </c>
    </row>
    <row r="2645" ht="14.25" hidden="1" spans="1:10">
      <c r="A2645" s="5" t="s">
        <v>50</v>
      </c>
      <c r="E2645" s="28" t="s">
        <v>4462</v>
      </c>
      <c r="F2645" s="28" t="s">
        <v>1361</v>
      </c>
      <c r="G2645" s="28" t="s">
        <v>2720</v>
      </c>
      <c r="H2645" s="11">
        <v>1</v>
      </c>
      <c r="J2645" s="41">
        <v>5000</v>
      </c>
    </row>
    <row r="2646" ht="14.25" hidden="1" spans="1:10">
      <c r="A2646" s="5" t="s">
        <v>50</v>
      </c>
      <c r="E2646" s="28" t="s">
        <v>4463</v>
      </c>
      <c r="F2646" s="28" t="s">
        <v>4464</v>
      </c>
      <c r="G2646" s="28" t="s">
        <v>105</v>
      </c>
      <c r="H2646" s="11">
        <v>1</v>
      </c>
      <c r="J2646" s="41">
        <v>500</v>
      </c>
    </row>
    <row r="2647" ht="14.25" hidden="1" spans="1:10">
      <c r="A2647" s="5" t="s">
        <v>50</v>
      </c>
      <c r="E2647" s="28" t="s">
        <v>4465</v>
      </c>
      <c r="F2647" s="28" t="s">
        <v>4464</v>
      </c>
      <c r="G2647" s="28" t="s">
        <v>105</v>
      </c>
      <c r="H2647" s="11">
        <v>1</v>
      </c>
      <c r="J2647" s="41">
        <v>500</v>
      </c>
    </row>
    <row r="2648" ht="14.25" hidden="1" spans="1:10">
      <c r="A2648" s="5" t="s">
        <v>50</v>
      </c>
      <c r="E2648" s="28" t="s">
        <v>4466</v>
      </c>
      <c r="F2648" s="28" t="s">
        <v>3420</v>
      </c>
      <c r="G2648" s="28" t="s">
        <v>4467</v>
      </c>
      <c r="H2648" s="11">
        <v>1</v>
      </c>
      <c r="J2648" s="41">
        <v>75</v>
      </c>
    </row>
    <row r="2649" ht="14.25" hidden="1" spans="1:10">
      <c r="A2649" s="5" t="s">
        <v>50</v>
      </c>
      <c r="E2649" s="28" t="s">
        <v>4468</v>
      </c>
      <c r="F2649" s="28" t="s">
        <v>661</v>
      </c>
      <c r="G2649" s="28" t="s">
        <v>4469</v>
      </c>
      <c r="H2649" s="11">
        <v>1</v>
      </c>
      <c r="J2649" s="41">
        <v>3316</v>
      </c>
    </row>
    <row r="2650" ht="14.25" hidden="1" spans="1:10">
      <c r="A2650" s="5" t="s">
        <v>50</v>
      </c>
      <c r="E2650" s="28" t="s">
        <v>4470</v>
      </c>
      <c r="F2650" s="28" t="s">
        <v>552</v>
      </c>
      <c r="G2650" s="28" t="s">
        <v>602</v>
      </c>
      <c r="H2650" s="11">
        <v>1</v>
      </c>
      <c r="J2650" s="41">
        <v>9980</v>
      </c>
    </row>
    <row r="2651" ht="14.25" hidden="1" spans="1:10">
      <c r="A2651" s="5" t="s">
        <v>50</v>
      </c>
      <c r="E2651" s="28" t="s">
        <v>4471</v>
      </c>
      <c r="F2651" s="28" t="s">
        <v>552</v>
      </c>
      <c r="G2651" s="28" t="s">
        <v>1742</v>
      </c>
      <c r="H2651" s="11">
        <v>1</v>
      </c>
      <c r="J2651" s="41">
        <v>4750</v>
      </c>
    </row>
    <row r="2652" ht="14.25" hidden="1" spans="1:10">
      <c r="A2652" s="5" t="s">
        <v>50</v>
      </c>
      <c r="E2652" s="28" t="s">
        <v>4472</v>
      </c>
      <c r="F2652" s="28" t="s">
        <v>4154</v>
      </c>
      <c r="G2652" s="28" t="s">
        <v>225</v>
      </c>
      <c r="H2652" s="11">
        <v>1</v>
      </c>
      <c r="J2652" s="41">
        <v>20</v>
      </c>
    </row>
    <row r="2653" ht="14.25" hidden="1" spans="1:10">
      <c r="A2653" s="5" t="s">
        <v>50</v>
      </c>
      <c r="E2653" s="28" t="s">
        <v>4473</v>
      </c>
      <c r="F2653" s="28" t="s">
        <v>1459</v>
      </c>
      <c r="G2653" s="28" t="s">
        <v>513</v>
      </c>
      <c r="H2653" s="11">
        <v>1</v>
      </c>
      <c r="J2653" s="41">
        <v>350</v>
      </c>
    </row>
    <row r="2654" ht="14.25" hidden="1" spans="1:10">
      <c r="A2654" s="5" t="s">
        <v>50</v>
      </c>
      <c r="E2654" s="28" t="s">
        <v>4474</v>
      </c>
      <c r="F2654" s="28" t="s">
        <v>1342</v>
      </c>
      <c r="G2654" s="28" t="s">
        <v>241</v>
      </c>
      <c r="H2654" s="11">
        <v>1</v>
      </c>
      <c r="J2654" s="41">
        <v>39</v>
      </c>
    </row>
    <row r="2655" ht="14.25" hidden="1" spans="1:10">
      <c r="A2655" s="5" t="s">
        <v>50</v>
      </c>
      <c r="E2655" s="28" t="s">
        <v>4475</v>
      </c>
      <c r="F2655" s="28"/>
      <c r="G2655" s="28" t="s">
        <v>2568</v>
      </c>
      <c r="H2655" s="11">
        <v>1</v>
      </c>
      <c r="J2655" s="41">
        <v>1500</v>
      </c>
    </row>
    <row r="2656" ht="14.25" hidden="1" spans="1:10">
      <c r="A2656" s="5" t="s">
        <v>50</v>
      </c>
      <c r="E2656" s="28" t="s">
        <v>4476</v>
      </c>
      <c r="F2656" s="28" t="s">
        <v>1584</v>
      </c>
      <c r="G2656" s="28" t="s">
        <v>2311</v>
      </c>
      <c r="H2656" s="11">
        <v>1</v>
      </c>
      <c r="J2656" s="41">
        <v>170</v>
      </c>
    </row>
    <row r="2657" ht="14.25" hidden="1" spans="1:10">
      <c r="A2657" s="5" t="s">
        <v>50</v>
      </c>
      <c r="E2657" s="28" t="s">
        <v>4477</v>
      </c>
      <c r="F2657" s="28" t="s">
        <v>4478</v>
      </c>
      <c r="G2657" s="28"/>
      <c r="H2657" s="11">
        <v>1</v>
      </c>
      <c r="J2657" s="41">
        <v>3</v>
      </c>
    </row>
    <row r="2658" ht="14.25" hidden="1" spans="1:10">
      <c r="A2658" s="5" t="s">
        <v>50</v>
      </c>
      <c r="E2658" s="28" t="s">
        <v>4479</v>
      </c>
      <c r="F2658" s="28" t="s">
        <v>1694</v>
      </c>
      <c r="G2658" s="28" t="s">
        <v>1314</v>
      </c>
      <c r="H2658" s="11">
        <v>1</v>
      </c>
      <c r="J2658" s="41">
        <v>30</v>
      </c>
    </row>
    <row r="2659" ht="14.25" hidden="1" spans="1:10">
      <c r="A2659" s="5" t="s">
        <v>50</v>
      </c>
      <c r="E2659" s="28" t="s">
        <v>4480</v>
      </c>
      <c r="F2659" s="28" t="s">
        <v>1361</v>
      </c>
      <c r="G2659" s="28" t="s">
        <v>1382</v>
      </c>
      <c r="H2659" s="11">
        <v>1</v>
      </c>
      <c r="J2659" s="41">
        <v>4320</v>
      </c>
    </row>
    <row r="2660" ht="14.25" hidden="1" spans="1:10">
      <c r="A2660" s="5" t="s">
        <v>50</v>
      </c>
      <c r="E2660" s="28" t="s">
        <v>4481</v>
      </c>
      <c r="F2660" s="28" t="s">
        <v>668</v>
      </c>
      <c r="G2660" s="28" t="s">
        <v>1390</v>
      </c>
      <c r="H2660" s="11">
        <v>1</v>
      </c>
      <c r="J2660" s="41">
        <v>5000</v>
      </c>
    </row>
    <row r="2661" ht="14.25" hidden="1" spans="1:10">
      <c r="A2661" s="5" t="s">
        <v>50</v>
      </c>
      <c r="E2661" s="28" t="s">
        <v>4482</v>
      </c>
      <c r="F2661" s="28" t="s">
        <v>2981</v>
      </c>
      <c r="G2661" s="28" t="s">
        <v>105</v>
      </c>
      <c r="H2661" s="11">
        <v>1</v>
      </c>
      <c r="J2661" s="41">
        <v>3</v>
      </c>
    </row>
    <row r="2662" ht="14.25" hidden="1" spans="1:10">
      <c r="A2662" s="5" t="s">
        <v>50</v>
      </c>
      <c r="E2662" s="28" t="s">
        <v>4483</v>
      </c>
      <c r="F2662" s="28" t="s">
        <v>1592</v>
      </c>
      <c r="G2662" s="28" t="s">
        <v>1942</v>
      </c>
      <c r="H2662" s="11">
        <v>1</v>
      </c>
      <c r="J2662" s="41">
        <v>307</v>
      </c>
    </row>
    <row r="2663" ht="14.25" hidden="1" spans="1:10">
      <c r="A2663" s="5" t="s">
        <v>50</v>
      </c>
      <c r="E2663" s="28" t="s">
        <v>4484</v>
      </c>
      <c r="F2663" s="28" t="s">
        <v>1415</v>
      </c>
      <c r="G2663" s="28" t="s">
        <v>225</v>
      </c>
      <c r="H2663" s="11">
        <v>1</v>
      </c>
      <c r="J2663" s="41">
        <v>10</v>
      </c>
    </row>
    <row r="2664" ht="14.25" hidden="1" spans="1:10">
      <c r="A2664" s="5" t="s">
        <v>50</v>
      </c>
      <c r="E2664" s="28" t="s">
        <v>4485</v>
      </c>
      <c r="F2664" s="28" t="s">
        <v>2084</v>
      </c>
      <c r="G2664" s="28" t="s">
        <v>225</v>
      </c>
      <c r="H2664" s="11">
        <v>1</v>
      </c>
      <c r="J2664" s="41">
        <v>16</v>
      </c>
    </row>
    <row r="2665" ht="14.25" hidden="1" spans="1:10">
      <c r="A2665" s="5" t="s">
        <v>50</v>
      </c>
      <c r="E2665" s="28" t="s">
        <v>4486</v>
      </c>
      <c r="F2665" s="28" t="s">
        <v>4487</v>
      </c>
      <c r="G2665" s="28" t="s">
        <v>225</v>
      </c>
      <c r="H2665" s="11">
        <v>1</v>
      </c>
      <c r="J2665" s="41">
        <v>2</v>
      </c>
    </row>
    <row r="2666" ht="14.25" hidden="1" spans="1:10">
      <c r="A2666" s="5" t="s">
        <v>50</v>
      </c>
      <c r="E2666" s="28" t="s">
        <v>4488</v>
      </c>
      <c r="F2666" s="28" t="s">
        <v>2084</v>
      </c>
      <c r="G2666" s="28" t="s">
        <v>225</v>
      </c>
      <c r="H2666" s="11">
        <v>1</v>
      </c>
      <c r="J2666" s="41">
        <v>8</v>
      </c>
    </row>
    <row r="2667" ht="14.25" hidden="1" spans="1:10">
      <c r="A2667" s="5" t="s">
        <v>50</v>
      </c>
      <c r="E2667" s="28" t="s">
        <v>4489</v>
      </c>
      <c r="F2667" s="28" t="s">
        <v>4490</v>
      </c>
      <c r="G2667" s="28" t="s">
        <v>135</v>
      </c>
      <c r="H2667" s="11">
        <v>1</v>
      </c>
      <c r="J2667" s="41">
        <v>3</v>
      </c>
    </row>
    <row r="2668" ht="14.25" hidden="1" spans="1:10">
      <c r="A2668" s="5" t="s">
        <v>50</v>
      </c>
      <c r="E2668" s="28" t="s">
        <v>4491</v>
      </c>
      <c r="F2668" s="28" t="s">
        <v>4492</v>
      </c>
      <c r="G2668" s="28" t="s">
        <v>2792</v>
      </c>
      <c r="H2668" s="11">
        <v>1</v>
      </c>
      <c r="J2668" s="41">
        <v>2</v>
      </c>
    </row>
    <row r="2669" ht="14.25" hidden="1" spans="1:10">
      <c r="A2669" s="5" t="s">
        <v>50</v>
      </c>
      <c r="E2669" s="28" t="s">
        <v>4493</v>
      </c>
      <c r="F2669" s="28" t="s">
        <v>222</v>
      </c>
      <c r="G2669" s="28" t="s">
        <v>2341</v>
      </c>
      <c r="H2669" s="11">
        <v>1</v>
      </c>
      <c r="J2669" s="41">
        <v>772</v>
      </c>
    </row>
    <row r="2670" ht="14.25" hidden="1" spans="1:10">
      <c r="A2670" s="5" t="s">
        <v>50</v>
      </c>
      <c r="E2670" s="28" t="s">
        <v>4494</v>
      </c>
      <c r="F2670" s="28" t="s">
        <v>547</v>
      </c>
      <c r="G2670" s="28" t="s">
        <v>2033</v>
      </c>
      <c r="H2670" s="11">
        <v>1</v>
      </c>
      <c r="J2670" s="41">
        <v>40</v>
      </c>
    </row>
    <row r="2671" ht="14.25" hidden="1" spans="1:10">
      <c r="A2671" s="5" t="s">
        <v>50</v>
      </c>
      <c r="E2671" s="28" t="s">
        <v>4495</v>
      </c>
      <c r="F2671" s="28" t="s">
        <v>4478</v>
      </c>
      <c r="G2671" s="28" t="s">
        <v>4496</v>
      </c>
      <c r="H2671" s="11">
        <v>1</v>
      </c>
      <c r="J2671" s="41">
        <v>15</v>
      </c>
    </row>
    <row r="2672" ht="14.25" hidden="1" spans="1:10">
      <c r="A2672" s="5" t="s">
        <v>50</v>
      </c>
      <c r="E2672" s="28" t="s">
        <v>4497</v>
      </c>
      <c r="F2672" s="28" t="s">
        <v>4498</v>
      </c>
      <c r="G2672" s="28" t="s">
        <v>4499</v>
      </c>
      <c r="H2672" s="11">
        <v>1</v>
      </c>
      <c r="J2672" s="41">
        <v>9</v>
      </c>
    </row>
    <row r="2673" ht="14.25" hidden="1" spans="1:10">
      <c r="A2673" s="5" t="s">
        <v>50</v>
      </c>
      <c r="E2673" s="28" t="s">
        <v>4500</v>
      </c>
      <c r="F2673" s="28" t="s">
        <v>981</v>
      </c>
      <c r="G2673" s="28" t="s">
        <v>4368</v>
      </c>
      <c r="H2673" s="11">
        <v>1</v>
      </c>
      <c r="J2673" s="41">
        <v>2</v>
      </c>
    </row>
    <row r="2674" ht="14.25" hidden="1" spans="1:10">
      <c r="A2674" s="5" t="s">
        <v>50</v>
      </c>
      <c r="E2674" s="28" t="s">
        <v>4501</v>
      </c>
      <c r="F2674" s="28" t="s">
        <v>1947</v>
      </c>
      <c r="G2674" s="28" t="s">
        <v>1723</v>
      </c>
      <c r="H2674" s="11">
        <v>1</v>
      </c>
      <c r="J2674" s="41">
        <v>3</v>
      </c>
    </row>
    <row r="2675" ht="14.25" hidden="1" spans="1:10">
      <c r="A2675" s="5" t="s">
        <v>50</v>
      </c>
      <c r="E2675" s="28" t="s">
        <v>4502</v>
      </c>
      <c r="F2675" s="28" t="s">
        <v>4503</v>
      </c>
      <c r="G2675" s="28"/>
      <c r="H2675" s="11">
        <v>1</v>
      </c>
      <c r="J2675" s="41">
        <v>5</v>
      </c>
    </row>
    <row r="2676" ht="14.25" hidden="1" spans="1:10">
      <c r="A2676" s="5" t="s">
        <v>50</v>
      </c>
      <c r="E2676" s="28" t="s">
        <v>4504</v>
      </c>
      <c r="F2676" s="28" t="s">
        <v>1361</v>
      </c>
      <c r="G2676" s="28" t="s">
        <v>1418</v>
      </c>
      <c r="H2676" s="11">
        <v>1</v>
      </c>
      <c r="J2676" s="41">
        <v>4900</v>
      </c>
    </row>
    <row r="2677" ht="14.25" hidden="1" spans="1:10">
      <c r="A2677" s="5" t="s">
        <v>50</v>
      </c>
      <c r="E2677" s="28" t="s">
        <v>4505</v>
      </c>
      <c r="F2677" s="28" t="s">
        <v>222</v>
      </c>
      <c r="G2677" s="28" t="s">
        <v>1687</v>
      </c>
      <c r="H2677" s="11">
        <v>1</v>
      </c>
      <c r="J2677" s="41">
        <v>5820</v>
      </c>
    </row>
    <row r="2678" ht="14.25" hidden="1" spans="1:10">
      <c r="A2678" s="5" t="s">
        <v>50</v>
      </c>
      <c r="E2678" s="28" t="s">
        <v>4506</v>
      </c>
      <c r="F2678" s="28" t="s">
        <v>281</v>
      </c>
      <c r="G2678" s="28"/>
      <c r="H2678" s="11">
        <v>1</v>
      </c>
      <c r="J2678" s="41">
        <v>263</v>
      </c>
    </row>
    <row r="2679" ht="14.25" hidden="1" spans="1:10">
      <c r="A2679" s="5" t="s">
        <v>50</v>
      </c>
      <c r="E2679" s="28" t="s">
        <v>4507</v>
      </c>
      <c r="F2679" s="28" t="s">
        <v>552</v>
      </c>
      <c r="G2679" s="28" t="s">
        <v>602</v>
      </c>
      <c r="H2679" s="11">
        <v>1</v>
      </c>
      <c r="J2679" s="41">
        <v>4900</v>
      </c>
    </row>
    <row r="2680" ht="14.25" hidden="1" spans="1:10">
      <c r="A2680" s="5" t="s">
        <v>50</v>
      </c>
      <c r="E2680" s="28" t="s">
        <v>4508</v>
      </c>
      <c r="F2680" s="28" t="s">
        <v>552</v>
      </c>
      <c r="G2680" s="28" t="s">
        <v>2550</v>
      </c>
      <c r="H2680" s="11">
        <v>1</v>
      </c>
      <c r="J2680" s="41">
        <v>9980</v>
      </c>
    </row>
    <row r="2681" ht="14.25" hidden="1" spans="1:10">
      <c r="A2681" s="5" t="s">
        <v>50</v>
      </c>
      <c r="E2681" s="28" t="s">
        <v>4509</v>
      </c>
      <c r="F2681" s="28" t="s">
        <v>1411</v>
      </c>
      <c r="G2681" s="28"/>
      <c r="H2681" s="11">
        <v>1</v>
      </c>
      <c r="J2681" s="41">
        <v>3</v>
      </c>
    </row>
    <row r="2682" ht="14.25" hidden="1" spans="1:10">
      <c r="A2682" s="5" t="s">
        <v>50</v>
      </c>
      <c r="E2682" s="28" t="s">
        <v>4510</v>
      </c>
      <c r="F2682" s="28" t="s">
        <v>474</v>
      </c>
      <c r="G2682" s="28" t="s">
        <v>4511</v>
      </c>
      <c r="H2682" s="11">
        <v>1</v>
      </c>
      <c r="J2682" s="41">
        <v>5998</v>
      </c>
    </row>
    <row r="2683" ht="14.25" hidden="1" spans="1:10">
      <c r="A2683" s="5" t="s">
        <v>50</v>
      </c>
      <c r="E2683" s="28" t="s">
        <v>4512</v>
      </c>
      <c r="F2683" s="28" t="s">
        <v>1393</v>
      </c>
      <c r="G2683" s="28" t="s">
        <v>1858</v>
      </c>
      <c r="H2683" s="11">
        <v>1</v>
      </c>
      <c r="J2683" s="41">
        <v>13</v>
      </c>
    </row>
    <row r="2684" ht="14.25" hidden="1" spans="1:10">
      <c r="A2684" s="5" t="s">
        <v>50</v>
      </c>
      <c r="E2684" s="28" t="s">
        <v>4513</v>
      </c>
      <c r="F2684" s="28" t="s">
        <v>1403</v>
      </c>
      <c r="G2684" s="28" t="s">
        <v>1625</v>
      </c>
      <c r="H2684" s="11">
        <v>1</v>
      </c>
      <c r="J2684" s="41">
        <v>2000</v>
      </c>
    </row>
    <row r="2685" ht="14.25" hidden="1" spans="1:10">
      <c r="A2685" s="5" t="s">
        <v>50</v>
      </c>
      <c r="E2685" s="28" t="s">
        <v>4514</v>
      </c>
      <c r="F2685" s="28" t="s">
        <v>4515</v>
      </c>
      <c r="G2685" s="28" t="s">
        <v>2720</v>
      </c>
      <c r="H2685" s="11">
        <v>1</v>
      </c>
      <c r="J2685" s="41">
        <v>1</v>
      </c>
    </row>
    <row r="2686" ht="14.25" hidden="1" spans="1:10">
      <c r="A2686" s="5" t="s">
        <v>50</v>
      </c>
      <c r="E2686" s="28" t="s">
        <v>4516</v>
      </c>
      <c r="F2686" s="28" t="s">
        <v>232</v>
      </c>
      <c r="G2686" s="28" t="s">
        <v>83</v>
      </c>
      <c r="H2686" s="11">
        <v>1</v>
      </c>
      <c r="J2686" s="41">
        <v>5</v>
      </c>
    </row>
    <row r="2687" ht="14.25" hidden="1" spans="1:10">
      <c r="A2687" s="5" t="s">
        <v>50</v>
      </c>
      <c r="E2687" s="28" t="s">
        <v>4517</v>
      </c>
      <c r="F2687" s="28" t="s">
        <v>1811</v>
      </c>
      <c r="G2687" s="28" t="s">
        <v>3246</v>
      </c>
      <c r="H2687" s="11">
        <v>1</v>
      </c>
      <c r="J2687" s="41">
        <v>71</v>
      </c>
    </row>
    <row r="2688" ht="14.25" hidden="1" spans="1:10">
      <c r="A2688" s="5" t="s">
        <v>50</v>
      </c>
      <c r="E2688" s="28" t="s">
        <v>4518</v>
      </c>
      <c r="F2688" s="28" t="s">
        <v>4154</v>
      </c>
      <c r="G2688" s="28"/>
      <c r="H2688" s="11">
        <v>1</v>
      </c>
      <c r="J2688" s="41">
        <v>40</v>
      </c>
    </row>
    <row r="2689" ht="14.25" hidden="1" spans="1:10">
      <c r="A2689" s="5" t="s">
        <v>50</v>
      </c>
      <c r="E2689" s="28" t="s">
        <v>4519</v>
      </c>
      <c r="F2689" s="28" t="s">
        <v>1592</v>
      </c>
      <c r="G2689" s="28" t="s">
        <v>4520</v>
      </c>
      <c r="H2689" s="11">
        <v>1</v>
      </c>
      <c r="J2689" s="41">
        <v>387</v>
      </c>
    </row>
    <row r="2690" ht="14.25" hidden="1" spans="1:10">
      <c r="A2690" s="5" t="s">
        <v>50</v>
      </c>
      <c r="E2690" s="28" t="s">
        <v>4521</v>
      </c>
      <c r="F2690" s="28" t="s">
        <v>1330</v>
      </c>
      <c r="G2690" s="28" t="s">
        <v>1970</v>
      </c>
      <c r="H2690" s="11">
        <v>1</v>
      </c>
      <c r="J2690" s="41">
        <v>5</v>
      </c>
    </row>
    <row r="2691" ht="14.25" hidden="1" spans="1:10">
      <c r="A2691" s="5" t="s">
        <v>50</v>
      </c>
      <c r="E2691" s="28" t="s">
        <v>4522</v>
      </c>
      <c r="F2691" s="28" t="s">
        <v>4523</v>
      </c>
      <c r="G2691" s="28" t="s">
        <v>225</v>
      </c>
      <c r="H2691" s="11">
        <v>1</v>
      </c>
      <c r="J2691" s="41">
        <v>4000</v>
      </c>
    </row>
    <row r="2692" ht="14.25" hidden="1" spans="1:10">
      <c r="A2692" s="5" t="s">
        <v>50</v>
      </c>
      <c r="E2692" s="28" t="s">
        <v>4524</v>
      </c>
      <c r="F2692" s="28" t="s">
        <v>52</v>
      </c>
      <c r="G2692" s="28" t="s">
        <v>1475</v>
      </c>
      <c r="H2692" s="11">
        <v>1</v>
      </c>
      <c r="J2692" s="41">
        <v>4</v>
      </c>
    </row>
    <row r="2693" ht="14.25" hidden="1" spans="1:10">
      <c r="A2693" s="5" t="s">
        <v>50</v>
      </c>
      <c r="E2693" s="28" t="s">
        <v>4525</v>
      </c>
      <c r="F2693" s="28" t="s">
        <v>1456</v>
      </c>
      <c r="G2693" s="28"/>
      <c r="H2693" s="11">
        <v>1</v>
      </c>
      <c r="J2693" s="41">
        <v>1</v>
      </c>
    </row>
    <row r="2694" ht="14.25" hidden="1" spans="1:10">
      <c r="A2694" s="5" t="s">
        <v>50</v>
      </c>
      <c r="E2694" s="28" t="s">
        <v>4526</v>
      </c>
      <c r="F2694" s="28" t="s">
        <v>1456</v>
      </c>
      <c r="G2694" s="28" t="s">
        <v>1585</v>
      </c>
      <c r="H2694" s="11">
        <v>1</v>
      </c>
      <c r="J2694" s="41">
        <v>38</v>
      </c>
    </row>
    <row r="2695" ht="14.25" hidden="1" spans="1:10">
      <c r="A2695" s="5" t="s">
        <v>50</v>
      </c>
      <c r="E2695" s="28" t="s">
        <v>4527</v>
      </c>
      <c r="F2695" s="28" t="s">
        <v>668</v>
      </c>
      <c r="G2695" s="28" t="s">
        <v>225</v>
      </c>
      <c r="H2695" s="11">
        <v>1</v>
      </c>
      <c r="J2695" s="41">
        <v>10</v>
      </c>
    </row>
    <row r="2696" ht="14.25" hidden="1" spans="1:10">
      <c r="A2696" s="5" t="s">
        <v>50</v>
      </c>
      <c r="E2696" s="28" t="s">
        <v>4528</v>
      </c>
      <c r="F2696" s="28" t="s">
        <v>4297</v>
      </c>
      <c r="G2696" s="28" t="s">
        <v>225</v>
      </c>
      <c r="H2696" s="11">
        <v>1</v>
      </c>
      <c r="J2696" s="41">
        <v>30</v>
      </c>
    </row>
    <row r="2697" ht="14.25" hidden="1" spans="1:10">
      <c r="A2697" s="5" t="s">
        <v>50</v>
      </c>
      <c r="E2697" s="28" t="s">
        <v>4529</v>
      </c>
      <c r="F2697" s="28" t="s">
        <v>2084</v>
      </c>
      <c r="G2697" s="28" t="s">
        <v>225</v>
      </c>
      <c r="H2697" s="11">
        <v>1</v>
      </c>
      <c r="J2697" s="41">
        <v>30</v>
      </c>
    </row>
    <row r="2698" ht="14.25" hidden="1" spans="1:10">
      <c r="A2698" s="5" t="s">
        <v>50</v>
      </c>
      <c r="E2698" s="28" t="s">
        <v>4530</v>
      </c>
      <c r="F2698" s="28" t="s">
        <v>668</v>
      </c>
      <c r="G2698" s="28" t="s">
        <v>225</v>
      </c>
      <c r="H2698" s="11">
        <v>1</v>
      </c>
      <c r="J2698" s="41">
        <v>60</v>
      </c>
    </row>
    <row r="2699" ht="14.25" hidden="1" spans="1:10">
      <c r="A2699" s="5" t="s">
        <v>50</v>
      </c>
      <c r="E2699" s="28" t="s">
        <v>4531</v>
      </c>
      <c r="F2699" s="28" t="s">
        <v>1563</v>
      </c>
      <c r="G2699" s="28" t="s">
        <v>2228</v>
      </c>
      <c r="H2699" s="11">
        <v>1</v>
      </c>
      <c r="J2699" s="41">
        <v>70</v>
      </c>
    </row>
    <row r="2700" ht="14.25" hidden="1" spans="1:10">
      <c r="A2700" s="5" t="s">
        <v>50</v>
      </c>
      <c r="E2700" s="28" t="s">
        <v>4532</v>
      </c>
      <c r="F2700" s="28" t="s">
        <v>4154</v>
      </c>
      <c r="G2700" s="28" t="s">
        <v>225</v>
      </c>
      <c r="H2700" s="11">
        <v>1</v>
      </c>
      <c r="J2700" s="41">
        <v>3</v>
      </c>
    </row>
    <row r="2701" ht="14.25" hidden="1" spans="1:10">
      <c r="A2701" s="5" t="s">
        <v>50</v>
      </c>
      <c r="E2701" s="28" t="s">
        <v>4533</v>
      </c>
      <c r="F2701" s="28" t="s">
        <v>4154</v>
      </c>
      <c r="G2701" s="28" t="s">
        <v>225</v>
      </c>
      <c r="H2701" s="11">
        <v>1</v>
      </c>
      <c r="J2701" s="41">
        <v>5</v>
      </c>
    </row>
    <row r="2702" ht="14.25" hidden="1" spans="1:10">
      <c r="A2702" s="5" t="s">
        <v>50</v>
      </c>
      <c r="E2702" s="28" t="s">
        <v>4534</v>
      </c>
      <c r="F2702" s="28" t="s">
        <v>4523</v>
      </c>
      <c r="G2702" s="28" t="s">
        <v>225</v>
      </c>
      <c r="H2702" s="11">
        <v>1</v>
      </c>
      <c r="J2702" s="41">
        <v>95</v>
      </c>
    </row>
    <row r="2703" ht="14.25" hidden="1" spans="1:10">
      <c r="A2703" s="5" t="s">
        <v>50</v>
      </c>
      <c r="E2703" s="28" t="s">
        <v>4535</v>
      </c>
      <c r="F2703" s="28" t="s">
        <v>4169</v>
      </c>
      <c r="G2703" s="28" t="s">
        <v>225</v>
      </c>
      <c r="H2703" s="11">
        <v>1</v>
      </c>
      <c r="J2703" s="41">
        <v>50</v>
      </c>
    </row>
    <row r="2704" ht="14.25" hidden="1" spans="1:10">
      <c r="A2704" s="5" t="s">
        <v>50</v>
      </c>
      <c r="E2704" s="28" t="s">
        <v>4536</v>
      </c>
      <c r="F2704" s="28" t="s">
        <v>4169</v>
      </c>
      <c r="G2704" s="28" t="s">
        <v>225</v>
      </c>
      <c r="H2704" s="11">
        <v>1</v>
      </c>
      <c r="J2704" s="41">
        <v>85</v>
      </c>
    </row>
    <row r="2705" ht="14.25" hidden="1" spans="1:10">
      <c r="A2705" s="5" t="s">
        <v>50</v>
      </c>
      <c r="E2705" s="28" t="s">
        <v>4537</v>
      </c>
      <c r="F2705" s="28" t="s">
        <v>4538</v>
      </c>
      <c r="G2705" s="28" t="s">
        <v>225</v>
      </c>
      <c r="H2705" s="11">
        <v>1</v>
      </c>
      <c r="J2705" s="41">
        <v>6000</v>
      </c>
    </row>
    <row r="2706" ht="14.25" hidden="1" spans="1:10">
      <c r="A2706" s="5" t="s">
        <v>50</v>
      </c>
      <c r="E2706" s="28" t="s">
        <v>4539</v>
      </c>
      <c r="F2706" s="28" t="s">
        <v>4538</v>
      </c>
      <c r="G2706" s="28" t="s">
        <v>225</v>
      </c>
      <c r="H2706" s="11">
        <v>1</v>
      </c>
      <c r="J2706" s="41">
        <v>2000</v>
      </c>
    </row>
    <row r="2707" ht="14.25" hidden="1" spans="1:10">
      <c r="A2707" s="5" t="s">
        <v>50</v>
      </c>
      <c r="E2707" s="28" t="s">
        <v>4540</v>
      </c>
      <c r="F2707" s="28" t="s">
        <v>52</v>
      </c>
      <c r="G2707" s="28" t="s">
        <v>267</v>
      </c>
      <c r="H2707" s="11">
        <v>1</v>
      </c>
      <c r="J2707" s="41">
        <v>112</v>
      </c>
    </row>
    <row r="2708" ht="14.25" hidden="1" spans="1:10">
      <c r="A2708" s="5" t="s">
        <v>50</v>
      </c>
      <c r="E2708" s="28" t="s">
        <v>4541</v>
      </c>
      <c r="F2708" s="28" t="s">
        <v>1287</v>
      </c>
      <c r="G2708" s="28" t="s">
        <v>2119</v>
      </c>
      <c r="H2708" s="11">
        <v>1</v>
      </c>
      <c r="J2708" s="41">
        <v>500</v>
      </c>
    </row>
    <row r="2709" ht="14.25" hidden="1" spans="1:10">
      <c r="A2709" s="5" t="s">
        <v>50</v>
      </c>
      <c r="E2709" s="28" t="s">
        <v>4542</v>
      </c>
      <c r="F2709" s="28" t="s">
        <v>994</v>
      </c>
      <c r="G2709" s="28" t="s">
        <v>2797</v>
      </c>
      <c r="H2709" s="11">
        <v>1</v>
      </c>
      <c r="J2709" s="41">
        <v>7</v>
      </c>
    </row>
    <row r="2710" ht="14.25" hidden="1" spans="1:10">
      <c r="A2710" s="5" t="s">
        <v>50</v>
      </c>
      <c r="E2710" s="28" t="s">
        <v>4543</v>
      </c>
      <c r="F2710" s="28" t="s">
        <v>82</v>
      </c>
      <c r="G2710" s="28"/>
      <c r="H2710" s="11">
        <v>1</v>
      </c>
      <c r="J2710" s="41">
        <v>2</v>
      </c>
    </row>
    <row r="2711" ht="14.25" hidden="1" spans="1:10">
      <c r="A2711" s="5" t="s">
        <v>50</v>
      </c>
      <c r="E2711" s="28" t="s">
        <v>4544</v>
      </c>
      <c r="F2711" s="28" t="s">
        <v>547</v>
      </c>
      <c r="G2711" s="28" t="s">
        <v>225</v>
      </c>
      <c r="H2711" s="11">
        <v>1</v>
      </c>
      <c r="J2711" s="41">
        <v>3</v>
      </c>
    </row>
    <row r="2712" ht="14.25" hidden="1" spans="1:10">
      <c r="A2712" s="5" t="s">
        <v>50</v>
      </c>
      <c r="E2712" s="28" t="s">
        <v>4545</v>
      </c>
      <c r="F2712" s="28" t="s">
        <v>213</v>
      </c>
      <c r="G2712" s="28" t="s">
        <v>2206</v>
      </c>
      <c r="H2712" s="11">
        <v>1</v>
      </c>
      <c r="J2712" s="41">
        <v>3</v>
      </c>
    </row>
    <row r="2713" ht="14.25" hidden="1" spans="1:10">
      <c r="A2713" s="5" t="s">
        <v>50</v>
      </c>
      <c r="E2713" s="28" t="s">
        <v>4546</v>
      </c>
      <c r="F2713" s="28" t="s">
        <v>474</v>
      </c>
      <c r="G2713" s="28" t="s">
        <v>4547</v>
      </c>
      <c r="H2713" s="11">
        <v>1</v>
      </c>
      <c r="J2713" s="41">
        <v>20</v>
      </c>
    </row>
    <row r="2714" ht="14.25" hidden="1" spans="1:10">
      <c r="A2714" s="5" t="s">
        <v>50</v>
      </c>
      <c r="E2714" s="28" t="s">
        <v>4548</v>
      </c>
      <c r="F2714" s="28" t="s">
        <v>4549</v>
      </c>
      <c r="G2714" s="28"/>
      <c r="H2714" s="11">
        <v>1</v>
      </c>
      <c r="J2714" s="41">
        <v>4</v>
      </c>
    </row>
    <row r="2715" ht="14.25" hidden="1" spans="1:10">
      <c r="A2715" s="5" t="s">
        <v>50</v>
      </c>
      <c r="E2715" s="28" t="s">
        <v>4550</v>
      </c>
      <c r="F2715" s="28" t="s">
        <v>281</v>
      </c>
      <c r="G2715" s="28" t="s">
        <v>706</v>
      </c>
      <c r="H2715" s="11">
        <v>1</v>
      </c>
      <c r="J2715" s="41">
        <v>100</v>
      </c>
    </row>
    <row r="2716" ht="14.25" hidden="1" spans="1:10">
      <c r="A2716" s="5" t="s">
        <v>50</v>
      </c>
      <c r="E2716" s="28" t="s">
        <v>4551</v>
      </c>
      <c r="F2716" s="28" t="s">
        <v>1770</v>
      </c>
      <c r="G2716" s="28" t="s">
        <v>135</v>
      </c>
      <c r="H2716" s="11">
        <v>1</v>
      </c>
      <c r="J2716" s="41">
        <v>4000</v>
      </c>
    </row>
    <row r="2717" ht="14.25" hidden="1" spans="1:10">
      <c r="A2717" s="5" t="s">
        <v>50</v>
      </c>
      <c r="E2717" s="28" t="s">
        <v>4552</v>
      </c>
      <c r="F2717" s="28" t="s">
        <v>1361</v>
      </c>
      <c r="G2717" s="28" t="s">
        <v>1379</v>
      </c>
      <c r="H2717" s="11">
        <v>1</v>
      </c>
      <c r="J2717" s="41">
        <v>339</v>
      </c>
    </row>
    <row r="2718" ht="14.25" hidden="1" spans="1:10">
      <c r="A2718" s="5" t="s">
        <v>50</v>
      </c>
      <c r="E2718" s="28" t="s">
        <v>4553</v>
      </c>
      <c r="F2718" s="28" t="s">
        <v>1860</v>
      </c>
      <c r="G2718" s="28"/>
      <c r="H2718" s="11">
        <v>1</v>
      </c>
      <c r="J2718" s="41">
        <v>7</v>
      </c>
    </row>
    <row r="2719" ht="14.25" hidden="1" spans="1:10">
      <c r="A2719" s="5" t="s">
        <v>50</v>
      </c>
      <c r="E2719" s="28" t="s">
        <v>4554</v>
      </c>
      <c r="F2719" s="28" t="s">
        <v>1361</v>
      </c>
      <c r="G2719" s="28" t="s">
        <v>135</v>
      </c>
      <c r="H2719" s="11">
        <v>1</v>
      </c>
      <c r="J2719" s="41">
        <v>50</v>
      </c>
    </row>
    <row r="2720" ht="14.25" hidden="1" spans="1:10">
      <c r="A2720" s="5" t="s">
        <v>50</v>
      </c>
      <c r="E2720" s="28" t="s">
        <v>4555</v>
      </c>
      <c r="F2720" s="28" t="s">
        <v>1415</v>
      </c>
      <c r="G2720" s="28" t="s">
        <v>2235</v>
      </c>
      <c r="H2720" s="11">
        <v>1</v>
      </c>
      <c r="J2720" s="41">
        <v>1987</v>
      </c>
    </row>
    <row r="2721" ht="14.25" hidden="1" spans="1:10">
      <c r="A2721" s="5" t="s">
        <v>50</v>
      </c>
      <c r="E2721" s="28" t="s">
        <v>4556</v>
      </c>
      <c r="F2721" s="28" t="s">
        <v>661</v>
      </c>
      <c r="G2721" s="28" t="s">
        <v>135</v>
      </c>
      <c r="H2721" s="11">
        <v>1</v>
      </c>
      <c r="J2721" s="41">
        <v>10</v>
      </c>
    </row>
    <row r="2722" ht="14.25" hidden="1" spans="1:10">
      <c r="A2722" s="5" t="s">
        <v>50</v>
      </c>
      <c r="E2722" s="28" t="s">
        <v>4557</v>
      </c>
      <c r="F2722" s="28" t="s">
        <v>4041</v>
      </c>
      <c r="G2722" s="28" t="s">
        <v>225</v>
      </c>
      <c r="H2722" s="11">
        <v>1</v>
      </c>
      <c r="J2722" s="41">
        <v>10</v>
      </c>
    </row>
    <row r="2723" ht="14.25" hidden="1" spans="1:10">
      <c r="A2723" s="5" t="s">
        <v>50</v>
      </c>
      <c r="E2723" s="28" t="s">
        <v>4558</v>
      </c>
      <c r="F2723" s="28" t="s">
        <v>2223</v>
      </c>
      <c r="G2723" s="28" t="s">
        <v>1858</v>
      </c>
      <c r="H2723" s="11">
        <v>1</v>
      </c>
      <c r="J2723" s="41">
        <v>300</v>
      </c>
    </row>
    <row r="2724" ht="14.25" hidden="1" spans="1:10">
      <c r="A2724" s="5" t="s">
        <v>50</v>
      </c>
      <c r="E2724" s="28" t="s">
        <v>4559</v>
      </c>
      <c r="F2724" s="28" t="s">
        <v>4169</v>
      </c>
      <c r="G2724" s="28"/>
      <c r="H2724" s="11">
        <v>1</v>
      </c>
      <c r="J2724" s="41">
        <v>30</v>
      </c>
    </row>
    <row r="2725" ht="14.25" hidden="1" spans="1:10">
      <c r="A2725" s="5" t="s">
        <v>50</v>
      </c>
      <c r="E2725" s="28" t="s">
        <v>4560</v>
      </c>
      <c r="F2725" s="28" t="s">
        <v>661</v>
      </c>
      <c r="G2725" s="28"/>
      <c r="H2725" s="11">
        <v>1</v>
      </c>
      <c r="J2725" s="41">
        <v>2</v>
      </c>
    </row>
    <row r="2726" ht="14.25" hidden="1" spans="1:10">
      <c r="A2726" s="5" t="s">
        <v>50</v>
      </c>
      <c r="E2726" s="28" t="s">
        <v>4561</v>
      </c>
      <c r="F2726" s="28" t="s">
        <v>142</v>
      </c>
      <c r="G2726" s="28" t="s">
        <v>1931</v>
      </c>
      <c r="H2726" s="11">
        <v>1</v>
      </c>
      <c r="J2726" s="41">
        <v>30</v>
      </c>
    </row>
    <row r="2727" ht="14.25" hidden="1" spans="1:10">
      <c r="A2727" s="5" t="s">
        <v>50</v>
      </c>
      <c r="E2727" s="28" t="s">
        <v>4562</v>
      </c>
      <c r="F2727" s="28"/>
      <c r="G2727" s="28" t="s">
        <v>4161</v>
      </c>
      <c r="H2727" s="11">
        <v>1</v>
      </c>
      <c r="J2727" s="41">
        <v>8000</v>
      </c>
    </row>
    <row r="2728" ht="14.25" hidden="1" spans="1:10">
      <c r="A2728" s="5" t="s">
        <v>50</v>
      </c>
      <c r="E2728" s="28" t="s">
        <v>4563</v>
      </c>
      <c r="F2728" s="28" t="s">
        <v>1860</v>
      </c>
      <c r="G2728" s="28"/>
      <c r="H2728" s="11">
        <v>1</v>
      </c>
      <c r="J2728" s="41">
        <v>5</v>
      </c>
    </row>
    <row r="2729" ht="14.25" hidden="1" spans="1:10">
      <c r="A2729" s="5" t="s">
        <v>50</v>
      </c>
      <c r="E2729" s="28" t="s">
        <v>4564</v>
      </c>
      <c r="F2729" s="28" t="s">
        <v>1355</v>
      </c>
      <c r="G2729" s="28" t="s">
        <v>225</v>
      </c>
      <c r="H2729" s="11">
        <v>1</v>
      </c>
      <c r="J2729" s="41">
        <v>100</v>
      </c>
    </row>
    <row r="2730" ht="14.25" hidden="1" spans="1:10">
      <c r="A2730" s="5" t="s">
        <v>50</v>
      </c>
      <c r="E2730" s="28" t="s">
        <v>4565</v>
      </c>
      <c r="F2730" s="28" t="s">
        <v>4566</v>
      </c>
      <c r="G2730" s="28" t="s">
        <v>135</v>
      </c>
      <c r="H2730" s="11">
        <v>1</v>
      </c>
      <c r="J2730" s="41">
        <v>5</v>
      </c>
    </row>
    <row r="2731" ht="14.25" hidden="1" spans="1:10">
      <c r="A2731" s="5" t="s">
        <v>50</v>
      </c>
      <c r="E2731" s="28" t="s">
        <v>4567</v>
      </c>
      <c r="F2731" s="28" t="s">
        <v>1694</v>
      </c>
      <c r="G2731" s="28" t="s">
        <v>520</v>
      </c>
      <c r="H2731" s="11">
        <v>1</v>
      </c>
      <c r="J2731" s="41">
        <v>168</v>
      </c>
    </row>
    <row r="2732" ht="14.25" hidden="1" spans="1:10">
      <c r="A2732" s="5" t="s">
        <v>50</v>
      </c>
      <c r="E2732" s="28" t="s">
        <v>4568</v>
      </c>
      <c r="F2732" s="28" t="s">
        <v>1393</v>
      </c>
      <c r="G2732" s="28" t="s">
        <v>1375</v>
      </c>
      <c r="H2732" s="11">
        <v>1</v>
      </c>
      <c r="J2732" s="41">
        <v>239</v>
      </c>
    </row>
    <row r="2733" ht="14.25" hidden="1" spans="1:10">
      <c r="A2733" s="5" t="s">
        <v>50</v>
      </c>
      <c r="E2733" s="28" t="s">
        <v>4569</v>
      </c>
      <c r="F2733" s="28" t="s">
        <v>1164</v>
      </c>
      <c r="G2733" s="28" t="s">
        <v>1942</v>
      </c>
      <c r="H2733" s="11">
        <v>1</v>
      </c>
      <c r="J2733" s="41">
        <v>6</v>
      </c>
    </row>
    <row r="2734" ht="14.25" hidden="1" spans="1:10">
      <c r="A2734" s="5" t="s">
        <v>50</v>
      </c>
      <c r="E2734" s="28" t="s">
        <v>4570</v>
      </c>
      <c r="F2734" s="28" t="s">
        <v>4571</v>
      </c>
      <c r="G2734" s="28" t="s">
        <v>225</v>
      </c>
      <c r="H2734" s="11">
        <v>1</v>
      </c>
      <c r="J2734" s="41">
        <v>10</v>
      </c>
    </row>
    <row r="2735" ht="14.25" hidden="1" spans="1:10">
      <c r="A2735" s="5" t="s">
        <v>50</v>
      </c>
      <c r="E2735" s="28" t="s">
        <v>4572</v>
      </c>
      <c r="F2735" s="28" t="s">
        <v>4573</v>
      </c>
      <c r="G2735" s="28" t="s">
        <v>2700</v>
      </c>
      <c r="H2735" s="11">
        <v>1</v>
      </c>
      <c r="J2735" s="41">
        <v>1000</v>
      </c>
    </row>
    <row r="2736" ht="14.25" hidden="1" spans="1:10">
      <c r="A2736" s="5" t="s">
        <v>50</v>
      </c>
      <c r="E2736" s="28" t="s">
        <v>4574</v>
      </c>
      <c r="F2736" s="28" t="s">
        <v>82</v>
      </c>
      <c r="G2736" s="28" t="s">
        <v>225</v>
      </c>
      <c r="H2736" s="11">
        <v>1</v>
      </c>
      <c r="J2736" s="41">
        <v>698</v>
      </c>
    </row>
    <row r="2737" ht="14.25" hidden="1" spans="1:10">
      <c r="A2737" s="5" t="s">
        <v>50</v>
      </c>
      <c r="E2737" s="28" t="s">
        <v>4575</v>
      </c>
      <c r="F2737" s="28" t="s">
        <v>1592</v>
      </c>
      <c r="G2737" s="28" t="s">
        <v>2136</v>
      </c>
      <c r="H2737" s="11">
        <v>1</v>
      </c>
      <c r="J2737" s="41">
        <v>5</v>
      </c>
    </row>
    <row r="2738" ht="14.25" hidden="1" spans="1:10">
      <c r="A2738" s="5" t="s">
        <v>50</v>
      </c>
      <c r="E2738" s="28" t="s">
        <v>4576</v>
      </c>
      <c r="F2738" s="28" t="s">
        <v>994</v>
      </c>
      <c r="G2738" s="28" t="s">
        <v>4577</v>
      </c>
      <c r="H2738" s="11">
        <v>1</v>
      </c>
      <c r="J2738" s="41">
        <v>140</v>
      </c>
    </row>
    <row r="2739" ht="14.25" hidden="1" spans="1:10">
      <c r="A2739" s="5" t="s">
        <v>50</v>
      </c>
      <c r="E2739" s="28" t="s">
        <v>4578</v>
      </c>
      <c r="F2739" s="28" t="s">
        <v>668</v>
      </c>
      <c r="G2739" s="28" t="s">
        <v>1388</v>
      </c>
      <c r="H2739" s="11">
        <v>1</v>
      </c>
      <c r="J2739" s="41">
        <v>5000</v>
      </c>
    </row>
    <row r="2740" ht="14.25" hidden="1" spans="1:10">
      <c r="A2740" s="5" t="s">
        <v>50</v>
      </c>
      <c r="E2740" s="28" t="s">
        <v>4579</v>
      </c>
      <c r="F2740" s="28" t="s">
        <v>668</v>
      </c>
      <c r="G2740" s="28" t="s">
        <v>1831</v>
      </c>
      <c r="H2740" s="11">
        <v>1</v>
      </c>
      <c r="J2740" s="41">
        <v>4000</v>
      </c>
    </row>
    <row r="2741" ht="14.25" hidden="1" spans="1:10">
      <c r="A2741" s="5" t="s">
        <v>50</v>
      </c>
      <c r="E2741" s="28" t="s">
        <v>4580</v>
      </c>
      <c r="F2741" s="28" t="s">
        <v>668</v>
      </c>
      <c r="G2741" s="28" t="s">
        <v>602</v>
      </c>
      <c r="H2741" s="11">
        <v>1</v>
      </c>
      <c r="J2741" s="41">
        <v>4880</v>
      </c>
    </row>
    <row r="2742" ht="14.25" hidden="1" spans="1:10">
      <c r="A2742" s="5" t="s">
        <v>50</v>
      </c>
      <c r="E2742" s="28" t="s">
        <v>4581</v>
      </c>
      <c r="F2742" s="28" t="s">
        <v>4582</v>
      </c>
      <c r="G2742" s="28" t="s">
        <v>241</v>
      </c>
      <c r="H2742" s="11">
        <v>1</v>
      </c>
      <c r="J2742" s="41">
        <v>120</v>
      </c>
    </row>
    <row r="2743" ht="14.25" hidden="1" spans="1:10">
      <c r="A2743" s="5" t="s">
        <v>50</v>
      </c>
      <c r="E2743" s="28" t="s">
        <v>4583</v>
      </c>
      <c r="F2743" s="28" t="s">
        <v>668</v>
      </c>
      <c r="G2743" s="28" t="s">
        <v>2197</v>
      </c>
      <c r="H2743" s="11">
        <v>1</v>
      </c>
      <c r="J2743" s="41">
        <v>4500</v>
      </c>
    </row>
    <row r="2744" ht="14.25" hidden="1" spans="1:10">
      <c r="A2744" s="5" t="s">
        <v>50</v>
      </c>
      <c r="E2744" s="28" t="s">
        <v>4584</v>
      </c>
      <c r="F2744" s="28" t="s">
        <v>649</v>
      </c>
      <c r="G2744" s="28" t="s">
        <v>1326</v>
      </c>
      <c r="H2744" s="11">
        <v>1</v>
      </c>
      <c r="J2744" s="41">
        <v>8</v>
      </c>
    </row>
    <row r="2745" ht="14.25" hidden="1" spans="1:10">
      <c r="A2745" s="5" t="s">
        <v>50</v>
      </c>
      <c r="E2745" s="28" t="s">
        <v>4585</v>
      </c>
      <c r="F2745" s="28" t="s">
        <v>649</v>
      </c>
      <c r="G2745" s="28" t="s">
        <v>590</v>
      </c>
      <c r="H2745" s="11">
        <v>1</v>
      </c>
      <c r="J2745" s="41">
        <v>68</v>
      </c>
    </row>
    <row r="2746" ht="14.25" hidden="1" spans="1:10">
      <c r="A2746" s="5" t="s">
        <v>50</v>
      </c>
      <c r="E2746" s="28" t="s">
        <v>4586</v>
      </c>
      <c r="F2746" s="28" t="s">
        <v>649</v>
      </c>
      <c r="G2746" s="28" t="s">
        <v>1910</v>
      </c>
      <c r="H2746" s="11">
        <v>1</v>
      </c>
      <c r="J2746" s="41">
        <v>60</v>
      </c>
    </row>
    <row r="2747" ht="14.25" hidden="1" spans="1:10">
      <c r="A2747" s="5" t="s">
        <v>50</v>
      </c>
      <c r="E2747" s="28" t="s">
        <v>4587</v>
      </c>
      <c r="F2747" s="28" t="s">
        <v>547</v>
      </c>
      <c r="G2747" s="28" t="s">
        <v>135</v>
      </c>
      <c r="H2747" s="11">
        <v>1</v>
      </c>
      <c r="J2747" s="41">
        <v>2</v>
      </c>
    </row>
    <row r="2748" ht="14.25" hidden="1" spans="1:10">
      <c r="A2748" s="5" t="s">
        <v>50</v>
      </c>
      <c r="E2748" s="28" t="s">
        <v>4588</v>
      </c>
      <c r="F2748" s="28" t="s">
        <v>547</v>
      </c>
      <c r="G2748" s="28" t="s">
        <v>1375</v>
      </c>
      <c r="H2748" s="11">
        <v>1</v>
      </c>
      <c r="J2748" s="41">
        <v>157</v>
      </c>
    </row>
    <row r="2749" ht="14.25" hidden="1" spans="1:10">
      <c r="A2749" s="5" t="s">
        <v>50</v>
      </c>
      <c r="E2749" s="28" t="s">
        <v>4589</v>
      </c>
      <c r="F2749" s="28" t="s">
        <v>547</v>
      </c>
      <c r="G2749" s="28" t="s">
        <v>2233</v>
      </c>
      <c r="H2749" s="11">
        <v>1</v>
      </c>
      <c r="J2749" s="41">
        <v>40</v>
      </c>
    </row>
    <row r="2750" ht="14.25" hidden="1" spans="1:10">
      <c r="A2750" s="5" t="s">
        <v>50</v>
      </c>
      <c r="E2750" s="28" t="s">
        <v>4590</v>
      </c>
      <c r="F2750" s="28" t="s">
        <v>1617</v>
      </c>
      <c r="G2750" s="28" t="s">
        <v>1396</v>
      </c>
      <c r="H2750" s="11">
        <v>1</v>
      </c>
      <c r="J2750" s="41">
        <v>3000</v>
      </c>
    </row>
    <row r="2751" ht="14.25" hidden="1" spans="1:10">
      <c r="A2751" s="5" t="s">
        <v>50</v>
      </c>
      <c r="E2751" s="28" t="s">
        <v>4591</v>
      </c>
      <c r="F2751" s="28" t="s">
        <v>1617</v>
      </c>
      <c r="G2751" s="28" t="s">
        <v>1910</v>
      </c>
      <c r="H2751" s="11">
        <v>1</v>
      </c>
      <c r="J2751" s="41">
        <v>3000</v>
      </c>
    </row>
    <row r="2752" ht="14.25" hidden="1" spans="1:10">
      <c r="A2752" s="5" t="s">
        <v>50</v>
      </c>
      <c r="E2752" s="28" t="s">
        <v>4592</v>
      </c>
      <c r="F2752" s="28" t="s">
        <v>1361</v>
      </c>
      <c r="G2752" s="28" t="s">
        <v>666</v>
      </c>
      <c r="H2752" s="11">
        <v>1</v>
      </c>
      <c r="J2752" s="41">
        <v>7850</v>
      </c>
    </row>
    <row r="2753" ht="14.25" hidden="1" spans="1:10">
      <c r="A2753" s="5" t="s">
        <v>50</v>
      </c>
      <c r="E2753" s="28" t="s">
        <v>4593</v>
      </c>
      <c r="F2753" s="28" t="s">
        <v>668</v>
      </c>
      <c r="G2753" s="28" t="s">
        <v>684</v>
      </c>
      <c r="H2753" s="11">
        <v>1</v>
      </c>
      <c r="J2753" s="41">
        <v>4980</v>
      </c>
    </row>
    <row r="2754" ht="14.25" hidden="1" spans="1:10">
      <c r="A2754" s="5" t="s">
        <v>50</v>
      </c>
      <c r="E2754" s="28" t="s">
        <v>4594</v>
      </c>
      <c r="F2754" s="28" t="s">
        <v>668</v>
      </c>
      <c r="G2754" s="28" t="s">
        <v>666</v>
      </c>
      <c r="H2754" s="11">
        <v>1</v>
      </c>
      <c r="J2754" s="41">
        <v>5575</v>
      </c>
    </row>
    <row r="2755" ht="14.25" hidden="1" spans="1:10">
      <c r="A2755" s="5" t="s">
        <v>50</v>
      </c>
      <c r="E2755" s="28" t="s">
        <v>4595</v>
      </c>
      <c r="F2755" s="28" t="s">
        <v>1393</v>
      </c>
      <c r="G2755" s="28" t="s">
        <v>4316</v>
      </c>
      <c r="H2755" s="11">
        <v>1</v>
      </c>
      <c r="J2755" s="41">
        <v>3000</v>
      </c>
    </row>
    <row r="2756" ht="14.25" hidden="1" spans="1:10">
      <c r="A2756" s="5" t="s">
        <v>50</v>
      </c>
      <c r="E2756" s="28" t="s">
        <v>4596</v>
      </c>
      <c r="F2756" s="28" t="s">
        <v>1415</v>
      </c>
      <c r="G2756" s="28" t="s">
        <v>684</v>
      </c>
      <c r="H2756" s="11">
        <v>1</v>
      </c>
      <c r="J2756" s="41">
        <v>2520</v>
      </c>
    </row>
    <row r="2757" ht="14.25" hidden="1" spans="1:10">
      <c r="A2757" s="5" t="s">
        <v>50</v>
      </c>
      <c r="E2757" s="28" t="s">
        <v>4597</v>
      </c>
      <c r="F2757" s="28" t="s">
        <v>4598</v>
      </c>
      <c r="G2757" s="28" t="s">
        <v>1518</v>
      </c>
      <c r="H2757" s="11">
        <v>1</v>
      </c>
      <c r="J2757" s="41">
        <v>45</v>
      </c>
    </row>
    <row r="2758" ht="14.25" hidden="1" spans="1:10">
      <c r="A2758" s="5" t="s">
        <v>50</v>
      </c>
      <c r="E2758" s="28" t="s">
        <v>4599</v>
      </c>
      <c r="F2758" s="28" t="s">
        <v>668</v>
      </c>
      <c r="G2758" s="28" t="s">
        <v>1390</v>
      </c>
      <c r="H2758" s="11">
        <v>1</v>
      </c>
      <c r="J2758" s="41">
        <v>5000</v>
      </c>
    </row>
    <row r="2759" ht="14.25" hidden="1" spans="1:10">
      <c r="A2759" s="5" t="s">
        <v>50</v>
      </c>
      <c r="E2759" s="28" t="s">
        <v>4600</v>
      </c>
      <c r="F2759" s="28" t="s">
        <v>82</v>
      </c>
      <c r="G2759" s="28"/>
      <c r="H2759" s="11">
        <v>1</v>
      </c>
      <c r="J2759" s="41">
        <v>20</v>
      </c>
    </row>
    <row r="2760" ht="14.25" hidden="1" spans="1:10">
      <c r="A2760" s="5" t="s">
        <v>50</v>
      </c>
      <c r="E2760" s="28" t="s">
        <v>4601</v>
      </c>
      <c r="F2760" s="28" t="s">
        <v>82</v>
      </c>
      <c r="G2760" s="28" t="s">
        <v>712</v>
      </c>
      <c r="H2760" s="11">
        <v>1</v>
      </c>
      <c r="J2760" s="41">
        <v>12</v>
      </c>
    </row>
    <row r="2761" ht="14.25" hidden="1" spans="1:10">
      <c r="A2761" s="5" t="s">
        <v>50</v>
      </c>
      <c r="E2761" s="28" t="s">
        <v>4602</v>
      </c>
      <c r="F2761" s="28" t="s">
        <v>741</v>
      </c>
      <c r="G2761" s="28" t="s">
        <v>1326</v>
      </c>
      <c r="H2761" s="11">
        <v>1</v>
      </c>
      <c r="J2761" s="41">
        <v>1</v>
      </c>
    </row>
    <row r="2762" ht="14.25" hidden="1" spans="1:10">
      <c r="A2762" s="5" t="s">
        <v>50</v>
      </c>
      <c r="E2762" s="28" t="s">
        <v>4603</v>
      </c>
      <c r="F2762" s="28" t="s">
        <v>87</v>
      </c>
      <c r="G2762" s="28" t="s">
        <v>1902</v>
      </c>
      <c r="H2762" s="11">
        <v>1</v>
      </c>
      <c r="J2762" s="41">
        <v>6000</v>
      </c>
    </row>
    <row r="2763" ht="14.25" hidden="1" spans="1:10">
      <c r="A2763" s="5" t="s">
        <v>50</v>
      </c>
      <c r="E2763" s="28" t="s">
        <v>4604</v>
      </c>
      <c r="F2763" s="28" t="s">
        <v>547</v>
      </c>
      <c r="G2763" s="28" t="s">
        <v>135</v>
      </c>
      <c r="H2763" s="11">
        <v>1</v>
      </c>
      <c r="J2763" s="41">
        <v>7</v>
      </c>
    </row>
    <row r="2764" ht="14.25" hidden="1" spans="1:10">
      <c r="A2764" s="5" t="s">
        <v>50</v>
      </c>
      <c r="E2764" s="28" t="s">
        <v>4605</v>
      </c>
      <c r="F2764" s="28" t="s">
        <v>271</v>
      </c>
      <c r="G2764" s="28"/>
      <c r="H2764" s="11">
        <v>1</v>
      </c>
      <c r="J2764" s="41">
        <v>10</v>
      </c>
    </row>
    <row r="2765" ht="14.25" hidden="1" spans="1:10">
      <c r="A2765" s="5" t="s">
        <v>50</v>
      </c>
      <c r="E2765" s="28" t="s">
        <v>4606</v>
      </c>
      <c r="F2765" s="28" t="s">
        <v>1828</v>
      </c>
      <c r="G2765" s="28" t="s">
        <v>1819</v>
      </c>
      <c r="H2765" s="11">
        <v>1</v>
      </c>
      <c r="J2765" s="41">
        <v>4</v>
      </c>
    </row>
    <row r="2766" ht="14.25" hidden="1" spans="1:10">
      <c r="A2766" s="5" t="s">
        <v>50</v>
      </c>
      <c r="E2766" s="28" t="s">
        <v>4607</v>
      </c>
      <c r="F2766" s="28" t="s">
        <v>4608</v>
      </c>
      <c r="G2766" s="28" t="s">
        <v>2282</v>
      </c>
      <c r="H2766" s="11">
        <v>1</v>
      </c>
      <c r="J2766" s="41">
        <v>1</v>
      </c>
    </row>
    <row r="2767" ht="14.25" hidden="1" spans="1:10">
      <c r="A2767" s="5" t="s">
        <v>50</v>
      </c>
      <c r="E2767" s="28" t="s">
        <v>4609</v>
      </c>
      <c r="F2767" s="28" t="s">
        <v>4610</v>
      </c>
      <c r="G2767" s="28" t="s">
        <v>135</v>
      </c>
      <c r="H2767" s="11">
        <v>1</v>
      </c>
      <c r="J2767" s="41">
        <v>50</v>
      </c>
    </row>
    <row r="2768" ht="14.25" hidden="1" spans="1:10">
      <c r="A2768" s="5" t="s">
        <v>50</v>
      </c>
      <c r="E2768" s="28" t="s">
        <v>4611</v>
      </c>
      <c r="F2768" s="28" t="s">
        <v>2177</v>
      </c>
      <c r="G2768" s="28" t="s">
        <v>225</v>
      </c>
      <c r="H2768" s="11">
        <v>1</v>
      </c>
      <c r="J2768" s="41">
        <v>7</v>
      </c>
    </row>
    <row r="2769" ht="14.25" hidden="1" spans="1:10">
      <c r="A2769" s="5" t="s">
        <v>50</v>
      </c>
      <c r="E2769" s="28" t="s">
        <v>4612</v>
      </c>
      <c r="F2769" s="28" t="s">
        <v>2531</v>
      </c>
      <c r="G2769" s="28" t="s">
        <v>1920</v>
      </c>
      <c r="H2769" s="11">
        <v>1</v>
      </c>
      <c r="J2769" s="41">
        <v>16</v>
      </c>
    </row>
    <row r="2770" ht="14.25" hidden="1" spans="1:10">
      <c r="A2770" s="5" t="s">
        <v>50</v>
      </c>
      <c r="E2770" s="28" t="s">
        <v>4613</v>
      </c>
      <c r="F2770" s="28" t="s">
        <v>649</v>
      </c>
      <c r="G2770" s="28" t="s">
        <v>4614</v>
      </c>
      <c r="H2770" s="11">
        <v>1</v>
      </c>
      <c r="J2770" s="41">
        <v>48</v>
      </c>
    </row>
    <row r="2771" ht="14.25" hidden="1" spans="1:10">
      <c r="A2771" s="5" t="s">
        <v>50</v>
      </c>
      <c r="E2771" s="28" t="s">
        <v>4615</v>
      </c>
      <c r="F2771" s="28" t="s">
        <v>2122</v>
      </c>
      <c r="G2771" s="28" t="s">
        <v>557</v>
      </c>
      <c r="H2771" s="11">
        <v>1</v>
      </c>
      <c r="J2771" s="41">
        <v>10</v>
      </c>
    </row>
    <row r="2772" ht="14.25" hidden="1" spans="1:10">
      <c r="A2772" s="5" t="s">
        <v>50</v>
      </c>
      <c r="E2772" s="28" t="s">
        <v>4616</v>
      </c>
      <c r="F2772" s="28" t="s">
        <v>1342</v>
      </c>
      <c r="G2772" s="28" t="s">
        <v>1934</v>
      </c>
      <c r="H2772" s="11">
        <v>1</v>
      </c>
      <c r="J2772" s="41">
        <v>12</v>
      </c>
    </row>
    <row r="2773" ht="14.25" hidden="1" spans="1:10">
      <c r="A2773" s="5" t="s">
        <v>50</v>
      </c>
      <c r="E2773" s="28" t="s">
        <v>4617</v>
      </c>
      <c r="F2773" s="28" t="s">
        <v>1164</v>
      </c>
      <c r="G2773" s="28" t="s">
        <v>4618</v>
      </c>
      <c r="H2773" s="11">
        <v>1</v>
      </c>
      <c r="J2773" s="41">
        <v>88</v>
      </c>
    </row>
    <row r="2774" ht="14.25" hidden="1" spans="1:10">
      <c r="A2774" s="5" t="s">
        <v>50</v>
      </c>
      <c r="E2774" s="28" t="s">
        <v>4619</v>
      </c>
      <c r="F2774" s="28" t="s">
        <v>1164</v>
      </c>
      <c r="G2774" s="28" t="s">
        <v>1512</v>
      </c>
      <c r="H2774" s="11">
        <v>1</v>
      </c>
      <c r="J2774" s="41">
        <v>58</v>
      </c>
    </row>
    <row r="2775" ht="14.25" hidden="1" spans="1:10">
      <c r="A2775" s="5" t="s">
        <v>50</v>
      </c>
      <c r="E2775" s="28" t="s">
        <v>4620</v>
      </c>
      <c r="F2775" s="28" t="s">
        <v>1361</v>
      </c>
      <c r="G2775" s="28" t="s">
        <v>1849</v>
      </c>
      <c r="H2775" s="11">
        <v>1</v>
      </c>
      <c r="J2775" s="41">
        <v>4920</v>
      </c>
    </row>
    <row r="2776" ht="14.25" hidden="1" spans="1:10">
      <c r="A2776" s="5" t="s">
        <v>50</v>
      </c>
      <c r="E2776" s="28" t="s">
        <v>4621</v>
      </c>
      <c r="F2776" s="28" t="s">
        <v>1361</v>
      </c>
      <c r="G2776" s="28" t="s">
        <v>2720</v>
      </c>
      <c r="H2776" s="11">
        <v>1</v>
      </c>
      <c r="J2776" s="41">
        <v>5000</v>
      </c>
    </row>
    <row r="2777" ht="14.25" hidden="1" spans="1:10">
      <c r="A2777" s="5" t="s">
        <v>50</v>
      </c>
      <c r="E2777" s="28" t="s">
        <v>4622</v>
      </c>
      <c r="F2777" s="28" t="s">
        <v>1361</v>
      </c>
      <c r="G2777" s="28" t="s">
        <v>1507</v>
      </c>
      <c r="H2777" s="11">
        <v>1</v>
      </c>
      <c r="J2777" s="41">
        <v>5000</v>
      </c>
    </row>
    <row r="2778" ht="14.25" hidden="1" spans="1:10">
      <c r="A2778" s="5" t="s">
        <v>50</v>
      </c>
      <c r="E2778" s="28" t="s">
        <v>4623</v>
      </c>
      <c r="F2778" s="28" t="s">
        <v>661</v>
      </c>
      <c r="G2778" s="28" t="s">
        <v>4624</v>
      </c>
      <c r="H2778" s="11">
        <v>1</v>
      </c>
      <c r="J2778" s="41">
        <v>2</v>
      </c>
    </row>
    <row r="2779" ht="14.25" hidden="1" spans="1:10">
      <c r="A2779" s="5" t="s">
        <v>50</v>
      </c>
      <c r="E2779" s="28" t="s">
        <v>4625</v>
      </c>
      <c r="F2779" s="28" t="s">
        <v>4626</v>
      </c>
      <c r="G2779" s="28" t="s">
        <v>607</v>
      </c>
      <c r="H2779" s="11">
        <v>1</v>
      </c>
      <c r="J2779" s="41">
        <v>50</v>
      </c>
    </row>
    <row r="2780" ht="14.25" hidden="1" spans="1:10">
      <c r="A2780" s="5" t="s">
        <v>50</v>
      </c>
      <c r="E2780" s="28" t="s">
        <v>4627</v>
      </c>
      <c r="F2780" s="28" t="s">
        <v>4628</v>
      </c>
      <c r="G2780" s="28" t="s">
        <v>3025</v>
      </c>
      <c r="H2780" s="11">
        <v>1</v>
      </c>
      <c r="J2780" s="41">
        <v>5</v>
      </c>
    </row>
    <row r="2781" ht="14.25" hidden="1" spans="1:10">
      <c r="A2781" s="5" t="s">
        <v>50</v>
      </c>
      <c r="E2781" s="28" t="s">
        <v>4629</v>
      </c>
      <c r="F2781" s="28" t="s">
        <v>139</v>
      </c>
      <c r="G2781" s="28" t="s">
        <v>4630</v>
      </c>
      <c r="H2781" s="11">
        <v>1</v>
      </c>
      <c r="J2781" s="41">
        <v>4</v>
      </c>
    </row>
    <row r="2782" ht="14.25" hidden="1" spans="1:10">
      <c r="A2782" s="5" t="s">
        <v>50</v>
      </c>
      <c r="E2782" s="28" t="s">
        <v>4631</v>
      </c>
      <c r="F2782" s="28" t="s">
        <v>169</v>
      </c>
      <c r="G2782" s="28" t="s">
        <v>4632</v>
      </c>
      <c r="H2782" s="11">
        <v>1</v>
      </c>
      <c r="J2782" s="41">
        <v>300</v>
      </c>
    </row>
    <row r="2783" ht="14.25" hidden="1" spans="1:10">
      <c r="A2783" s="5" t="s">
        <v>50</v>
      </c>
      <c r="E2783" s="28" t="s">
        <v>4633</v>
      </c>
      <c r="F2783" s="28" t="s">
        <v>552</v>
      </c>
      <c r="G2783" s="28" t="s">
        <v>1388</v>
      </c>
      <c r="H2783" s="11">
        <v>1</v>
      </c>
      <c r="J2783" s="41">
        <v>8800</v>
      </c>
    </row>
    <row r="2784" ht="14.25" hidden="1" spans="1:10">
      <c r="A2784" s="5" t="s">
        <v>50</v>
      </c>
      <c r="E2784" s="28" t="s">
        <v>4634</v>
      </c>
      <c r="F2784" s="28" t="s">
        <v>552</v>
      </c>
      <c r="G2784" s="28" t="s">
        <v>1849</v>
      </c>
      <c r="H2784" s="11">
        <v>1</v>
      </c>
      <c r="J2784" s="41">
        <v>4500</v>
      </c>
    </row>
    <row r="2785" ht="14.25" hidden="1" spans="1:10">
      <c r="A2785" s="5" t="s">
        <v>50</v>
      </c>
      <c r="E2785" s="28" t="s">
        <v>4635</v>
      </c>
      <c r="F2785" s="28" t="s">
        <v>552</v>
      </c>
      <c r="G2785" s="28" t="s">
        <v>1382</v>
      </c>
      <c r="H2785" s="11">
        <v>1</v>
      </c>
      <c r="J2785" s="41">
        <v>4900</v>
      </c>
    </row>
    <row r="2786" ht="14.25" hidden="1" spans="1:10">
      <c r="A2786" s="5" t="s">
        <v>50</v>
      </c>
      <c r="E2786" s="28" t="s">
        <v>4636</v>
      </c>
      <c r="F2786" s="28" t="s">
        <v>1361</v>
      </c>
      <c r="G2786" s="28" t="s">
        <v>3657</v>
      </c>
      <c r="H2786" s="11">
        <v>1</v>
      </c>
      <c r="J2786" s="41">
        <v>200</v>
      </c>
    </row>
    <row r="2787" ht="14.25" hidden="1" spans="1:10">
      <c r="A2787" s="5" t="s">
        <v>50</v>
      </c>
      <c r="E2787" s="28" t="s">
        <v>4637</v>
      </c>
      <c r="F2787" s="28" t="s">
        <v>1361</v>
      </c>
      <c r="G2787" s="28" t="s">
        <v>1390</v>
      </c>
      <c r="H2787" s="11">
        <v>1</v>
      </c>
      <c r="J2787" s="41">
        <v>3950</v>
      </c>
    </row>
    <row r="2788" ht="14.25" hidden="1" spans="1:10">
      <c r="A2788" s="5" t="s">
        <v>50</v>
      </c>
      <c r="E2788" s="28" t="s">
        <v>4638</v>
      </c>
      <c r="F2788" s="28" t="s">
        <v>1361</v>
      </c>
      <c r="G2788" s="28" t="s">
        <v>1418</v>
      </c>
      <c r="H2788" s="11">
        <v>1</v>
      </c>
      <c r="J2788" s="41">
        <v>5000</v>
      </c>
    </row>
    <row r="2789" ht="14.25" hidden="1" spans="1:10">
      <c r="A2789" s="5" t="s">
        <v>50</v>
      </c>
      <c r="E2789" s="28" t="s">
        <v>4639</v>
      </c>
      <c r="F2789" s="28" t="s">
        <v>4640</v>
      </c>
      <c r="G2789" s="28" t="s">
        <v>241</v>
      </c>
      <c r="H2789" s="11">
        <v>1</v>
      </c>
      <c r="J2789" s="41">
        <v>71000</v>
      </c>
    </row>
    <row r="2790" ht="14.25" hidden="1" spans="1:10">
      <c r="A2790" s="5" t="s">
        <v>50</v>
      </c>
      <c r="E2790" s="28" t="s">
        <v>4641</v>
      </c>
      <c r="F2790" s="28" t="s">
        <v>4642</v>
      </c>
      <c r="G2790" s="28"/>
      <c r="H2790" s="11">
        <v>1</v>
      </c>
      <c r="J2790" s="41">
        <v>100</v>
      </c>
    </row>
    <row r="2791" ht="14.25" hidden="1" spans="1:10">
      <c r="A2791" s="5" t="s">
        <v>50</v>
      </c>
      <c r="E2791" s="28" t="s">
        <v>4643</v>
      </c>
      <c r="F2791" s="28" t="s">
        <v>1342</v>
      </c>
      <c r="G2791" s="28" t="s">
        <v>598</v>
      </c>
      <c r="H2791" s="11">
        <v>1</v>
      </c>
      <c r="J2791" s="41">
        <v>450</v>
      </c>
    </row>
    <row r="2792" ht="14.25" hidden="1" spans="1:10">
      <c r="A2792" s="5" t="s">
        <v>50</v>
      </c>
      <c r="E2792" s="28" t="s">
        <v>4644</v>
      </c>
      <c r="F2792" s="28" t="s">
        <v>222</v>
      </c>
      <c r="G2792" s="28" t="s">
        <v>4645</v>
      </c>
      <c r="H2792" s="11">
        <v>1</v>
      </c>
      <c r="J2792" s="41">
        <v>2131</v>
      </c>
    </row>
    <row r="2793" ht="14.25" hidden="1" spans="1:10">
      <c r="A2793" s="5" t="s">
        <v>50</v>
      </c>
      <c r="E2793" s="28" t="s">
        <v>4646</v>
      </c>
      <c r="F2793" s="28" t="s">
        <v>4647</v>
      </c>
      <c r="G2793" s="28" t="s">
        <v>3834</v>
      </c>
      <c r="H2793" s="11">
        <v>1</v>
      </c>
      <c r="J2793" s="41">
        <v>130</v>
      </c>
    </row>
    <row r="2794" ht="14.25" hidden="1" spans="1:10">
      <c r="A2794" s="5" t="s">
        <v>50</v>
      </c>
      <c r="E2794" s="28" t="s">
        <v>4648</v>
      </c>
      <c r="F2794" s="28" t="s">
        <v>4649</v>
      </c>
      <c r="G2794" s="28"/>
      <c r="H2794" s="11">
        <v>1</v>
      </c>
      <c r="J2794" s="41">
        <v>10</v>
      </c>
    </row>
    <row r="2795" ht="14.25" hidden="1" spans="1:10">
      <c r="A2795" s="5" t="s">
        <v>50</v>
      </c>
      <c r="E2795" s="28" t="s">
        <v>4650</v>
      </c>
      <c r="F2795" s="28" t="s">
        <v>82</v>
      </c>
      <c r="G2795" s="28" t="s">
        <v>481</v>
      </c>
      <c r="H2795" s="11">
        <v>1</v>
      </c>
      <c r="J2795" s="41">
        <v>2</v>
      </c>
    </row>
    <row r="2796" ht="14.25" hidden="1" spans="1:10">
      <c r="A2796" s="5" t="s">
        <v>50</v>
      </c>
      <c r="E2796" s="28" t="s">
        <v>4651</v>
      </c>
      <c r="F2796" s="28" t="s">
        <v>668</v>
      </c>
      <c r="G2796" s="28" t="s">
        <v>1849</v>
      </c>
      <c r="H2796" s="11">
        <v>1</v>
      </c>
      <c r="J2796" s="41">
        <v>10</v>
      </c>
    </row>
    <row r="2797" ht="14.25" hidden="1" spans="1:10">
      <c r="A2797" s="5" t="s">
        <v>50</v>
      </c>
      <c r="E2797" s="28" t="s">
        <v>4652</v>
      </c>
      <c r="F2797" s="28" t="s">
        <v>4653</v>
      </c>
      <c r="G2797" s="28"/>
      <c r="H2797" s="11">
        <v>1</v>
      </c>
      <c r="J2797" s="41">
        <v>40</v>
      </c>
    </row>
    <row r="2798" ht="14.25" hidden="1" spans="1:10">
      <c r="A2798" s="5" t="s">
        <v>50</v>
      </c>
      <c r="E2798" s="28" t="s">
        <v>4654</v>
      </c>
      <c r="F2798" s="28" t="s">
        <v>4653</v>
      </c>
      <c r="G2798" s="28"/>
      <c r="H2798" s="11">
        <v>1</v>
      </c>
      <c r="J2798" s="41">
        <v>7</v>
      </c>
    </row>
    <row r="2799" ht="14.25" hidden="1" spans="1:10">
      <c r="A2799" s="5" t="s">
        <v>50</v>
      </c>
      <c r="E2799" s="28" t="s">
        <v>4655</v>
      </c>
      <c r="F2799" s="28" t="s">
        <v>643</v>
      </c>
      <c r="G2799" s="28" t="s">
        <v>644</v>
      </c>
      <c r="H2799" s="11">
        <v>1</v>
      </c>
      <c r="J2799" s="41">
        <v>98</v>
      </c>
    </row>
    <row r="2800" ht="14.25" hidden="1" spans="1:10">
      <c r="A2800" s="5" t="s">
        <v>50</v>
      </c>
      <c r="E2800" s="28" t="s">
        <v>4656</v>
      </c>
      <c r="F2800" s="28" t="s">
        <v>222</v>
      </c>
      <c r="G2800" s="28" t="s">
        <v>4368</v>
      </c>
      <c r="H2800" s="11">
        <v>1</v>
      </c>
      <c r="J2800" s="41">
        <v>60</v>
      </c>
    </row>
    <row r="2801" ht="14.25" hidden="1" spans="1:10">
      <c r="A2801" s="5" t="s">
        <v>50</v>
      </c>
      <c r="E2801" s="28" t="s">
        <v>4657</v>
      </c>
      <c r="F2801" s="28" t="s">
        <v>643</v>
      </c>
      <c r="G2801" s="28" t="s">
        <v>2257</v>
      </c>
      <c r="H2801" s="11">
        <v>1</v>
      </c>
      <c r="J2801" s="41">
        <v>1194</v>
      </c>
    </row>
    <row r="2802" ht="14.25" hidden="1" spans="1:10">
      <c r="A2802" s="5" t="s">
        <v>50</v>
      </c>
      <c r="E2802" s="28" t="s">
        <v>4658</v>
      </c>
      <c r="F2802" s="28" t="s">
        <v>309</v>
      </c>
      <c r="G2802" s="28" t="s">
        <v>2131</v>
      </c>
      <c r="H2802" s="11">
        <v>1</v>
      </c>
      <c r="J2802" s="41">
        <v>25</v>
      </c>
    </row>
    <row r="2803" ht="14.25" hidden="1" spans="1:10">
      <c r="A2803" s="5" t="s">
        <v>50</v>
      </c>
      <c r="E2803" s="28" t="s">
        <v>4659</v>
      </c>
      <c r="F2803" s="28" t="s">
        <v>687</v>
      </c>
      <c r="G2803" s="28" t="s">
        <v>3277</v>
      </c>
      <c r="H2803" s="11">
        <v>1</v>
      </c>
      <c r="J2803" s="41">
        <v>6000</v>
      </c>
    </row>
    <row r="2804" ht="14.25" hidden="1" spans="1:10">
      <c r="A2804" s="5" t="s">
        <v>50</v>
      </c>
      <c r="E2804" s="28" t="s">
        <v>4660</v>
      </c>
      <c r="F2804" s="28" t="s">
        <v>1860</v>
      </c>
      <c r="G2804" s="28" t="s">
        <v>225</v>
      </c>
      <c r="H2804" s="11">
        <v>1</v>
      </c>
      <c r="J2804" s="41">
        <v>10</v>
      </c>
    </row>
    <row r="2805" ht="14.25" hidden="1" spans="1:10">
      <c r="A2805" s="5" t="s">
        <v>50</v>
      </c>
      <c r="E2805" s="28" t="s">
        <v>4661</v>
      </c>
      <c r="F2805" s="28" t="s">
        <v>512</v>
      </c>
      <c r="G2805" s="28" t="s">
        <v>105</v>
      </c>
      <c r="H2805" s="11">
        <v>1</v>
      </c>
      <c r="J2805" s="41">
        <v>134</v>
      </c>
    </row>
    <row r="2806" ht="14.25" hidden="1" spans="1:10">
      <c r="A2806" s="5" t="s">
        <v>50</v>
      </c>
      <c r="E2806" s="28" t="s">
        <v>4662</v>
      </c>
      <c r="F2806" s="28" t="s">
        <v>1544</v>
      </c>
      <c r="G2806" s="28" t="s">
        <v>225</v>
      </c>
      <c r="H2806" s="11">
        <v>1</v>
      </c>
      <c r="J2806" s="41">
        <v>80</v>
      </c>
    </row>
    <row r="2807" ht="14.25" hidden="1" spans="1:10">
      <c r="A2807" s="5" t="s">
        <v>50</v>
      </c>
      <c r="E2807" s="28" t="s">
        <v>4663</v>
      </c>
      <c r="F2807" s="28" t="s">
        <v>4312</v>
      </c>
      <c r="G2807" s="28" t="s">
        <v>2994</v>
      </c>
      <c r="H2807" s="11">
        <v>1</v>
      </c>
      <c r="J2807" s="41">
        <v>21</v>
      </c>
    </row>
    <row r="2808" ht="14.25" hidden="1" spans="1:10">
      <c r="A2808" s="5" t="s">
        <v>50</v>
      </c>
      <c r="E2808" s="28" t="s">
        <v>4664</v>
      </c>
      <c r="F2808" s="28" t="s">
        <v>4665</v>
      </c>
      <c r="G2808" s="28" t="s">
        <v>225</v>
      </c>
      <c r="H2808" s="11">
        <v>1</v>
      </c>
      <c r="J2808" s="41">
        <v>50</v>
      </c>
    </row>
    <row r="2809" ht="14.25" hidden="1" spans="1:10">
      <c r="A2809" s="5" t="s">
        <v>50</v>
      </c>
      <c r="E2809" s="109" t="s">
        <v>4666</v>
      </c>
      <c r="F2809" s="109" t="s">
        <v>495</v>
      </c>
      <c r="G2809" s="109" t="s">
        <v>4389</v>
      </c>
      <c r="H2809" s="11">
        <v>1</v>
      </c>
      <c r="J2809" s="110">
        <v>35</v>
      </c>
    </row>
    <row r="2810" ht="14.25" hidden="1" spans="1:10">
      <c r="A2810" s="5" t="s">
        <v>50</v>
      </c>
      <c r="E2810" s="28" t="s">
        <v>4667</v>
      </c>
      <c r="F2810" s="28" t="s">
        <v>4668</v>
      </c>
      <c r="G2810" s="28" t="s">
        <v>842</v>
      </c>
      <c r="H2810" s="11">
        <v>1</v>
      </c>
      <c r="J2810" s="41">
        <v>1400</v>
      </c>
    </row>
    <row r="2811" ht="14.25" hidden="1" spans="1:10">
      <c r="A2811" s="5" t="s">
        <v>50</v>
      </c>
      <c r="E2811" s="28" t="s">
        <v>4669</v>
      </c>
      <c r="F2811" s="28" t="s">
        <v>2776</v>
      </c>
      <c r="G2811" s="28" t="s">
        <v>1526</v>
      </c>
      <c r="H2811" s="11">
        <v>1</v>
      </c>
      <c r="J2811" s="41">
        <v>33</v>
      </c>
    </row>
    <row r="2812" ht="14.25" hidden="1" spans="1:10">
      <c r="A2812" s="5" t="s">
        <v>50</v>
      </c>
      <c r="E2812" s="28" t="s">
        <v>4670</v>
      </c>
      <c r="F2812" s="28" t="s">
        <v>4671</v>
      </c>
      <c r="G2812" s="28" t="s">
        <v>571</v>
      </c>
      <c r="H2812" s="11">
        <v>1</v>
      </c>
      <c r="J2812" s="41">
        <v>11</v>
      </c>
    </row>
    <row r="2813" ht="14.25" hidden="1" spans="1:10">
      <c r="A2813" s="5" t="s">
        <v>50</v>
      </c>
      <c r="E2813" s="28" t="s">
        <v>4672</v>
      </c>
      <c r="F2813" s="28" t="s">
        <v>668</v>
      </c>
      <c r="G2813" s="28" t="s">
        <v>105</v>
      </c>
      <c r="H2813" s="11">
        <v>1</v>
      </c>
      <c r="J2813" s="41">
        <v>80</v>
      </c>
    </row>
    <row r="2814" ht="14.25" hidden="1" spans="1:10">
      <c r="A2814" s="5" t="s">
        <v>50</v>
      </c>
      <c r="E2814" s="28" t="s">
        <v>4673</v>
      </c>
      <c r="F2814" s="28" t="s">
        <v>668</v>
      </c>
      <c r="G2814" s="28" t="s">
        <v>571</v>
      </c>
      <c r="H2814" s="11">
        <v>1</v>
      </c>
      <c r="J2814" s="41">
        <v>68</v>
      </c>
    </row>
    <row r="2815" ht="14.25" hidden="1" spans="1:10">
      <c r="A2815" s="5" t="s">
        <v>50</v>
      </c>
      <c r="E2815" s="28" t="s">
        <v>4674</v>
      </c>
      <c r="F2815" s="28" t="s">
        <v>1787</v>
      </c>
      <c r="G2815" s="28" t="s">
        <v>3570</v>
      </c>
      <c r="H2815" s="11">
        <v>1</v>
      </c>
      <c r="J2815" s="41">
        <v>3</v>
      </c>
    </row>
    <row r="2816" ht="14.25" hidden="1" spans="1:10">
      <c r="A2816" s="5" t="s">
        <v>50</v>
      </c>
      <c r="E2816" s="28" t="s">
        <v>4675</v>
      </c>
      <c r="F2816" s="28" t="s">
        <v>512</v>
      </c>
      <c r="G2816" s="28" t="s">
        <v>1623</v>
      </c>
      <c r="H2816" s="11">
        <v>1</v>
      </c>
      <c r="J2816" s="41">
        <v>99</v>
      </c>
    </row>
    <row r="2817" ht="14.25" hidden="1" spans="1:10">
      <c r="A2817" s="5" t="s">
        <v>50</v>
      </c>
      <c r="E2817" s="28" t="s">
        <v>4676</v>
      </c>
      <c r="F2817" s="28" t="s">
        <v>294</v>
      </c>
      <c r="G2817" s="28" t="s">
        <v>4206</v>
      </c>
      <c r="H2817" s="11">
        <v>1</v>
      </c>
      <c r="J2817" s="41">
        <v>410</v>
      </c>
    </row>
    <row r="2818" ht="14.25" hidden="1" spans="1:10">
      <c r="A2818" s="5" t="s">
        <v>50</v>
      </c>
      <c r="E2818" s="28" t="s">
        <v>4677</v>
      </c>
      <c r="F2818" s="28" t="s">
        <v>194</v>
      </c>
      <c r="G2818" s="28" t="s">
        <v>530</v>
      </c>
      <c r="H2818" s="11">
        <v>1</v>
      </c>
      <c r="J2818" s="41">
        <v>415</v>
      </c>
    </row>
    <row r="2819" ht="14.25" hidden="1" spans="1:10">
      <c r="A2819" s="5" t="s">
        <v>50</v>
      </c>
      <c r="E2819" s="28" t="s">
        <v>4678</v>
      </c>
      <c r="F2819" s="28" t="s">
        <v>210</v>
      </c>
      <c r="G2819" s="28" t="s">
        <v>1972</v>
      </c>
      <c r="H2819" s="11">
        <v>1</v>
      </c>
      <c r="J2819" s="41">
        <v>5</v>
      </c>
    </row>
    <row r="2820" ht="14.25" hidden="1" spans="1:10">
      <c r="A2820" s="5" t="s">
        <v>50</v>
      </c>
      <c r="E2820" s="28" t="s">
        <v>4679</v>
      </c>
      <c r="F2820" s="28" t="s">
        <v>82</v>
      </c>
      <c r="G2820" s="28" t="s">
        <v>392</v>
      </c>
      <c r="H2820" s="11">
        <v>1</v>
      </c>
      <c r="J2820" s="41">
        <v>34</v>
      </c>
    </row>
    <row r="2821" ht="14.25" hidden="1" spans="1:10">
      <c r="A2821" s="5" t="s">
        <v>50</v>
      </c>
      <c r="E2821" s="28" t="s">
        <v>4680</v>
      </c>
      <c r="F2821" s="28" t="s">
        <v>433</v>
      </c>
      <c r="G2821" s="28" t="s">
        <v>187</v>
      </c>
      <c r="H2821" s="11">
        <v>1</v>
      </c>
      <c r="J2821" s="41">
        <v>931</v>
      </c>
    </row>
    <row r="2822" ht="14.25" hidden="1" spans="1:10">
      <c r="A2822" s="5" t="s">
        <v>50</v>
      </c>
      <c r="E2822" s="28" t="s">
        <v>4681</v>
      </c>
      <c r="F2822" s="28" t="s">
        <v>271</v>
      </c>
      <c r="G2822" s="28" t="s">
        <v>2228</v>
      </c>
      <c r="H2822" s="11">
        <v>1</v>
      </c>
      <c r="J2822" s="41">
        <v>1</v>
      </c>
    </row>
    <row r="2823" ht="14.25" hidden="1" spans="1:10">
      <c r="A2823" s="5" t="s">
        <v>50</v>
      </c>
      <c r="E2823" s="28" t="s">
        <v>4682</v>
      </c>
      <c r="F2823" s="28" t="s">
        <v>232</v>
      </c>
      <c r="G2823" s="28" t="s">
        <v>4683</v>
      </c>
      <c r="H2823" s="11">
        <v>1</v>
      </c>
      <c r="J2823" s="41">
        <v>41</v>
      </c>
    </row>
    <row r="2824" ht="14.25" hidden="1" spans="1:10">
      <c r="A2824" s="5" t="s">
        <v>50</v>
      </c>
      <c r="E2824" s="28" t="s">
        <v>4684</v>
      </c>
      <c r="F2824" s="28" t="s">
        <v>2026</v>
      </c>
      <c r="G2824" s="28" t="s">
        <v>1723</v>
      </c>
      <c r="H2824" s="11">
        <v>1</v>
      </c>
      <c r="J2824" s="41">
        <v>5</v>
      </c>
    </row>
    <row r="2825" ht="14.25" hidden="1" spans="1:10">
      <c r="A2825" s="5" t="s">
        <v>50</v>
      </c>
      <c r="E2825" s="28" t="s">
        <v>4685</v>
      </c>
      <c r="F2825" s="28" t="s">
        <v>77</v>
      </c>
      <c r="G2825" s="28" t="s">
        <v>1723</v>
      </c>
      <c r="H2825" s="11">
        <v>1</v>
      </c>
      <c r="J2825" s="41">
        <v>2</v>
      </c>
    </row>
    <row r="2826" ht="14.25" hidden="1" spans="1:10">
      <c r="A2826" s="5" t="s">
        <v>50</v>
      </c>
      <c r="E2826" s="28" t="s">
        <v>4686</v>
      </c>
      <c r="F2826" s="28" t="s">
        <v>687</v>
      </c>
      <c r="G2826" s="28" t="s">
        <v>1386</v>
      </c>
      <c r="H2826" s="11">
        <v>1</v>
      </c>
      <c r="J2826" s="41">
        <v>40</v>
      </c>
    </row>
    <row r="2827" ht="14.25" hidden="1" spans="1:10">
      <c r="A2827" s="5" t="s">
        <v>50</v>
      </c>
      <c r="E2827" s="28" t="s">
        <v>4687</v>
      </c>
      <c r="F2827" s="28" t="s">
        <v>4688</v>
      </c>
      <c r="G2827" s="28" t="s">
        <v>4689</v>
      </c>
      <c r="H2827" s="11">
        <v>1</v>
      </c>
      <c r="J2827" s="41">
        <v>3</v>
      </c>
    </row>
    <row r="2828" ht="14.25" hidden="1" spans="1:10">
      <c r="A2828" s="5" t="s">
        <v>50</v>
      </c>
      <c r="E2828" s="28" t="s">
        <v>4690</v>
      </c>
      <c r="F2828" s="28" t="s">
        <v>4691</v>
      </c>
      <c r="G2828" s="28" t="s">
        <v>1340</v>
      </c>
      <c r="H2828" s="11">
        <v>1</v>
      </c>
      <c r="J2828" s="41">
        <v>130</v>
      </c>
    </row>
    <row r="2829" ht="14.25" hidden="1" spans="1:10">
      <c r="A2829" s="5" t="s">
        <v>50</v>
      </c>
      <c r="E2829" s="28" t="s">
        <v>4692</v>
      </c>
      <c r="F2829" s="28" t="s">
        <v>442</v>
      </c>
      <c r="G2829" s="28" t="s">
        <v>4206</v>
      </c>
      <c r="H2829" s="11">
        <v>1</v>
      </c>
      <c r="J2829" s="41">
        <v>38</v>
      </c>
    </row>
    <row r="2830" ht="14.25" hidden="1" spans="1:10">
      <c r="A2830" s="5" t="s">
        <v>50</v>
      </c>
      <c r="E2830" s="28" t="s">
        <v>4693</v>
      </c>
      <c r="F2830" s="28" t="s">
        <v>1355</v>
      </c>
      <c r="G2830" s="28" t="s">
        <v>225</v>
      </c>
      <c r="H2830" s="11">
        <v>1</v>
      </c>
      <c r="J2830" s="41">
        <v>100</v>
      </c>
    </row>
    <row r="2831" ht="14.25" hidden="1" spans="1:10">
      <c r="A2831" s="5" t="s">
        <v>50</v>
      </c>
      <c r="E2831" s="28" t="s">
        <v>4694</v>
      </c>
      <c r="F2831" s="28" t="s">
        <v>1355</v>
      </c>
      <c r="G2831" s="28" t="s">
        <v>225</v>
      </c>
      <c r="H2831" s="11">
        <v>1</v>
      </c>
      <c r="J2831" s="41">
        <v>100</v>
      </c>
    </row>
    <row r="2832" ht="14.25" hidden="1" spans="1:10">
      <c r="A2832" s="5" t="s">
        <v>50</v>
      </c>
      <c r="E2832" s="28" t="s">
        <v>4695</v>
      </c>
      <c r="F2832" s="28" t="s">
        <v>1355</v>
      </c>
      <c r="G2832" s="28" t="s">
        <v>225</v>
      </c>
      <c r="H2832" s="11">
        <v>1</v>
      </c>
      <c r="J2832" s="41">
        <v>100</v>
      </c>
    </row>
    <row r="2833" ht="14.25" hidden="1" spans="1:10">
      <c r="A2833" s="5" t="s">
        <v>50</v>
      </c>
      <c r="E2833" s="28" t="s">
        <v>4696</v>
      </c>
      <c r="F2833" s="28" t="s">
        <v>87</v>
      </c>
      <c r="G2833" s="28"/>
      <c r="H2833" s="11">
        <v>1</v>
      </c>
      <c r="J2833" s="41">
        <v>1</v>
      </c>
    </row>
    <row r="2834" ht="14.25" hidden="1" spans="1:10">
      <c r="A2834" s="5" t="s">
        <v>50</v>
      </c>
      <c r="E2834" s="28" t="s">
        <v>4697</v>
      </c>
      <c r="F2834" s="28" t="s">
        <v>495</v>
      </c>
      <c r="G2834" s="28" t="s">
        <v>2189</v>
      </c>
      <c r="H2834" s="11">
        <v>1</v>
      </c>
      <c r="J2834" s="41">
        <v>6</v>
      </c>
    </row>
    <row r="2835" ht="14.25" hidden="1" spans="1:10">
      <c r="A2835" s="5" t="s">
        <v>50</v>
      </c>
      <c r="E2835" s="28" t="s">
        <v>4698</v>
      </c>
      <c r="F2835" s="28" t="s">
        <v>4699</v>
      </c>
      <c r="G2835" s="28" t="s">
        <v>3112</v>
      </c>
      <c r="H2835" s="11">
        <v>1</v>
      </c>
      <c r="J2835" s="41">
        <v>2</v>
      </c>
    </row>
    <row r="2836" ht="14.25" hidden="1" spans="1:10">
      <c r="A2836" s="5" t="s">
        <v>50</v>
      </c>
      <c r="E2836" s="28" t="s">
        <v>4700</v>
      </c>
      <c r="F2836" s="28" t="s">
        <v>87</v>
      </c>
      <c r="G2836" s="28" t="s">
        <v>513</v>
      </c>
      <c r="H2836" s="11">
        <v>1</v>
      </c>
      <c r="J2836" s="41">
        <v>4</v>
      </c>
    </row>
    <row r="2837" ht="14.25" hidden="1" spans="1:10">
      <c r="A2837" s="5" t="s">
        <v>50</v>
      </c>
      <c r="E2837" s="28" t="s">
        <v>4701</v>
      </c>
      <c r="F2837" s="28" t="s">
        <v>4702</v>
      </c>
      <c r="G2837" s="28" t="s">
        <v>2455</v>
      </c>
      <c r="H2837" s="11">
        <v>1</v>
      </c>
      <c r="J2837" s="41">
        <v>20</v>
      </c>
    </row>
    <row r="2838" ht="14.25" hidden="1" spans="1:10">
      <c r="A2838" s="5" t="s">
        <v>50</v>
      </c>
      <c r="E2838" s="28" t="s">
        <v>4703</v>
      </c>
      <c r="F2838" s="28" t="s">
        <v>3100</v>
      </c>
      <c r="G2838" s="28" t="s">
        <v>520</v>
      </c>
      <c r="H2838" s="11">
        <v>1</v>
      </c>
      <c r="J2838" s="41">
        <v>6460</v>
      </c>
    </row>
    <row r="2839" ht="14.25" hidden="1" spans="1:10">
      <c r="A2839" s="5" t="s">
        <v>50</v>
      </c>
      <c r="E2839" s="28" t="s">
        <v>4704</v>
      </c>
      <c r="F2839" s="28" t="s">
        <v>123</v>
      </c>
      <c r="G2839" s="28" t="s">
        <v>1585</v>
      </c>
      <c r="H2839" s="11">
        <v>1</v>
      </c>
      <c r="J2839" s="41">
        <v>6000</v>
      </c>
    </row>
    <row r="2840" ht="14.25" hidden="1" spans="1:10">
      <c r="A2840" s="5" t="s">
        <v>50</v>
      </c>
      <c r="E2840" s="28" t="s">
        <v>4705</v>
      </c>
      <c r="F2840" s="28" t="s">
        <v>914</v>
      </c>
      <c r="G2840" s="28" t="s">
        <v>2445</v>
      </c>
      <c r="H2840" s="11">
        <v>1</v>
      </c>
      <c r="J2840" s="41">
        <v>13</v>
      </c>
    </row>
    <row r="2841" ht="14.25" hidden="1" spans="1:10">
      <c r="A2841" s="5" t="s">
        <v>50</v>
      </c>
      <c r="E2841" s="28" t="s">
        <v>4706</v>
      </c>
      <c r="F2841" s="28" t="s">
        <v>2531</v>
      </c>
      <c r="G2841" s="28" t="s">
        <v>530</v>
      </c>
      <c r="H2841" s="11">
        <v>1</v>
      </c>
      <c r="J2841" s="41">
        <v>385</v>
      </c>
    </row>
    <row r="2842" ht="14.25" hidden="1" spans="1:10">
      <c r="A2842" s="5" t="s">
        <v>50</v>
      </c>
      <c r="E2842" s="28" t="s">
        <v>4707</v>
      </c>
      <c r="F2842" s="28" t="s">
        <v>82</v>
      </c>
      <c r="G2842" s="28" t="s">
        <v>513</v>
      </c>
      <c r="H2842" s="11">
        <v>1</v>
      </c>
      <c r="J2842" s="41">
        <v>180</v>
      </c>
    </row>
    <row r="2843" ht="14.25" hidden="1" spans="1:10">
      <c r="A2843" s="5" t="s">
        <v>50</v>
      </c>
      <c r="E2843" s="28" t="s">
        <v>4708</v>
      </c>
      <c r="F2843" s="28" t="s">
        <v>82</v>
      </c>
      <c r="G2843" s="28" t="s">
        <v>735</v>
      </c>
      <c r="H2843" s="11">
        <v>1</v>
      </c>
      <c r="J2843" s="41">
        <v>28</v>
      </c>
    </row>
    <row r="2844" ht="14.25" hidden="1" spans="1:10">
      <c r="A2844" s="5" t="s">
        <v>50</v>
      </c>
      <c r="E2844" s="28" t="s">
        <v>4709</v>
      </c>
      <c r="F2844" s="28" t="s">
        <v>879</v>
      </c>
      <c r="G2844" s="28" t="s">
        <v>4710</v>
      </c>
      <c r="H2844" s="11">
        <v>1</v>
      </c>
      <c r="J2844" s="41">
        <v>10</v>
      </c>
    </row>
    <row r="2845" ht="14.25" hidden="1" spans="1:10">
      <c r="A2845" s="5" t="s">
        <v>50</v>
      </c>
      <c r="E2845" s="28" t="s">
        <v>4711</v>
      </c>
      <c r="F2845" s="28" t="s">
        <v>123</v>
      </c>
      <c r="G2845" s="28" t="s">
        <v>842</v>
      </c>
      <c r="H2845" s="11">
        <v>1</v>
      </c>
      <c r="J2845" s="41">
        <v>244</v>
      </c>
    </row>
    <row r="2846" ht="14.25" hidden="1" spans="1:10">
      <c r="A2846" s="5" t="s">
        <v>50</v>
      </c>
      <c r="E2846" s="28" t="s">
        <v>4712</v>
      </c>
      <c r="F2846" s="28" t="s">
        <v>4713</v>
      </c>
      <c r="G2846" s="28"/>
      <c r="H2846" s="11">
        <v>1</v>
      </c>
      <c r="J2846" s="41">
        <v>6</v>
      </c>
    </row>
    <row r="2847" ht="14.25" hidden="1" spans="1:10">
      <c r="A2847" s="5" t="s">
        <v>50</v>
      </c>
      <c r="E2847" s="28" t="s">
        <v>4714</v>
      </c>
      <c r="F2847" s="28" t="s">
        <v>788</v>
      </c>
      <c r="G2847" s="28" t="s">
        <v>3868</v>
      </c>
      <c r="H2847" s="11">
        <v>1</v>
      </c>
      <c r="J2847" s="41">
        <v>195</v>
      </c>
    </row>
    <row r="2848" ht="14.25" hidden="1" spans="1:10">
      <c r="A2848" s="5" t="s">
        <v>50</v>
      </c>
      <c r="E2848" s="28" t="s">
        <v>4715</v>
      </c>
      <c r="F2848" s="28" t="s">
        <v>4716</v>
      </c>
      <c r="G2848" s="28" t="s">
        <v>4717</v>
      </c>
      <c r="H2848" s="11">
        <v>1</v>
      </c>
      <c r="J2848" s="41">
        <v>23</v>
      </c>
    </row>
    <row r="2849" ht="14.25" hidden="1" spans="1:10">
      <c r="A2849" s="5" t="s">
        <v>50</v>
      </c>
      <c r="E2849" s="28" t="s">
        <v>4718</v>
      </c>
      <c r="F2849" s="28" t="s">
        <v>1926</v>
      </c>
      <c r="G2849" s="28" t="s">
        <v>4719</v>
      </c>
      <c r="H2849" s="11">
        <v>1</v>
      </c>
      <c r="J2849" s="41">
        <v>2</v>
      </c>
    </row>
    <row r="2850" ht="14.25" hidden="1" spans="1:10">
      <c r="A2850" s="5" t="s">
        <v>50</v>
      </c>
      <c r="E2850" s="28" t="s">
        <v>4720</v>
      </c>
      <c r="F2850" s="28" t="s">
        <v>4721</v>
      </c>
      <c r="G2850" s="28" t="s">
        <v>530</v>
      </c>
      <c r="H2850" s="11">
        <v>1</v>
      </c>
      <c r="J2850" s="41">
        <v>155</v>
      </c>
    </row>
    <row r="2851" ht="14.25" hidden="1" spans="1:10">
      <c r="A2851" s="5" t="s">
        <v>50</v>
      </c>
      <c r="E2851" s="28" t="s">
        <v>4722</v>
      </c>
      <c r="F2851" s="28" t="s">
        <v>1603</v>
      </c>
      <c r="G2851" s="28" t="s">
        <v>4002</v>
      </c>
      <c r="H2851" s="11">
        <v>1</v>
      </c>
      <c r="J2851" s="41">
        <v>186</v>
      </c>
    </row>
    <row r="2852" ht="14.25" hidden="1" spans="1:10">
      <c r="A2852" s="5" t="s">
        <v>50</v>
      </c>
      <c r="E2852" s="28" t="s">
        <v>4723</v>
      </c>
      <c r="F2852" s="28" t="s">
        <v>1733</v>
      </c>
      <c r="G2852" s="28" t="s">
        <v>353</v>
      </c>
      <c r="H2852" s="11">
        <v>1</v>
      </c>
      <c r="J2852" s="41">
        <v>2903</v>
      </c>
    </row>
    <row r="2853" ht="14.25" hidden="1" spans="1:10">
      <c r="A2853" s="5" t="s">
        <v>50</v>
      </c>
      <c r="E2853" s="28" t="s">
        <v>4318</v>
      </c>
      <c r="F2853" s="28" t="s">
        <v>4319</v>
      </c>
      <c r="G2853" s="28" t="s">
        <v>105</v>
      </c>
      <c r="H2853" s="11">
        <v>1</v>
      </c>
      <c r="J2853" s="41">
        <v>20</v>
      </c>
    </row>
    <row r="2854" ht="14.25" hidden="1" spans="1:10">
      <c r="A2854" s="5" t="s">
        <v>50</v>
      </c>
      <c r="E2854" s="28" t="s">
        <v>4724</v>
      </c>
      <c r="F2854" s="28" t="s">
        <v>271</v>
      </c>
      <c r="G2854" s="28" t="s">
        <v>513</v>
      </c>
      <c r="H2854" s="11">
        <v>1</v>
      </c>
      <c r="J2854" s="41">
        <v>1500</v>
      </c>
    </row>
    <row r="2855" ht="14.25" hidden="1" spans="1:10">
      <c r="A2855" s="5" t="s">
        <v>50</v>
      </c>
      <c r="E2855" s="28" t="s">
        <v>4725</v>
      </c>
      <c r="F2855" s="28" t="s">
        <v>4726</v>
      </c>
      <c r="G2855" s="28" t="s">
        <v>581</v>
      </c>
      <c r="H2855" s="11">
        <v>1</v>
      </c>
      <c r="J2855" s="41">
        <v>4977</v>
      </c>
    </row>
    <row r="2856" ht="14.25" hidden="1" spans="1:10">
      <c r="A2856" s="5" t="s">
        <v>50</v>
      </c>
      <c r="E2856" s="28" t="s">
        <v>4727</v>
      </c>
      <c r="F2856" s="28" t="s">
        <v>199</v>
      </c>
      <c r="G2856" s="28" t="s">
        <v>1443</v>
      </c>
      <c r="H2856" s="11">
        <v>1</v>
      </c>
      <c r="J2856" s="41">
        <v>5</v>
      </c>
    </row>
    <row r="2857" ht="14.25" hidden="1" spans="1:10">
      <c r="A2857" s="5" t="s">
        <v>50</v>
      </c>
      <c r="E2857" s="28" t="s">
        <v>4728</v>
      </c>
      <c r="F2857" s="28" t="s">
        <v>4729</v>
      </c>
      <c r="G2857" s="28" t="s">
        <v>3052</v>
      </c>
      <c r="H2857" s="11">
        <v>1</v>
      </c>
      <c r="J2857" s="41">
        <v>17</v>
      </c>
    </row>
    <row r="2858" ht="14.25" hidden="1" spans="1:10">
      <c r="A2858" s="5" t="s">
        <v>50</v>
      </c>
      <c r="E2858" s="28" t="s">
        <v>4730</v>
      </c>
      <c r="F2858" s="28" t="s">
        <v>1146</v>
      </c>
      <c r="G2858" s="28" t="s">
        <v>4206</v>
      </c>
      <c r="H2858" s="11">
        <v>1</v>
      </c>
      <c r="J2858" s="41">
        <v>3</v>
      </c>
    </row>
    <row r="2859" ht="14.25" hidden="1" spans="1:10">
      <c r="A2859" s="5" t="s">
        <v>50</v>
      </c>
      <c r="E2859" s="109" t="s">
        <v>4731</v>
      </c>
      <c r="F2859" s="109" t="s">
        <v>294</v>
      </c>
      <c r="G2859" s="109" t="s">
        <v>517</v>
      </c>
      <c r="H2859" s="11">
        <v>1</v>
      </c>
      <c r="J2859" s="110">
        <v>341</v>
      </c>
    </row>
    <row r="2860" ht="14.25" hidden="1" spans="1:10">
      <c r="A2860" s="5" t="s">
        <v>50</v>
      </c>
      <c r="E2860" s="28" t="s">
        <v>4732</v>
      </c>
      <c r="F2860" s="28" t="s">
        <v>1592</v>
      </c>
      <c r="G2860" s="28"/>
      <c r="H2860" s="11">
        <v>1</v>
      </c>
      <c r="J2860" s="41">
        <v>20</v>
      </c>
    </row>
    <row r="2861" ht="14.25" hidden="1" spans="1:10">
      <c r="A2861" s="5" t="s">
        <v>50</v>
      </c>
      <c r="E2861" s="28" t="s">
        <v>4733</v>
      </c>
      <c r="F2861" s="28" t="s">
        <v>4734</v>
      </c>
      <c r="G2861" s="28" t="s">
        <v>1585</v>
      </c>
      <c r="H2861" s="11">
        <v>1</v>
      </c>
      <c r="J2861" s="41">
        <v>5</v>
      </c>
    </row>
    <row r="2862" ht="14.25" hidden="1" spans="1:10">
      <c r="A2862" s="5" t="s">
        <v>50</v>
      </c>
      <c r="E2862" s="28" t="s">
        <v>4735</v>
      </c>
      <c r="F2862" s="28" t="s">
        <v>668</v>
      </c>
      <c r="G2862" s="28"/>
      <c r="H2862" s="11">
        <v>1</v>
      </c>
      <c r="J2862" s="41">
        <v>190</v>
      </c>
    </row>
    <row r="2863" ht="14.25" hidden="1" spans="1:10">
      <c r="A2863" s="5" t="s">
        <v>50</v>
      </c>
      <c r="E2863" s="28" t="s">
        <v>4736</v>
      </c>
      <c r="F2863" s="28" t="s">
        <v>82</v>
      </c>
      <c r="G2863" s="28" t="s">
        <v>2565</v>
      </c>
      <c r="H2863" s="11">
        <v>1</v>
      </c>
      <c r="J2863" s="41">
        <v>10</v>
      </c>
    </row>
    <row r="2864" ht="14.25" hidden="1" spans="1:10">
      <c r="A2864" s="5" t="s">
        <v>50</v>
      </c>
      <c r="E2864" s="28" t="s">
        <v>1263</v>
      </c>
      <c r="F2864" s="28" t="s">
        <v>683</v>
      </c>
      <c r="G2864" s="28" t="s">
        <v>83</v>
      </c>
      <c r="H2864" s="11">
        <v>1</v>
      </c>
      <c r="J2864" s="41">
        <v>300</v>
      </c>
    </row>
    <row r="2865" ht="14.25" hidden="1" spans="1:10">
      <c r="A2865" s="5" t="s">
        <v>50</v>
      </c>
      <c r="E2865" s="28" t="s">
        <v>4737</v>
      </c>
      <c r="F2865" s="28" t="s">
        <v>4738</v>
      </c>
      <c r="G2865" s="28" t="s">
        <v>4739</v>
      </c>
      <c r="H2865" s="11">
        <v>1</v>
      </c>
      <c r="J2865" s="41">
        <v>30</v>
      </c>
    </row>
    <row r="2866" ht="14.25" hidden="1" spans="1:10">
      <c r="A2866" s="5" t="s">
        <v>50</v>
      </c>
      <c r="E2866" s="28" t="s">
        <v>4740</v>
      </c>
      <c r="F2866" s="28" t="s">
        <v>4741</v>
      </c>
      <c r="G2866" s="28" t="s">
        <v>3507</v>
      </c>
      <c r="H2866" s="11">
        <v>1</v>
      </c>
      <c r="J2866" s="41">
        <v>9</v>
      </c>
    </row>
    <row r="2867" ht="14.25" hidden="1" spans="1:10">
      <c r="A2867" s="5" t="s">
        <v>50</v>
      </c>
      <c r="E2867" s="28" t="s">
        <v>4742</v>
      </c>
      <c r="F2867" s="28" t="s">
        <v>4199</v>
      </c>
      <c r="G2867" s="28" t="s">
        <v>4743</v>
      </c>
      <c r="H2867" s="11">
        <v>1</v>
      </c>
      <c r="J2867" s="41">
        <v>1</v>
      </c>
    </row>
    <row r="2868" ht="14.25" hidden="1" spans="1:10">
      <c r="A2868" s="5" t="s">
        <v>50</v>
      </c>
      <c r="E2868" s="28" t="s">
        <v>4744</v>
      </c>
      <c r="F2868" s="28" t="s">
        <v>860</v>
      </c>
      <c r="G2868" s="28" t="s">
        <v>1980</v>
      </c>
      <c r="H2868" s="11">
        <v>1</v>
      </c>
      <c r="J2868" s="41">
        <v>5</v>
      </c>
    </row>
    <row r="2869" ht="14.25" hidden="1" spans="1:10">
      <c r="A2869" s="5" t="s">
        <v>50</v>
      </c>
      <c r="E2869" s="28" t="s">
        <v>4745</v>
      </c>
      <c r="F2869" s="28" t="s">
        <v>636</v>
      </c>
      <c r="G2869" s="28" t="s">
        <v>105</v>
      </c>
      <c r="H2869" s="11">
        <v>1</v>
      </c>
      <c r="J2869" s="41">
        <v>380</v>
      </c>
    </row>
    <row r="2870" ht="14.25" hidden="1" spans="1:10">
      <c r="A2870" s="5" t="s">
        <v>50</v>
      </c>
      <c r="E2870" s="28" t="s">
        <v>2887</v>
      </c>
      <c r="F2870" s="28" t="s">
        <v>643</v>
      </c>
      <c r="G2870" s="28" t="s">
        <v>2997</v>
      </c>
      <c r="H2870" s="11">
        <v>1</v>
      </c>
      <c r="J2870" s="41">
        <v>15</v>
      </c>
    </row>
    <row r="2871" ht="14.25" hidden="1" spans="1:10">
      <c r="A2871" s="5" t="s">
        <v>50</v>
      </c>
      <c r="E2871" s="28" t="s">
        <v>4746</v>
      </c>
      <c r="F2871" s="28" t="s">
        <v>1272</v>
      </c>
      <c r="G2871" s="28" t="s">
        <v>2544</v>
      </c>
      <c r="H2871" s="11">
        <v>1</v>
      </c>
      <c r="J2871" s="41">
        <v>25</v>
      </c>
    </row>
    <row r="2872" ht="14.25" hidden="1" spans="1:10">
      <c r="A2872" s="5" t="s">
        <v>50</v>
      </c>
      <c r="E2872" s="28" t="s">
        <v>3360</v>
      </c>
      <c r="F2872" s="28" t="s">
        <v>1459</v>
      </c>
      <c r="G2872" s="28" t="s">
        <v>3112</v>
      </c>
      <c r="H2872" s="11">
        <v>1</v>
      </c>
      <c r="J2872" s="41">
        <v>15</v>
      </c>
    </row>
    <row r="2873" ht="14.25" hidden="1" spans="1:10">
      <c r="A2873" s="5" t="s">
        <v>50</v>
      </c>
      <c r="E2873" s="28" t="s">
        <v>4747</v>
      </c>
      <c r="F2873" s="28" t="s">
        <v>82</v>
      </c>
      <c r="G2873" s="28" t="s">
        <v>2134</v>
      </c>
      <c r="H2873" s="11">
        <v>1</v>
      </c>
      <c r="J2873" s="41">
        <v>12</v>
      </c>
    </row>
    <row r="2874" ht="14.25" hidden="1" spans="1:10">
      <c r="A2874" s="5" t="s">
        <v>50</v>
      </c>
      <c r="E2874" s="28" t="s">
        <v>4748</v>
      </c>
      <c r="F2874" s="28" t="s">
        <v>4058</v>
      </c>
      <c r="G2874" s="28" t="s">
        <v>83</v>
      </c>
      <c r="H2874" s="11">
        <v>1</v>
      </c>
      <c r="J2874" s="41">
        <v>3</v>
      </c>
    </row>
    <row r="2875" ht="14.25" hidden="1" spans="1:10">
      <c r="A2875" s="5" t="s">
        <v>50</v>
      </c>
      <c r="E2875" s="28" t="s">
        <v>4749</v>
      </c>
      <c r="F2875" s="28" t="s">
        <v>433</v>
      </c>
      <c r="G2875" s="28" t="s">
        <v>83</v>
      </c>
      <c r="H2875" s="11">
        <v>1</v>
      </c>
      <c r="J2875" s="41">
        <v>66</v>
      </c>
    </row>
    <row r="2876" ht="14.25" hidden="1" spans="1:10">
      <c r="A2876" s="5" t="s">
        <v>50</v>
      </c>
      <c r="E2876" s="28" t="s">
        <v>4750</v>
      </c>
      <c r="F2876" s="28" t="s">
        <v>142</v>
      </c>
      <c r="G2876" s="28" t="s">
        <v>1585</v>
      </c>
      <c r="H2876" s="11">
        <v>1</v>
      </c>
      <c r="J2876" s="41">
        <v>30</v>
      </c>
    </row>
    <row r="2877" ht="14.25" hidden="1" spans="1:10">
      <c r="A2877" s="5" t="s">
        <v>50</v>
      </c>
      <c r="E2877" s="28" t="s">
        <v>4751</v>
      </c>
      <c r="F2877" s="28" t="s">
        <v>1164</v>
      </c>
      <c r="G2877" s="28" t="s">
        <v>1996</v>
      </c>
      <c r="H2877" s="11">
        <v>1</v>
      </c>
      <c r="J2877" s="41">
        <v>11</v>
      </c>
    </row>
    <row r="2878" ht="14.25" hidden="1" spans="1:10">
      <c r="A2878" s="5" t="s">
        <v>50</v>
      </c>
      <c r="E2878" s="28" t="s">
        <v>4752</v>
      </c>
      <c r="F2878" s="28" t="s">
        <v>241</v>
      </c>
      <c r="G2878" s="28" t="s">
        <v>4753</v>
      </c>
      <c r="H2878" s="11">
        <v>1</v>
      </c>
      <c r="J2878" s="41">
        <v>108</v>
      </c>
    </row>
    <row r="2879" ht="14.25" hidden="1" spans="1:10">
      <c r="A2879" s="5" t="s">
        <v>50</v>
      </c>
      <c r="E2879" s="28" t="s">
        <v>4754</v>
      </c>
      <c r="F2879" s="28" t="s">
        <v>142</v>
      </c>
      <c r="G2879" s="28" t="s">
        <v>3077</v>
      </c>
      <c r="H2879" s="11">
        <v>1</v>
      </c>
      <c r="J2879" s="41">
        <v>1165</v>
      </c>
    </row>
    <row r="2880" ht="14.25" hidden="1" spans="1:10">
      <c r="A2880" s="5" t="s">
        <v>50</v>
      </c>
      <c r="E2880" s="28" t="s">
        <v>4755</v>
      </c>
      <c r="F2880" s="28" t="s">
        <v>868</v>
      </c>
      <c r="G2880" s="28" t="s">
        <v>3728</v>
      </c>
      <c r="H2880" s="11">
        <v>1</v>
      </c>
      <c r="J2880" s="41">
        <v>2</v>
      </c>
    </row>
    <row r="2881" ht="14.25" hidden="1" spans="1:10">
      <c r="A2881" s="5" t="s">
        <v>50</v>
      </c>
      <c r="E2881" s="28" t="s">
        <v>4756</v>
      </c>
      <c r="F2881" s="28" t="s">
        <v>3821</v>
      </c>
      <c r="G2881" s="28"/>
      <c r="H2881" s="11">
        <v>1</v>
      </c>
      <c r="J2881" s="41">
        <v>136</v>
      </c>
    </row>
    <row r="2882" ht="14.25" hidden="1" spans="1:10">
      <c r="A2882" s="5" t="s">
        <v>50</v>
      </c>
      <c r="E2882" s="28" t="s">
        <v>4757</v>
      </c>
      <c r="F2882" s="28" t="s">
        <v>1462</v>
      </c>
      <c r="G2882" s="28"/>
      <c r="H2882" s="11">
        <v>1</v>
      </c>
      <c r="J2882" s="41">
        <v>5</v>
      </c>
    </row>
    <row r="2883" ht="14.25" hidden="1" spans="1:10">
      <c r="A2883" s="5" t="s">
        <v>50</v>
      </c>
      <c r="E2883" s="28" t="s">
        <v>4758</v>
      </c>
      <c r="F2883" s="28" t="s">
        <v>82</v>
      </c>
      <c r="G2883" s="28" t="s">
        <v>2720</v>
      </c>
      <c r="H2883" s="11">
        <v>1</v>
      </c>
      <c r="J2883" s="41">
        <v>10</v>
      </c>
    </row>
    <row r="2884" ht="14.25" hidden="1" spans="1:10">
      <c r="A2884" s="5" t="s">
        <v>50</v>
      </c>
      <c r="E2884" s="28" t="s">
        <v>4759</v>
      </c>
      <c r="F2884" s="28" t="s">
        <v>82</v>
      </c>
      <c r="G2884" s="28" t="s">
        <v>515</v>
      </c>
      <c r="H2884" s="11">
        <v>1</v>
      </c>
      <c r="J2884" s="41">
        <v>200</v>
      </c>
    </row>
    <row r="2885" ht="14.25" hidden="1" spans="1:10">
      <c r="A2885" s="5" t="s">
        <v>50</v>
      </c>
      <c r="E2885" s="28" t="s">
        <v>4760</v>
      </c>
      <c r="F2885" s="28" t="s">
        <v>1361</v>
      </c>
      <c r="G2885" s="28" t="s">
        <v>1418</v>
      </c>
      <c r="H2885" s="11">
        <v>1</v>
      </c>
      <c r="J2885" s="41">
        <v>1115</v>
      </c>
    </row>
    <row r="2886" ht="14.25" hidden="1" spans="1:10">
      <c r="A2886" s="5" t="s">
        <v>50</v>
      </c>
      <c r="E2886" s="28" t="s">
        <v>4761</v>
      </c>
      <c r="F2886" s="28" t="s">
        <v>123</v>
      </c>
      <c r="G2886" s="28" t="s">
        <v>1755</v>
      </c>
      <c r="H2886" s="11">
        <v>1</v>
      </c>
      <c r="J2886" s="41">
        <v>10995</v>
      </c>
    </row>
    <row r="2887" ht="14.25" hidden="1" spans="1:10">
      <c r="A2887" s="5" t="s">
        <v>50</v>
      </c>
      <c r="E2887" s="28" t="s">
        <v>4762</v>
      </c>
      <c r="F2887" s="28" t="s">
        <v>87</v>
      </c>
      <c r="G2887" s="28" t="s">
        <v>2700</v>
      </c>
      <c r="H2887" s="11">
        <v>1</v>
      </c>
      <c r="J2887" s="41">
        <v>60</v>
      </c>
    </row>
    <row r="2888" ht="14.25" hidden="1" spans="1:10">
      <c r="A2888" s="5" t="s">
        <v>50</v>
      </c>
      <c r="E2888" s="28" t="s">
        <v>4763</v>
      </c>
      <c r="F2888" s="28" t="s">
        <v>1757</v>
      </c>
      <c r="G2888" s="28" t="s">
        <v>3634</v>
      </c>
      <c r="H2888" s="11">
        <v>1</v>
      </c>
      <c r="J2888" s="41">
        <v>1</v>
      </c>
    </row>
    <row r="2889" ht="14.25" hidden="1" spans="1:10">
      <c r="A2889" s="5" t="s">
        <v>50</v>
      </c>
      <c r="E2889" s="28" t="s">
        <v>4764</v>
      </c>
      <c r="F2889" s="28" t="s">
        <v>1272</v>
      </c>
      <c r="G2889" s="28" t="s">
        <v>105</v>
      </c>
      <c r="H2889" s="11">
        <v>1</v>
      </c>
      <c r="J2889" s="41">
        <v>100</v>
      </c>
    </row>
    <row r="2890" ht="14.25" hidden="1" spans="1:10">
      <c r="A2890" s="5" t="s">
        <v>50</v>
      </c>
      <c r="E2890" s="28" t="s">
        <v>4765</v>
      </c>
      <c r="F2890" s="28" t="s">
        <v>755</v>
      </c>
      <c r="G2890" s="28" t="s">
        <v>3756</v>
      </c>
      <c r="H2890" s="11">
        <v>1</v>
      </c>
      <c r="J2890" s="41">
        <v>50</v>
      </c>
    </row>
    <row r="2891" ht="14.25" hidden="1" spans="1:10">
      <c r="A2891" s="5" t="s">
        <v>50</v>
      </c>
      <c r="E2891" s="28" t="s">
        <v>4766</v>
      </c>
      <c r="F2891" s="28" t="s">
        <v>4767</v>
      </c>
      <c r="G2891" s="28" t="s">
        <v>3121</v>
      </c>
      <c r="H2891" s="11">
        <v>1</v>
      </c>
      <c r="J2891" s="41">
        <v>250</v>
      </c>
    </row>
    <row r="2892" ht="14.25" hidden="1" spans="1:10">
      <c r="A2892" s="5" t="s">
        <v>50</v>
      </c>
      <c r="E2892" s="28" t="s">
        <v>4768</v>
      </c>
      <c r="F2892" s="28" t="s">
        <v>4769</v>
      </c>
      <c r="G2892" s="28" t="s">
        <v>203</v>
      </c>
      <c r="H2892" s="11">
        <v>1</v>
      </c>
      <c r="J2892" s="41">
        <v>268</v>
      </c>
    </row>
    <row r="2893" ht="14.25" hidden="1" spans="1:10">
      <c r="A2893" s="5" t="s">
        <v>50</v>
      </c>
      <c r="E2893" s="28" t="s">
        <v>4770</v>
      </c>
      <c r="F2893" s="28" t="s">
        <v>1485</v>
      </c>
      <c r="G2893" s="28" t="s">
        <v>4771</v>
      </c>
      <c r="H2893" s="11">
        <v>1</v>
      </c>
      <c r="J2893" s="41">
        <v>10</v>
      </c>
    </row>
    <row r="2894" ht="14.25" hidden="1" spans="1:10">
      <c r="A2894" s="5" t="s">
        <v>50</v>
      </c>
      <c r="E2894" s="28" t="s">
        <v>4772</v>
      </c>
      <c r="F2894" s="28" t="s">
        <v>3409</v>
      </c>
      <c r="G2894" s="28" t="s">
        <v>1306</v>
      </c>
      <c r="H2894" s="11">
        <v>1</v>
      </c>
      <c r="J2894" s="41">
        <v>1</v>
      </c>
    </row>
    <row r="2895" ht="14.25" hidden="1" spans="1:10">
      <c r="A2895" s="5" t="s">
        <v>50</v>
      </c>
      <c r="E2895" s="28" t="s">
        <v>4773</v>
      </c>
      <c r="F2895" s="28" t="s">
        <v>433</v>
      </c>
      <c r="G2895" s="28" t="s">
        <v>1314</v>
      </c>
      <c r="H2895" s="11">
        <v>1</v>
      </c>
      <c r="J2895" s="41">
        <v>644</v>
      </c>
    </row>
    <row r="2896" ht="14.25" hidden="1" spans="1:10">
      <c r="A2896" s="5" t="s">
        <v>50</v>
      </c>
      <c r="E2896" s="28" t="s">
        <v>4774</v>
      </c>
      <c r="F2896" s="28" t="s">
        <v>316</v>
      </c>
      <c r="G2896" s="28" t="s">
        <v>105</v>
      </c>
      <c r="H2896" s="11">
        <v>1</v>
      </c>
      <c r="J2896" s="41">
        <v>75</v>
      </c>
    </row>
    <row r="2897" ht="14.25" hidden="1" spans="1:10">
      <c r="A2897" s="5" t="s">
        <v>50</v>
      </c>
      <c r="E2897" s="28" t="s">
        <v>4775</v>
      </c>
      <c r="F2897" s="28" t="s">
        <v>240</v>
      </c>
      <c r="G2897" s="28"/>
      <c r="H2897" s="11">
        <v>1</v>
      </c>
      <c r="J2897" s="41">
        <v>1</v>
      </c>
    </row>
    <row r="2898" ht="14.25" hidden="1" spans="1:10">
      <c r="A2898" s="5" t="s">
        <v>50</v>
      </c>
      <c r="E2898" s="28" t="s">
        <v>4776</v>
      </c>
      <c r="F2898" s="28" t="s">
        <v>316</v>
      </c>
      <c r="G2898" s="28" t="s">
        <v>3341</v>
      </c>
      <c r="H2898" s="11">
        <v>1</v>
      </c>
      <c r="J2898" s="41">
        <v>10</v>
      </c>
    </row>
    <row r="2899" ht="14.25" hidden="1" spans="1:10">
      <c r="A2899" s="5" t="s">
        <v>50</v>
      </c>
      <c r="E2899" s="28" t="s">
        <v>4777</v>
      </c>
      <c r="F2899" s="28" t="s">
        <v>649</v>
      </c>
      <c r="G2899" s="28" t="s">
        <v>1452</v>
      </c>
      <c r="H2899" s="11">
        <v>1</v>
      </c>
      <c r="J2899" s="41">
        <v>30</v>
      </c>
    </row>
    <row r="2900" ht="14.25" hidden="1" spans="1:10">
      <c r="A2900" s="5" t="s">
        <v>50</v>
      </c>
      <c r="E2900" s="28" t="s">
        <v>4778</v>
      </c>
      <c r="F2900" s="28" t="s">
        <v>82</v>
      </c>
      <c r="G2900" s="28" t="s">
        <v>3048</v>
      </c>
      <c r="H2900" s="11">
        <v>1</v>
      </c>
      <c r="J2900" s="41">
        <v>11</v>
      </c>
    </row>
    <row r="2901" ht="14.25" hidden="1" spans="1:10">
      <c r="A2901" s="5" t="s">
        <v>50</v>
      </c>
      <c r="E2901" s="28" t="s">
        <v>4779</v>
      </c>
      <c r="F2901" s="28" t="s">
        <v>1025</v>
      </c>
      <c r="G2901" s="28" t="s">
        <v>3654</v>
      </c>
      <c r="H2901" s="11">
        <v>1</v>
      </c>
      <c r="J2901" s="41">
        <v>160</v>
      </c>
    </row>
    <row r="2902" ht="14.25" hidden="1" spans="1:10">
      <c r="A2902" s="5" t="s">
        <v>50</v>
      </c>
      <c r="E2902" s="28" t="s">
        <v>4780</v>
      </c>
      <c r="F2902" s="28" t="s">
        <v>4781</v>
      </c>
      <c r="G2902" s="28" t="s">
        <v>83</v>
      </c>
      <c r="H2902" s="11">
        <v>1</v>
      </c>
      <c r="J2902" s="41">
        <v>4</v>
      </c>
    </row>
    <row r="2903" ht="14.25" hidden="1" spans="1:10">
      <c r="A2903" s="5" t="s">
        <v>50</v>
      </c>
      <c r="E2903" s="28" t="s">
        <v>4782</v>
      </c>
      <c r="F2903" s="28" t="s">
        <v>2034</v>
      </c>
      <c r="G2903" s="28" t="s">
        <v>83</v>
      </c>
      <c r="H2903" s="11">
        <v>1</v>
      </c>
      <c r="J2903" s="41">
        <v>5</v>
      </c>
    </row>
    <row r="2904" ht="14.25" hidden="1" spans="1:10">
      <c r="A2904" s="5" t="s">
        <v>50</v>
      </c>
      <c r="E2904" s="28" t="s">
        <v>4783</v>
      </c>
      <c r="F2904" s="28" t="s">
        <v>4784</v>
      </c>
      <c r="G2904" s="28" t="s">
        <v>571</v>
      </c>
      <c r="H2904" s="11">
        <v>1</v>
      </c>
      <c r="J2904" s="41">
        <v>200</v>
      </c>
    </row>
    <row r="2905" ht="14.25" hidden="1" spans="1:10">
      <c r="A2905" s="5" t="s">
        <v>50</v>
      </c>
      <c r="E2905" s="28" t="s">
        <v>4785</v>
      </c>
      <c r="F2905" s="28" t="s">
        <v>4784</v>
      </c>
      <c r="G2905" s="28" t="s">
        <v>571</v>
      </c>
      <c r="H2905" s="11">
        <v>1</v>
      </c>
      <c r="J2905" s="41">
        <v>150</v>
      </c>
    </row>
    <row r="2906" ht="14.25" hidden="1" spans="1:10">
      <c r="A2906" s="5" t="s">
        <v>50</v>
      </c>
      <c r="E2906" s="28" t="s">
        <v>4786</v>
      </c>
      <c r="F2906" s="28" t="s">
        <v>1584</v>
      </c>
      <c r="G2906" s="28" t="s">
        <v>105</v>
      </c>
      <c r="H2906" s="11">
        <v>1</v>
      </c>
      <c r="J2906" s="41">
        <v>3965</v>
      </c>
    </row>
    <row r="2907" ht="14.25" hidden="1" spans="1:10">
      <c r="A2907" s="5" t="s">
        <v>50</v>
      </c>
      <c r="E2907" s="28" t="s">
        <v>4787</v>
      </c>
      <c r="F2907" s="28" t="s">
        <v>4788</v>
      </c>
      <c r="G2907" s="28" t="s">
        <v>1418</v>
      </c>
      <c r="H2907" s="11">
        <v>1</v>
      </c>
      <c r="J2907" s="41">
        <v>1000</v>
      </c>
    </row>
    <row r="2908" ht="14.25" hidden="1" spans="1:10">
      <c r="A2908" s="5" t="s">
        <v>50</v>
      </c>
      <c r="E2908" s="28" t="s">
        <v>4789</v>
      </c>
      <c r="F2908" s="28" t="s">
        <v>1361</v>
      </c>
      <c r="G2908" s="28"/>
      <c r="H2908" s="11">
        <v>1</v>
      </c>
      <c r="J2908" s="41">
        <v>10</v>
      </c>
    </row>
    <row r="2909" ht="14.25" hidden="1" spans="1:10">
      <c r="A2909" s="5" t="s">
        <v>50</v>
      </c>
      <c r="E2909" s="28" t="s">
        <v>4790</v>
      </c>
      <c r="F2909" s="28" t="s">
        <v>1361</v>
      </c>
      <c r="G2909" s="28"/>
      <c r="H2909" s="11">
        <v>1</v>
      </c>
      <c r="J2909" s="41">
        <v>10</v>
      </c>
    </row>
    <row r="2910" ht="14.25" hidden="1" spans="1:10">
      <c r="A2910" s="5" t="s">
        <v>50</v>
      </c>
      <c r="E2910" s="28" t="s">
        <v>4791</v>
      </c>
      <c r="F2910" s="28" t="s">
        <v>953</v>
      </c>
      <c r="G2910" s="28" t="s">
        <v>513</v>
      </c>
      <c r="H2910" s="11">
        <v>1</v>
      </c>
      <c r="J2910" s="41">
        <v>2</v>
      </c>
    </row>
  </sheetData>
  <autoFilter ref="A1:AY2910">
    <filterColumn colId="0">
      <filters>
        <filter val="WQ"/>
      </filters>
    </filterColumn>
    <filterColumn colId="10">
      <filters>
        <filter val="824495966628085761"/>
        <filter val="824495927075602433"/>
        <filter val="824496001965850625"/>
        <filter val="824495973546000385"/>
        <filter val="824495974934347777"/>
        <filter val="824495972234264577"/>
        <filter val="824495959267606529"/>
        <filter val="824495945426567169"/>
        <filter val="824495983529197569"/>
        <filter val="824495994864304129"/>
        <filter val="824495988558725121"/>
        <filter val="824495977187704833"/>
        <filter val="824495929462259713"/>
        <filter val="824495992662720513"/>
        <filter val="824495952756506625"/>
        <filter val="824495990074015745"/>
        <filter val="824495951357411329"/>
        <filter val="824495958659760129"/>
        <filter val="824495995647426561"/>
        <filter val="824495965045391361"/>
        <filter val="824495974229934081"/>
        <filter val="824495953444700161"/>
        <filter val="824495978539876353"/>
        <filter val="824495962843480065"/>
        <filter val="824495942518702081"/>
        <filter val="824496005595136001"/>
        <filter val="824495939539599361"/>
        <filter val="824495954113658881"/>
        <filter val="824495971507208193"/>
        <filter val="824495948280922113"/>
        <filter val="824495933063135233"/>
        <filter val="824495938843901953"/>
        <filter val="824495999781568513"/>
        <filter val="824495927855775745"/>
        <filter val="824495965839294465"/>
        <filter val="824495934450335745"/>
        <filter val="824495976520318977"/>
        <filter val="824495930957365249"/>
        <filter val="824496004113727489"/>
        <filter val="824496000593297409"/>
        <filter val="824495919913893889"/>
        <filter val="824495936687308801"/>
        <filter val="824495979307335681"/>
        <filter val="824496001290534913"/>
        <filter val="824495991206412289"/>
        <filter val="824495926381150209"/>
        <filter val="824495968005554177"/>
        <filter val="824495987208126465"/>
        <filter val="824495969405272065"/>
        <filter val="824495989361147905"/>
        <filter val="824495950636548097"/>
        <filter val="824495991894900737"/>
        <filter val="824495944766455809"/>
        <filter val="824496004897341441"/>
        <filter val="824495955690455041"/>
        <filter val="824495972893655041"/>
        <filter val="824495921246830593"/>
        <filter val="824495947601248257"/>
        <filter val="824495985752276993"/>
        <filter val="824495924208697345"/>
        <filter val="824495943205126145"/>
        <filter val="824495946903814145"/>
        <filter val="824495970098937857"/>
        <filter val="824495946106011649"/>
        <filter val="824495982849425409"/>
        <filter val="824495933744939009"/>
        <filter val="824495923508805633"/>
        <filter val="824495925703442433"/>
        <filter val="824495987892977665"/>
        <filter val="824495935907495937"/>
        <filter val="824495935221858305"/>
        <filter val="824495932296724481"/>
        <filter val="824496006285524993"/>
        <filter val="824495948993036289"/>
        <filter val="824495922803507201"/>
        <filter val="824495980002508801"/>
        <filter val="824495962061864961"/>
        <filter val="824495937459453953"/>
        <filter val="824495928810995713"/>
        <filter val="824495938142470145"/>
        <filter val="824495975735361537"/>
        <filter val="824495956450246657"/>
        <filter val="824495960730075137"/>
        <filter val="824495957132967937"/>
        <filter val="824495924925104129"/>
        <filter val="824495999103172609"/>
        <filter val="824495922016747521"/>
        <filter val="824495985071226881"/>
        <filter val="824495994157400065"/>
        <filter val="824495998314676225"/>
        <filter val="824495940387045377"/>
        <filter val="824495961383141377"/>
        <filter val="824495955022217217"/>
        <filter val="824495943916617729"/>
        <filter val="824495964271935489"/>
        <filter val="824495959934861313"/>
        <filter val="824496003387326465"/>
        <filter val="824495930265206785"/>
        <filter val="824495984289316865"/>
        <filter val="824495968655179777"/>
        <filter val="824495997012443137"/>
        <filter val="824495952043900929"/>
        <filter val="824495931618263041"/>
        <filter val="824495986536120321"/>
        <filter val="824498970358087681"/>
        <filter val="824495963612119041"/>
        <filter val="824495981445414913"/>
        <filter val="824495997641818113"/>
        <filter val="824495980755779585"/>
        <filter val="824495941047484417"/>
        <filter val="824495977861349377"/>
        <filter val="824495967318376449"/>
      </filters>
    </filterColumn>
    <sortState ref="A2:AY2910">
      <sortCondition ref="J1"/>
    </sortState>
    <extLst/>
  </autoFilter>
  <conditionalFormatting sqref="L2">
    <cfRule type="expression" dxfId="0" priority="67">
      <formula>A2</formula>
    </cfRule>
  </conditionalFormatting>
  <conditionalFormatting sqref="AL2:AL155 AL2320:AL2322">
    <cfRule type="expression" priority="70">
      <formula>L2</formula>
    </cfRule>
  </conditionalFormatting>
  <conditionalFormatting sqref="AM2:AN155 AM2320:AN2322">
    <cfRule type="expression" priority="68">
      <formula>M2</formula>
    </cfRule>
  </conditionalFormatting>
  <conditionalFormatting sqref="AO2:AO155 AO2320:AO2322">
    <cfRule type="expression" priority="69">
      <formula>J2</formula>
    </cfRule>
  </conditionalFormatting>
  <conditionalFormatting sqref="AP2:AW155 AP2320:AW2322">
    <cfRule type="expression" priority="71">
      <formula>O2</formula>
    </cfRule>
  </conditionalFormatting>
  <conditionalFormatting sqref="AX2:AX155 AX2320:AX2322">
    <cfRule type="expression" priority="72">
      <formula>#REF!</formula>
    </cfRule>
  </conditionalFormatting>
  <conditionalFormatting sqref="AY2:AY155 AY2320:AY2322">
    <cfRule type="expression" priority="66">
      <formula>Y2</formula>
    </cfRule>
  </conditionalFormatting>
  <dataValidations count="2">
    <dataValidation type="list" allowBlank="1" showInputMessage="1" showErrorMessage="1" sqref="W2">
      <formula1>"K1,K2,K3,K4"</formula1>
    </dataValidation>
    <dataValidation type="list" allowBlank="1" showInputMessage="1" showErrorMessage="1" sqref="I130">
      <formula1>"管 B,盘 T,卷 R,盒 B,袋 G,其他"</formula1>
    </dataValidation>
  </dataValidation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8"/>
  <sheetViews>
    <sheetView topLeftCell="A112" workbookViewId="0">
      <selection activeCell="C2" sqref="C2:C122"/>
    </sheetView>
  </sheetViews>
  <sheetFormatPr defaultColWidth="9.025" defaultRowHeight="14.25"/>
  <cols>
    <col min="1" max="1" width="21.425" customWidth="1"/>
    <col min="2" max="2" width="15.8583333333333" customWidth="1"/>
    <col min="3" max="3" width="20.6583333333333" customWidth="1"/>
    <col min="7" max="7" width="36.9916666666667" style="1" customWidth="1"/>
    <col min="8" max="8" width="43.3666666666667" style="1" customWidth="1"/>
    <col min="9" max="11" width="5.13333333333333" style="1" customWidth="1"/>
    <col min="12" max="12" width="6.19166666666667" style="1" customWidth="1"/>
    <col min="13" max="13" width="20" style="1" customWidth="1"/>
    <col min="14" max="14" width="21.0583333333333" style="1" customWidth="1"/>
  </cols>
  <sheetData>
    <row r="1" spans="1:14">
      <c r="A1" s="2" t="s">
        <v>3</v>
      </c>
      <c r="B1" s="2" t="s">
        <v>4</v>
      </c>
      <c r="G1" s="1" t="s">
        <v>3</v>
      </c>
      <c r="H1" s="1" t="s">
        <v>4</v>
      </c>
      <c r="I1" s="1" t="s">
        <v>4792</v>
      </c>
      <c r="J1" s="1" t="s">
        <v>6</v>
      </c>
      <c r="K1" s="1" t="s">
        <v>4793</v>
      </c>
      <c r="L1" s="1" t="s">
        <v>8</v>
      </c>
      <c r="M1" s="1" t="s">
        <v>9</v>
      </c>
      <c r="N1" s="1" t="s">
        <v>4794</v>
      </c>
    </row>
    <row r="2" spans="1:14">
      <c r="A2" s="3" t="s">
        <v>51</v>
      </c>
      <c r="B2" s="3" t="s">
        <v>52</v>
      </c>
      <c r="C2" t="str">
        <f>VLOOKUP(A2,G:M,7,FALSE)</f>
        <v>824495957132967937</v>
      </c>
      <c r="G2" s="1" t="s">
        <v>427</v>
      </c>
      <c r="H2" s="1" t="s">
        <v>232</v>
      </c>
      <c r="I2" s="1" t="s">
        <v>4795</v>
      </c>
      <c r="J2" s="1" t="s">
        <v>4796</v>
      </c>
      <c r="K2" s="1" t="s">
        <v>53</v>
      </c>
      <c r="L2" s="1" t="s">
        <v>4797</v>
      </c>
      <c r="M2" s="1" t="s">
        <v>430</v>
      </c>
      <c r="N2" s="1" t="s">
        <v>4798</v>
      </c>
    </row>
    <row r="3" spans="1:14">
      <c r="A3" t="s">
        <v>59</v>
      </c>
      <c r="B3" t="s">
        <v>60</v>
      </c>
      <c r="C3" t="str">
        <f t="shared" ref="C3:C34" si="0">VLOOKUP(A3,G:M,7,FALSE)</f>
        <v>824495963612119041</v>
      </c>
      <c r="G3" s="1" t="s">
        <v>4051</v>
      </c>
      <c r="H3" s="1" t="s">
        <v>4799</v>
      </c>
      <c r="I3" s="1" t="s">
        <v>4800</v>
      </c>
      <c r="J3" s="1" t="s">
        <v>4796</v>
      </c>
      <c r="K3" s="1" t="s">
        <v>53</v>
      </c>
      <c r="L3" s="1" t="s">
        <v>4797</v>
      </c>
      <c r="M3" s="1" t="s">
        <v>4052</v>
      </c>
      <c r="N3" s="1" t="s">
        <v>4801</v>
      </c>
    </row>
    <row r="4" spans="1:14">
      <c r="A4" t="s">
        <v>66</v>
      </c>
      <c r="B4" t="s">
        <v>52</v>
      </c>
      <c r="C4" t="str">
        <f t="shared" si="0"/>
        <v>824495999103172609</v>
      </c>
      <c r="G4" s="1" t="s">
        <v>4026</v>
      </c>
      <c r="H4" s="1" t="s">
        <v>4799</v>
      </c>
      <c r="I4" s="1" t="s">
        <v>4802</v>
      </c>
      <c r="J4" s="1" t="s">
        <v>4796</v>
      </c>
      <c r="K4" s="1" t="s">
        <v>53</v>
      </c>
      <c r="L4" s="1" t="s">
        <v>4803</v>
      </c>
      <c r="M4" s="1" t="s">
        <v>4028</v>
      </c>
      <c r="N4" s="1" t="s">
        <v>4804</v>
      </c>
    </row>
    <row r="5" spans="1:14">
      <c r="A5" t="s">
        <v>71</v>
      </c>
      <c r="B5" t="s">
        <v>52</v>
      </c>
      <c r="C5" t="str">
        <f t="shared" si="0"/>
        <v>824495994864304129</v>
      </c>
      <c r="G5" s="1" t="s">
        <v>4805</v>
      </c>
      <c r="H5" s="1" t="s">
        <v>4806</v>
      </c>
      <c r="I5" s="1" t="s">
        <v>1996</v>
      </c>
      <c r="J5" s="1" t="s">
        <v>4796</v>
      </c>
      <c r="K5" s="1" t="s">
        <v>53</v>
      </c>
      <c r="L5" s="1" t="s">
        <v>4797</v>
      </c>
      <c r="M5" s="1" t="s">
        <v>4056</v>
      </c>
      <c r="N5" s="1" t="s">
        <v>4807</v>
      </c>
    </row>
    <row r="6" spans="1:14">
      <c r="A6" t="s">
        <v>76</v>
      </c>
      <c r="B6" t="s">
        <v>77</v>
      </c>
      <c r="C6" t="str">
        <f t="shared" si="0"/>
        <v>824495984289316865</v>
      </c>
      <c r="G6" s="1" t="s">
        <v>270</v>
      </c>
      <c r="H6" s="1" t="s">
        <v>4808</v>
      </c>
      <c r="I6" s="1" t="s">
        <v>4809</v>
      </c>
      <c r="J6" s="1" t="s">
        <v>4796</v>
      </c>
      <c r="K6" s="1" t="s">
        <v>53</v>
      </c>
      <c r="L6" s="1" t="s">
        <v>4803</v>
      </c>
      <c r="M6" s="1" t="s">
        <v>272</v>
      </c>
      <c r="N6" s="1" t="s">
        <v>4810</v>
      </c>
    </row>
    <row r="7" spans="1:14">
      <c r="A7" t="s">
        <v>81</v>
      </c>
      <c r="B7" t="s">
        <v>82</v>
      </c>
      <c r="C7" t="str">
        <f t="shared" si="0"/>
        <v>824495987208126465</v>
      </c>
      <c r="G7" s="1" t="s">
        <v>308</v>
      </c>
      <c r="H7" s="1" t="s">
        <v>4811</v>
      </c>
      <c r="I7" s="1" t="s">
        <v>4809</v>
      </c>
      <c r="J7" s="1" t="s">
        <v>4796</v>
      </c>
      <c r="K7" s="1" t="s">
        <v>53</v>
      </c>
      <c r="L7" s="1" t="s">
        <v>4812</v>
      </c>
      <c r="M7" s="1" t="s">
        <v>310</v>
      </c>
      <c r="N7" s="1" t="s">
        <v>4813</v>
      </c>
    </row>
    <row r="8" spans="1:14">
      <c r="A8" t="s">
        <v>86</v>
      </c>
      <c r="B8" t="s">
        <v>87</v>
      </c>
      <c r="C8" t="str">
        <f t="shared" si="0"/>
        <v>824495947601248257</v>
      </c>
      <c r="G8" s="1" t="s">
        <v>4024</v>
      </c>
      <c r="H8" s="1" t="s">
        <v>4814</v>
      </c>
      <c r="I8" s="1" t="s">
        <v>4809</v>
      </c>
      <c r="J8" s="1" t="s">
        <v>4796</v>
      </c>
      <c r="K8" s="1" t="s">
        <v>53</v>
      </c>
      <c r="L8" s="1" t="s">
        <v>4803</v>
      </c>
      <c r="M8" s="1" t="s">
        <v>4025</v>
      </c>
      <c r="N8" s="1" t="s">
        <v>4815</v>
      </c>
    </row>
    <row r="9" spans="1:14">
      <c r="A9" t="s">
        <v>90</v>
      </c>
      <c r="B9" t="s">
        <v>91</v>
      </c>
      <c r="C9" t="str">
        <f t="shared" si="0"/>
        <v>824495990074015745</v>
      </c>
      <c r="G9" s="1" t="s">
        <v>301</v>
      </c>
      <c r="H9" s="1" t="s">
        <v>4816</v>
      </c>
      <c r="I9" s="1" t="s">
        <v>1802</v>
      </c>
      <c r="J9" s="1" t="s">
        <v>4796</v>
      </c>
      <c r="K9" s="1" t="s">
        <v>53</v>
      </c>
      <c r="L9" s="1" t="s">
        <v>53</v>
      </c>
      <c r="M9" s="1" t="s">
        <v>302</v>
      </c>
      <c r="N9" s="1" t="s">
        <v>4817</v>
      </c>
    </row>
    <row r="10" spans="1:14">
      <c r="A10" t="s">
        <v>95</v>
      </c>
      <c r="B10" t="s">
        <v>96</v>
      </c>
      <c r="C10" t="str">
        <f t="shared" si="0"/>
        <v>824495959934861313</v>
      </c>
      <c r="G10" s="1" t="s">
        <v>416</v>
      </c>
      <c r="H10" s="1" t="s">
        <v>4808</v>
      </c>
      <c r="I10" s="1" t="s">
        <v>4809</v>
      </c>
      <c r="J10" s="1" t="s">
        <v>4796</v>
      </c>
      <c r="K10" s="1" t="s">
        <v>53</v>
      </c>
      <c r="L10" s="1" t="s">
        <v>4803</v>
      </c>
      <c r="M10" s="1" t="s">
        <v>417</v>
      </c>
      <c r="N10" s="1" t="s">
        <v>4818</v>
      </c>
    </row>
    <row r="11" spans="1:14">
      <c r="A11" t="s">
        <v>99</v>
      </c>
      <c r="B11" t="s">
        <v>100</v>
      </c>
      <c r="C11" t="str">
        <f t="shared" si="0"/>
        <v>824495926381150209</v>
      </c>
      <c r="G11" s="1" t="s">
        <v>99</v>
      </c>
      <c r="H11" s="1" t="s">
        <v>4819</v>
      </c>
      <c r="I11" s="1" t="s">
        <v>4809</v>
      </c>
      <c r="J11" s="1" t="s">
        <v>4796</v>
      </c>
      <c r="K11" s="1" t="s">
        <v>53</v>
      </c>
      <c r="L11" s="1" t="s">
        <v>4820</v>
      </c>
      <c r="M11" s="1" t="s">
        <v>101</v>
      </c>
      <c r="N11" s="1" t="s">
        <v>4821</v>
      </c>
    </row>
    <row r="12" spans="1:14">
      <c r="A12" t="s">
        <v>103</v>
      </c>
      <c r="B12" t="s">
        <v>104</v>
      </c>
      <c r="C12" t="str">
        <f t="shared" si="0"/>
        <v>824495929462259713</v>
      </c>
      <c r="G12" s="1" t="s">
        <v>402</v>
      </c>
      <c r="H12" s="1" t="s">
        <v>794</v>
      </c>
      <c r="I12" s="1" t="s">
        <v>4809</v>
      </c>
      <c r="J12" s="1" t="s">
        <v>4796</v>
      </c>
      <c r="K12" s="1" t="s">
        <v>53</v>
      </c>
      <c r="L12" s="1" t="s">
        <v>4822</v>
      </c>
      <c r="M12" s="1" t="s">
        <v>403</v>
      </c>
      <c r="N12" s="1" t="s">
        <v>4823</v>
      </c>
    </row>
    <row r="13" spans="1:14">
      <c r="A13" t="s">
        <v>108</v>
      </c>
      <c r="B13" t="s">
        <v>52</v>
      </c>
      <c r="C13" t="str">
        <f t="shared" si="0"/>
        <v>824495997012443137</v>
      </c>
      <c r="G13" s="1" t="s">
        <v>322</v>
      </c>
      <c r="H13" s="1" t="s">
        <v>1899</v>
      </c>
      <c r="I13" s="1" t="s">
        <v>4809</v>
      </c>
      <c r="J13" s="1" t="s">
        <v>4796</v>
      </c>
      <c r="K13" s="1" t="s">
        <v>53</v>
      </c>
      <c r="L13" s="1" t="s">
        <v>4824</v>
      </c>
      <c r="M13" s="1" t="s">
        <v>323</v>
      </c>
      <c r="N13" s="1" t="s">
        <v>4825</v>
      </c>
    </row>
    <row r="14" spans="1:14">
      <c r="A14" t="s">
        <v>110</v>
      </c>
      <c r="B14" t="s">
        <v>82</v>
      </c>
      <c r="C14" t="str">
        <f t="shared" si="0"/>
        <v>824495932296724481</v>
      </c>
      <c r="G14" s="1" t="s">
        <v>339</v>
      </c>
      <c r="H14" s="1" t="s">
        <v>4808</v>
      </c>
      <c r="I14" s="1" t="s">
        <v>4809</v>
      </c>
      <c r="J14" s="1" t="s">
        <v>4796</v>
      </c>
      <c r="K14" s="1" t="s">
        <v>53</v>
      </c>
      <c r="L14" s="1" t="s">
        <v>4826</v>
      </c>
      <c r="M14" s="1" t="s">
        <v>340</v>
      </c>
      <c r="N14" s="1" t="s">
        <v>4827</v>
      </c>
    </row>
    <row r="15" spans="1:14">
      <c r="A15" t="s">
        <v>113</v>
      </c>
      <c r="B15" t="s">
        <v>114</v>
      </c>
      <c r="C15" t="str">
        <f t="shared" si="0"/>
        <v>824495959267606529</v>
      </c>
      <c r="G15" s="1" t="s">
        <v>103</v>
      </c>
      <c r="H15" s="1" t="s">
        <v>4816</v>
      </c>
      <c r="I15" s="1" t="s">
        <v>4809</v>
      </c>
      <c r="J15" s="1" t="s">
        <v>4796</v>
      </c>
      <c r="K15" s="1" t="s">
        <v>53</v>
      </c>
      <c r="L15" s="1" t="s">
        <v>4828</v>
      </c>
      <c r="M15" s="1" t="s">
        <v>106</v>
      </c>
      <c r="N15" s="1" t="s">
        <v>4829</v>
      </c>
    </row>
    <row r="16" spans="1:14">
      <c r="A16" t="s">
        <v>117</v>
      </c>
      <c r="B16" t="s">
        <v>118</v>
      </c>
      <c r="C16" t="str">
        <f t="shared" si="0"/>
        <v>824495958659760129</v>
      </c>
      <c r="G16" s="1" t="s">
        <v>182</v>
      </c>
      <c r="H16" s="1" t="s">
        <v>4830</v>
      </c>
      <c r="I16" s="1" t="s">
        <v>4809</v>
      </c>
      <c r="J16" s="1" t="s">
        <v>4796</v>
      </c>
      <c r="K16" s="1" t="s">
        <v>53</v>
      </c>
      <c r="L16" s="1" t="s">
        <v>53</v>
      </c>
      <c r="M16" s="1" t="s">
        <v>184</v>
      </c>
      <c r="N16" s="1" t="s">
        <v>4831</v>
      </c>
    </row>
    <row r="17" spans="1:14">
      <c r="A17" t="s">
        <v>122</v>
      </c>
      <c r="B17" t="s">
        <v>123</v>
      </c>
      <c r="C17" t="e">
        <f t="shared" si="0"/>
        <v>#N/A</v>
      </c>
      <c r="G17" s="1" t="s">
        <v>383</v>
      </c>
      <c r="H17" s="1" t="s">
        <v>4832</v>
      </c>
      <c r="I17" s="1" t="s">
        <v>4809</v>
      </c>
      <c r="J17" s="1" t="s">
        <v>4796</v>
      </c>
      <c r="K17" s="1" t="s">
        <v>53</v>
      </c>
      <c r="L17" s="1" t="s">
        <v>4803</v>
      </c>
      <c r="M17" s="1" t="s">
        <v>386</v>
      </c>
      <c r="N17" s="1" t="s">
        <v>4833</v>
      </c>
    </row>
    <row r="18" spans="1:14">
      <c r="A18" t="s">
        <v>125</v>
      </c>
      <c r="B18" t="s">
        <v>126</v>
      </c>
      <c r="C18" t="str">
        <f t="shared" si="0"/>
        <v>824495982849425409</v>
      </c>
      <c r="G18" s="1" t="s">
        <v>290</v>
      </c>
      <c r="H18" s="1" t="s">
        <v>4808</v>
      </c>
      <c r="I18" s="1" t="s">
        <v>4809</v>
      </c>
      <c r="J18" s="1" t="s">
        <v>4796</v>
      </c>
      <c r="K18" s="1" t="s">
        <v>53</v>
      </c>
      <c r="L18" s="1" t="s">
        <v>4834</v>
      </c>
      <c r="M18" s="1" t="s">
        <v>291</v>
      </c>
      <c r="N18" s="1" t="s">
        <v>4835</v>
      </c>
    </row>
    <row r="19" spans="1:14">
      <c r="A19" t="s">
        <v>129</v>
      </c>
      <c r="B19" t="s">
        <v>130</v>
      </c>
      <c r="C19" t="str">
        <f t="shared" si="0"/>
        <v>824495956450246657</v>
      </c>
      <c r="G19" s="1" t="s">
        <v>110</v>
      </c>
      <c r="H19" s="1" t="s">
        <v>4836</v>
      </c>
      <c r="I19" s="1" t="s">
        <v>4809</v>
      </c>
      <c r="J19" s="1" t="s">
        <v>4796</v>
      </c>
      <c r="K19" s="1" t="s">
        <v>53</v>
      </c>
      <c r="L19" s="1" t="s">
        <v>4837</v>
      </c>
      <c r="M19" s="1" t="s">
        <v>111</v>
      </c>
      <c r="N19" s="1" t="s">
        <v>4838</v>
      </c>
    </row>
    <row r="20" spans="1:14">
      <c r="A20" t="s">
        <v>132</v>
      </c>
      <c r="B20" t="s">
        <v>52</v>
      </c>
      <c r="C20" t="str">
        <f t="shared" si="0"/>
        <v>824495970098937857</v>
      </c>
      <c r="G20" s="1" t="s">
        <v>342</v>
      </c>
      <c r="H20" s="1" t="s">
        <v>4839</v>
      </c>
      <c r="I20" s="1" t="s">
        <v>1663</v>
      </c>
      <c r="J20" s="1" t="s">
        <v>4796</v>
      </c>
      <c r="K20" s="1" t="s">
        <v>53</v>
      </c>
      <c r="L20" s="1" t="s">
        <v>53</v>
      </c>
      <c r="M20" s="1" t="s">
        <v>344</v>
      </c>
      <c r="N20" s="1" t="s">
        <v>4840</v>
      </c>
    </row>
    <row r="21" spans="1:14">
      <c r="A21" t="s">
        <v>134</v>
      </c>
      <c r="B21" t="s">
        <v>52</v>
      </c>
      <c r="C21" t="str">
        <f t="shared" si="0"/>
        <v>824495948993036289</v>
      </c>
      <c r="G21" s="1" t="s">
        <v>362</v>
      </c>
      <c r="H21" s="1" t="s">
        <v>4841</v>
      </c>
      <c r="I21" s="1" t="s">
        <v>4809</v>
      </c>
      <c r="J21" s="1" t="s">
        <v>4796</v>
      </c>
      <c r="K21" s="1" t="s">
        <v>53</v>
      </c>
      <c r="L21" s="1" t="s">
        <v>4824</v>
      </c>
      <c r="M21" s="1" t="s">
        <v>363</v>
      </c>
      <c r="N21" s="1" t="s">
        <v>4842</v>
      </c>
    </row>
    <row r="22" spans="1:14">
      <c r="A22" t="s">
        <v>138</v>
      </c>
      <c r="B22" t="s">
        <v>139</v>
      </c>
      <c r="C22" t="str">
        <f t="shared" si="0"/>
        <v>824495954113658881</v>
      </c>
      <c r="G22" s="1" t="s">
        <v>178</v>
      </c>
      <c r="H22" s="1" t="s">
        <v>4814</v>
      </c>
      <c r="I22" s="1" t="s">
        <v>4809</v>
      </c>
      <c r="J22" s="1" t="s">
        <v>4796</v>
      </c>
      <c r="K22" s="1" t="s">
        <v>53</v>
      </c>
      <c r="L22" s="1" t="s">
        <v>4843</v>
      </c>
      <c r="M22" s="1" t="s">
        <v>179</v>
      </c>
      <c r="N22" s="1" t="s">
        <v>4844</v>
      </c>
    </row>
    <row r="23" spans="1:14">
      <c r="A23" s="4" t="s">
        <v>141</v>
      </c>
      <c r="B23" t="s">
        <v>142</v>
      </c>
      <c r="C23" t="str">
        <f t="shared" si="0"/>
        <v>824495941047484417</v>
      </c>
      <c r="G23" s="1" t="s">
        <v>4235</v>
      </c>
      <c r="H23" s="1" t="s">
        <v>4845</v>
      </c>
      <c r="I23" s="1" t="s">
        <v>4809</v>
      </c>
      <c r="J23" s="1" t="s">
        <v>4796</v>
      </c>
      <c r="K23" s="1" t="s">
        <v>53</v>
      </c>
      <c r="L23" s="1" t="s">
        <v>4846</v>
      </c>
      <c r="M23" s="1" t="s">
        <v>4236</v>
      </c>
      <c r="N23" s="1" t="s">
        <v>4847</v>
      </c>
    </row>
    <row r="24" spans="1:14">
      <c r="A24" t="s">
        <v>145</v>
      </c>
      <c r="B24" t="s">
        <v>123</v>
      </c>
      <c r="C24" t="str">
        <f t="shared" si="0"/>
        <v>824495952756506625</v>
      </c>
      <c r="G24" s="1" t="s">
        <v>154</v>
      </c>
      <c r="H24" s="1" t="s">
        <v>52</v>
      </c>
      <c r="I24" s="1" t="s">
        <v>1558</v>
      </c>
      <c r="J24" s="1" t="s">
        <v>4796</v>
      </c>
      <c r="K24" s="1" t="s">
        <v>53</v>
      </c>
      <c r="L24" s="1" t="s">
        <v>4848</v>
      </c>
      <c r="M24" s="1" t="s">
        <v>155</v>
      </c>
      <c r="N24" s="1" t="s">
        <v>4849</v>
      </c>
    </row>
    <row r="25" spans="1:14">
      <c r="A25" t="s">
        <v>148</v>
      </c>
      <c r="B25" t="s">
        <v>82</v>
      </c>
      <c r="C25" t="str">
        <f t="shared" si="0"/>
        <v>824495966628085761</v>
      </c>
      <c r="G25" s="1" t="s">
        <v>336</v>
      </c>
      <c r="H25" s="1" t="s">
        <v>1899</v>
      </c>
      <c r="I25" s="1" t="s">
        <v>4809</v>
      </c>
      <c r="J25" s="1" t="s">
        <v>4796</v>
      </c>
      <c r="K25" s="1" t="s">
        <v>53</v>
      </c>
      <c r="L25" s="1" t="s">
        <v>4797</v>
      </c>
      <c r="M25" s="1" t="s">
        <v>337</v>
      </c>
      <c r="N25" s="1" t="s">
        <v>4850</v>
      </c>
    </row>
    <row r="26" spans="1:14">
      <c r="A26" t="s">
        <v>151</v>
      </c>
      <c r="B26" t="s">
        <v>82</v>
      </c>
      <c r="C26" t="str">
        <f t="shared" si="0"/>
        <v>824495945426567169</v>
      </c>
      <c r="G26" s="1" t="s">
        <v>293</v>
      </c>
      <c r="H26" s="1" t="s">
        <v>794</v>
      </c>
      <c r="I26" s="1" t="s">
        <v>1390</v>
      </c>
      <c r="J26" s="1" t="s">
        <v>4796</v>
      </c>
      <c r="K26" s="1" t="s">
        <v>53</v>
      </c>
      <c r="L26" s="1" t="s">
        <v>4851</v>
      </c>
      <c r="M26" s="1" t="s">
        <v>295</v>
      </c>
      <c r="N26" s="1" t="s">
        <v>4852</v>
      </c>
    </row>
    <row r="27" spans="1:14">
      <c r="A27" t="s">
        <v>154</v>
      </c>
      <c r="B27" t="s">
        <v>52</v>
      </c>
      <c r="C27" t="str">
        <f t="shared" si="0"/>
        <v>824495935907495937</v>
      </c>
      <c r="G27" s="1" t="s">
        <v>4090</v>
      </c>
      <c r="H27" s="1" t="s">
        <v>4836</v>
      </c>
      <c r="I27" s="1" t="s">
        <v>2233</v>
      </c>
      <c r="J27" s="1" t="s">
        <v>4796</v>
      </c>
      <c r="K27" s="1" t="s">
        <v>53</v>
      </c>
      <c r="L27" s="1" t="s">
        <v>4853</v>
      </c>
      <c r="M27" s="1" t="s">
        <v>4091</v>
      </c>
      <c r="N27" s="1" t="s">
        <v>4854</v>
      </c>
    </row>
    <row r="28" spans="1:14">
      <c r="A28" t="s">
        <v>156</v>
      </c>
      <c r="B28" t="s">
        <v>157</v>
      </c>
      <c r="C28" t="str">
        <f t="shared" si="0"/>
        <v>824495972893655041</v>
      </c>
      <c r="G28" s="1" t="s">
        <v>349</v>
      </c>
      <c r="H28" s="1" t="s">
        <v>52</v>
      </c>
      <c r="I28" s="1" t="s">
        <v>2086</v>
      </c>
      <c r="J28" s="1" t="s">
        <v>4796</v>
      </c>
      <c r="K28" s="1" t="s">
        <v>53</v>
      </c>
      <c r="L28" s="1" t="s">
        <v>53</v>
      </c>
      <c r="M28" s="1" t="s">
        <v>350</v>
      </c>
      <c r="N28" s="1" t="s">
        <v>4855</v>
      </c>
    </row>
    <row r="29" spans="1:14">
      <c r="A29" t="s">
        <v>161</v>
      </c>
      <c r="B29" t="s">
        <v>162</v>
      </c>
      <c r="C29" t="str">
        <f t="shared" si="0"/>
        <v>824495962843480065</v>
      </c>
      <c r="G29" s="1" t="s">
        <v>175</v>
      </c>
      <c r="H29" s="1" t="s">
        <v>4841</v>
      </c>
      <c r="I29" s="1" t="s">
        <v>4856</v>
      </c>
      <c r="J29" s="1" t="s">
        <v>4796</v>
      </c>
      <c r="K29" s="1" t="s">
        <v>53</v>
      </c>
      <c r="L29" s="1" t="s">
        <v>4803</v>
      </c>
      <c r="M29" s="1" t="s">
        <v>177</v>
      </c>
      <c r="N29" s="1" t="s">
        <v>4857</v>
      </c>
    </row>
    <row r="30" spans="1:14">
      <c r="A30" t="s">
        <v>164</v>
      </c>
      <c r="B30" t="s">
        <v>165</v>
      </c>
      <c r="C30" t="str">
        <f t="shared" si="0"/>
        <v>824495971507208193</v>
      </c>
      <c r="G30" s="1" t="s">
        <v>250</v>
      </c>
      <c r="H30" s="1" t="s">
        <v>4836</v>
      </c>
      <c r="I30" s="1" t="s">
        <v>4809</v>
      </c>
      <c r="J30" s="1" t="s">
        <v>4796</v>
      </c>
      <c r="K30" s="1" t="s">
        <v>53</v>
      </c>
      <c r="L30" s="1" t="s">
        <v>2282</v>
      </c>
      <c r="M30" s="1" t="s">
        <v>251</v>
      </c>
      <c r="N30" s="1" t="s">
        <v>4858</v>
      </c>
    </row>
    <row r="31" spans="1:14">
      <c r="A31" t="s">
        <v>168</v>
      </c>
      <c r="B31" t="s">
        <v>169</v>
      </c>
      <c r="C31" t="str">
        <f t="shared" si="0"/>
        <v>824495950636548097</v>
      </c>
      <c r="G31" s="1" t="s">
        <v>141</v>
      </c>
      <c r="H31" s="1" t="s">
        <v>4814</v>
      </c>
      <c r="I31" s="1" t="s">
        <v>4859</v>
      </c>
      <c r="J31" s="1" t="s">
        <v>4796</v>
      </c>
      <c r="K31" s="1" t="s">
        <v>53</v>
      </c>
      <c r="L31" s="1" t="s">
        <v>4860</v>
      </c>
      <c r="M31" s="1" t="s">
        <v>143</v>
      </c>
      <c r="N31" s="1" t="s">
        <v>4861</v>
      </c>
    </row>
    <row r="32" spans="1:14">
      <c r="A32" t="s">
        <v>171</v>
      </c>
      <c r="B32" t="s">
        <v>172</v>
      </c>
      <c r="C32" t="str">
        <f t="shared" si="0"/>
        <v>824495973546000385</v>
      </c>
      <c r="G32" s="1" t="s">
        <v>4862</v>
      </c>
      <c r="H32" s="1" t="s">
        <v>4816</v>
      </c>
      <c r="I32" s="1" t="s">
        <v>2455</v>
      </c>
      <c r="J32" s="1" t="s">
        <v>4796</v>
      </c>
      <c r="K32" s="1" t="s">
        <v>53</v>
      </c>
      <c r="L32" s="1" t="s">
        <v>53</v>
      </c>
      <c r="M32" s="1" t="s">
        <v>4863</v>
      </c>
      <c r="N32" s="1" t="s">
        <v>4864</v>
      </c>
    </row>
    <row r="33" spans="1:14">
      <c r="A33" t="s">
        <v>175</v>
      </c>
      <c r="B33" t="s">
        <v>139</v>
      </c>
      <c r="C33" t="str">
        <f t="shared" si="0"/>
        <v>824495939539599361</v>
      </c>
      <c r="G33" s="1" t="s">
        <v>280</v>
      </c>
      <c r="H33" s="1" t="s">
        <v>4865</v>
      </c>
      <c r="I33" s="1" t="s">
        <v>4866</v>
      </c>
      <c r="J33" s="1" t="s">
        <v>4796</v>
      </c>
      <c r="K33" s="1" t="s">
        <v>53</v>
      </c>
      <c r="L33" s="1" t="s">
        <v>4867</v>
      </c>
      <c r="M33" s="1" t="s">
        <v>283</v>
      </c>
      <c r="N33" s="1" t="s">
        <v>4868</v>
      </c>
    </row>
    <row r="34" spans="1:14">
      <c r="A34" t="s">
        <v>178</v>
      </c>
      <c r="B34" t="s">
        <v>142</v>
      </c>
      <c r="C34" t="str">
        <f t="shared" si="0"/>
        <v>824495934450335745</v>
      </c>
      <c r="G34" s="1" t="s">
        <v>329</v>
      </c>
      <c r="H34" s="1" t="s">
        <v>4845</v>
      </c>
      <c r="I34" s="1" t="s">
        <v>1951</v>
      </c>
      <c r="J34" s="1" t="s">
        <v>4796</v>
      </c>
      <c r="K34" s="1" t="s">
        <v>53</v>
      </c>
      <c r="L34" s="1" t="s">
        <v>4869</v>
      </c>
      <c r="M34" s="1" t="s">
        <v>330</v>
      </c>
      <c r="N34" s="1" t="s">
        <v>4870</v>
      </c>
    </row>
    <row r="35" spans="1:14">
      <c r="A35" t="s">
        <v>4137</v>
      </c>
      <c r="B35" t="s">
        <v>82</v>
      </c>
      <c r="C35" t="str">
        <f t="shared" ref="C35:C66" si="1">VLOOKUP(A35,G:M,7,FALSE)</f>
        <v>824495975735361537</v>
      </c>
      <c r="G35" s="1" t="s">
        <v>315</v>
      </c>
      <c r="H35" s="1" t="s">
        <v>4816</v>
      </c>
      <c r="I35" s="1" t="s">
        <v>1295</v>
      </c>
      <c r="J35" s="1" t="s">
        <v>4796</v>
      </c>
      <c r="K35" s="1" t="s">
        <v>53</v>
      </c>
      <c r="L35" s="1" t="s">
        <v>4824</v>
      </c>
      <c r="M35" s="1" t="s">
        <v>317</v>
      </c>
      <c r="N35" s="1" t="s">
        <v>4871</v>
      </c>
    </row>
    <row r="36" spans="1:14">
      <c r="A36" t="s">
        <v>4090</v>
      </c>
      <c r="B36" t="s">
        <v>82</v>
      </c>
      <c r="C36" t="str">
        <f t="shared" si="1"/>
        <v>824495938142470145</v>
      </c>
      <c r="G36" s="1" t="s">
        <v>365</v>
      </c>
      <c r="H36" s="1" t="s">
        <v>52</v>
      </c>
      <c r="I36" s="1" t="s">
        <v>4809</v>
      </c>
      <c r="J36" s="1" t="s">
        <v>4796</v>
      </c>
      <c r="K36" s="1" t="s">
        <v>53</v>
      </c>
      <c r="L36" s="1" t="s">
        <v>4803</v>
      </c>
      <c r="M36" s="1" t="s">
        <v>366</v>
      </c>
      <c r="N36" s="1" t="s">
        <v>4872</v>
      </c>
    </row>
    <row r="37" spans="1:14">
      <c r="A37" t="s">
        <v>4139</v>
      </c>
      <c r="B37" t="s">
        <v>433</v>
      </c>
      <c r="C37" t="str">
        <f t="shared" si="1"/>
        <v>824496003387326465</v>
      </c>
      <c r="G37" s="1" t="s">
        <v>151</v>
      </c>
      <c r="H37" s="1" t="s">
        <v>4836</v>
      </c>
      <c r="I37" s="1" t="s">
        <v>1331</v>
      </c>
      <c r="J37" s="1" t="s">
        <v>4796</v>
      </c>
      <c r="K37" s="1" t="s">
        <v>53</v>
      </c>
      <c r="L37" s="1" t="s">
        <v>53</v>
      </c>
      <c r="M37" s="1" t="s">
        <v>152</v>
      </c>
      <c r="N37" s="1" t="s">
        <v>4873</v>
      </c>
    </row>
    <row r="38" spans="1:14">
      <c r="A38" t="s">
        <v>3468</v>
      </c>
      <c r="B38" t="s">
        <v>82</v>
      </c>
      <c r="C38" t="str">
        <f t="shared" si="1"/>
        <v>824495987892977665</v>
      </c>
      <c r="G38" s="1" t="s">
        <v>286</v>
      </c>
      <c r="H38" s="1" t="s">
        <v>4874</v>
      </c>
      <c r="I38" s="1" t="s">
        <v>4809</v>
      </c>
      <c r="J38" s="1" t="s">
        <v>4796</v>
      </c>
      <c r="K38" s="1" t="s">
        <v>53</v>
      </c>
      <c r="L38" s="1" t="s">
        <v>53</v>
      </c>
      <c r="M38" s="1" t="s">
        <v>288</v>
      </c>
      <c r="N38" s="1" t="s">
        <v>4875</v>
      </c>
    </row>
    <row r="39" spans="1:14">
      <c r="A39" t="s">
        <v>4024</v>
      </c>
      <c r="B39" t="s">
        <v>433</v>
      </c>
      <c r="C39" t="str">
        <f t="shared" si="1"/>
        <v>824495924208697345</v>
      </c>
      <c r="G39" s="1" t="s">
        <v>399</v>
      </c>
      <c r="H39" s="1" t="s">
        <v>210</v>
      </c>
      <c r="I39" s="1" t="s">
        <v>1951</v>
      </c>
      <c r="J39" s="1" t="s">
        <v>4796</v>
      </c>
      <c r="K39" s="1" t="s">
        <v>53</v>
      </c>
      <c r="L39" s="1" t="s">
        <v>4876</v>
      </c>
      <c r="M39" s="1" t="s">
        <v>400</v>
      </c>
      <c r="N39" s="1" t="s">
        <v>4877</v>
      </c>
    </row>
    <row r="40" spans="1:14">
      <c r="A40" t="s">
        <v>4051</v>
      </c>
      <c r="B40" t="s">
        <v>4027</v>
      </c>
      <c r="C40" t="str">
        <f t="shared" si="1"/>
        <v>824495919913893889</v>
      </c>
      <c r="G40" s="1" t="s">
        <v>86</v>
      </c>
      <c r="H40" s="1" t="s">
        <v>4845</v>
      </c>
      <c r="I40" s="1" t="s">
        <v>4809</v>
      </c>
      <c r="J40" s="1" t="s">
        <v>4796</v>
      </c>
      <c r="K40" s="1" t="s">
        <v>53</v>
      </c>
      <c r="L40" s="1" t="s">
        <v>4803</v>
      </c>
      <c r="M40" s="1" t="s">
        <v>88</v>
      </c>
      <c r="N40" s="1" t="s">
        <v>4878</v>
      </c>
    </row>
    <row r="41" spans="1:14">
      <c r="A41" t="s">
        <v>4026</v>
      </c>
      <c r="B41" t="s">
        <v>4027</v>
      </c>
      <c r="C41" t="str">
        <f t="shared" si="1"/>
        <v>824495921246830593</v>
      </c>
      <c r="G41" s="1" t="s">
        <v>409</v>
      </c>
      <c r="H41" s="1" t="s">
        <v>52</v>
      </c>
      <c r="I41" s="1" t="s">
        <v>4809</v>
      </c>
      <c r="J41" s="1" t="s">
        <v>4796</v>
      </c>
      <c r="K41" s="1" t="s">
        <v>53</v>
      </c>
      <c r="L41" s="1" t="s">
        <v>53</v>
      </c>
      <c r="M41" s="1" t="s">
        <v>410</v>
      </c>
      <c r="N41" s="1" t="s">
        <v>4879</v>
      </c>
    </row>
    <row r="42" spans="1:14">
      <c r="A42" t="s">
        <v>4291</v>
      </c>
      <c r="B42" t="s">
        <v>4292</v>
      </c>
      <c r="C42" t="str">
        <f t="shared" si="1"/>
        <v>824495977187704833</v>
      </c>
      <c r="G42" s="1" t="s">
        <v>134</v>
      </c>
      <c r="H42" s="1" t="s">
        <v>52</v>
      </c>
      <c r="I42" s="1" t="s">
        <v>4809</v>
      </c>
      <c r="J42" s="1" t="s">
        <v>4796</v>
      </c>
      <c r="K42" s="1" t="s">
        <v>53</v>
      </c>
      <c r="L42" s="1" t="s">
        <v>4869</v>
      </c>
      <c r="M42" s="1" t="s">
        <v>136</v>
      </c>
      <c r="N42" s="1" t="s">
        <v>4880</v>
      </c>
    </row>
    <row r="43" spans="1:14">
      <c r="A43" t="s">
        <v>4053</v>
      </c>
      <c r="B43" t="s">
        <v>1057</v>
      </c>
      <c r="C43" t="str">
        <f t="shared" si="1"/>
        <v>824495955690455041</v>
      </c>
      <c r="G43" s="1" t="s">
        <v>4881</v>
      </c>
      <c r="H43" s="1" t="s">
        <v>4808</v>
      </c>
      <c r="I43" s="1" t="s">
        <v>4809</v>
      </c>
      <c r="J43" s="1" t="s">
        <v>4796</v>
      </c>
      <c r="K43" s="1" t="s">
        <v>53</v>
      </c>
      <c r="L43" s="1" t="s">
        <v>4882</v>
      </c>
      <c r="M43" s="1" t="s">
        <v>4883</v>
      </c>
      <c r="N43" s="1" t="s">
        <v>4884</v>
      </c>
    </row>
    <row r="44" spans="1:14">
      <c r="A44" t="s">
        <v>4055</v>
      </c>
      <c r="B44" t="s">
        <v>1164</v>
      </c>
      <c r="C44" t="str">
        <f t="shared" si="1"/>
        <v>824495922016747521</v>
      </c>
      <c r="G44" s="1" t="s">
        <v>168</v>
      </c>
      <c r="H44" s="1" t="s">
        <v>4808</v>
      </c>
      <c r="I44" s="1" t="s">
        <v>4809</v>
      </c>
      <c r="J44" s="1" t="s">
        <v>4796</v>
      </c>
      <c r="K44" s="1" t="s">
        <v>53</v>
      </c>
      <c r="L44" s="1" t="s">
        <v>53</v>
      </c>
      <c r="M44" s="1" t="s">
        <v>170</v>
      </c>
      <c r="N44" s="1" t="s">
        <v>4885</v>
      </c>
    </row>
    <row r="45" spans="1:14">
      <c r="A45" t="s">
        <v>4108</v>
      </c>
      <c r="B45" t="s">
        <v>860</v>
      </c>
      <c r="C45" t="str">
        <f t="shared" si="1"/>
        <v>824495985071226881</v>
      </c>
      <c r="G45" s="1" t="s">
        <v>266</v>
      </c>
      <c r="H45" s="1" t="s">
        <v>52</v>
      </c>
      <c r="I45" s="1" t="s">
        <v>4809</v>
      </c>
      <c r="J45" s="1" t="s">
        <v>4796</v>
      </c>
      <c r="K45" s="1" t="s">
        <v>53</v>
      </c>
      <c r="L45" s="1" t="s">
        <v>4803</v>
      </c>
      <c r="M45" s="1" t="s">
        <v>268</v>
      </c>
      <c r="N45" s="1" t="s">
        <v>4886</v>
      </c>
    </row>
    <row r="46" spans="1:14">
      <c r="A46" t="s">
        <v>4235</v>
      </c>
      <c r="B46" t="s">
        <v>87</v>
      </c>
      <c r="C46" t="str">
        <f t="shared" si="1"/>
        <v>824495935221858305</v>
      </c>
      <c r="G46" s="1" t="s">
        <v>432</v>
      </c>
      <c r="H46" s="1" t="s">
        <v>4814</v>
      </c>
      <c r="I46" s="1" t="s">
        <v>4809</v>
      </c>
      <c r="J46" s="1" t="s">
        <v>4796</v>
      </c>
      <c r="K46" s="1" t="s">
        <v>53</v>
      </c>
      <c r="L46" s="1" t="s">
        <v>53</v>
      </c>
      <c r="M46" s="1" t="s">
        <v>434</v>
      </c>
      <c r="N46" s="1" t="s">
        <v>4887</v>
      </c>
    </row>
    <row r="47" spans="1:14">
      <c r="A47" t="s">
        <v>182</v>
      </c>
      <c r="B47" t="s">
        <v>183</v>
      </c>
      <c r="C47" t="str">
        <f t="shared" si="1"/>
        <v>824495930265206785</v>
      </c>
      <c r="G47" s="1" t="s">
        <v>145</v>
      </c>
      <c r="H47" s="1" t="s">
        <v>4814</v>
      </c>
      <c r="I47" s="1" t="s">
        <v>4809</v>
      </c>
      <c r="J47" s="1" t="s">
        <v>4796</v>
      </c>
      <c r="K47" s="1" t="s">
        <v>53</v>
      </c>
      <c r="L47" s="1" t="s">
        <v>4888</v>
      </c>
      <c r="M47" s="1" t="s">
        <v>146</v>
      </c>
      <c r="N47" s="1" t="s">
        <v>4889</v>
      </c>
    </row>
    <row r="48" spans="1:14">
      <c r="A48" t="s">
        <v>4142</v>
      </c>
      <c r="B48" t="s">
        <v>433</v>
      </c>
      <c r="C48" t="str">
        <f t="shared" si="1"/>
        <v>824495988558725121</v>
      </c>
      <c r="G48" s="1" t="s">
        <v>397</v>
      </c>
      <c r="H48" s="1" t="s">
        <v>52</v>
      </c>
      <c r="I48" s="1" t="s">
        <v>4809</v>
      </c>
      <c r="J48" s="1" t="s">
        <v>4796</v>
      </c>
      <c r="K48" s="1" t="s">
        <v>53</v>
      </c>
      <c r="L48" s="1" t="s">
        <v>53</v>
      </c>
      <c r="M48" s="1" t="s">
        <v>398</v>
      </c>
      <c r="N48" s="1" t="s">
        <v>4890</v>
      </c>
    </row>
    <row r="49" spans="1:14">
      <c r="A49" s="112" t="s">
        <v>4057</v>
      </c>
      <c r="B49" t="s">
        <v>4058</v>
      </c>
      <c r="C49" t="str">
        <f t="shared" si="1"/>
        <v>824495961383141377</v>
      </c>
      <c r="G49" s="1" t="s">
        <v>138</v>
      </c>
      <c r="H49" s="1" t="s">
        <v>4841</v>
      </c>
      <c r="I49" s="1" t="s">
        <v>4809</v>
      </c>
      <c r="J49" s="1" t="s">
        <v>4796</v>
      </c>
      <c r="K49" s="1" t="s">
        <v>53</v>
      </c>
      <c r="L49" s="1" t="s">
        <v>4803</v>
      </c>
      <c r="M49" s="1" t="s">
        <v>140</v>
      </c>
      <c r="N49" s="1" t="s">
        <v>4891</v>
      </c>
    </row>
    <row r="50" spans="1:14">
      <c r="A50" t="s">
        <v>4144</v>
      </c>
      <c r="B50" t="s">
        <v>4145</v>
      </c>
      <c r="C50" t="str">
        <f t="shared" si="1"/>
        <v>824495991206412289</v>
      </c>
      <c r="G50" s="1" t="s">
        <v>413</v>
      </c>
      <c r="H50" s="1" t="s">
        <v>52</v>
      </c>
      <c r="I50" s="1" t="s">
        <v>4809</v>
      </c>
      <c r="J50" s="1" t="s">
        <v>4796</v>
      </c>
      <c r="K50" s="1" t="s">
        <v>53</v>
      </c>
      <c r="L50" s="1" t="s">
        <v>53</v>
      </c>
      <c r="M50" s="1" t="s">
        <v>414</v>
      </c>
      <c r="N50" s="1" t="s">
        <v>4892</v>
      </c>
    </row>
    <row r="51" spans="1:14">
      <c r="A51" t="s">
        <v>227</v>
      </c>
      <c r="B51" t="s">
        <v>228</v>
      </c>
      <c r="C51" t="str">
        <f t="shared" si="1"/>
        <v>824495986536120321</v>
      </c>
      <c r="G51" s="1" t="s">
        <v>4053</v>
      </c>
      <c r="H51" s="1" t="s">
        <v>4841</v>
      </c>
      <c r="I51" s="1" t="s">
        <v>4809</v>
      </c>
      <c r="J51" s="1" t="s">
        <v>4796</v>
      </c>
      <c r="K51" s="1" t="s">
        <v>53</v>
      </c>
      <c r="L51" s="1" t="s">
        <v>4797</v>
      </c>
      <c r="M51" s="1" t="s">
        <v>4054</v>
      </c>
      <c r="N51" s="1" t="s">
        <v>4893</v>
      </c>
    </row>
    <row r="52" spans="1:14">
      <c r="A52" s="112" t="s">
        <v>231</v>
      </c>
      <c r="B52" t="s">
        <v>232</v>
      </c>
      <c r="C52" t="str">
        <f t="shared" si="1"/>
        <v>824495983529197569</v>
      </c>
      <c r="G52" s="1" t="s">
        <v>129</v>
      </c>
      <c r="H52" s="1" t="s">
        <v>4894</v>
      </c>
      <c r="I52" s="1" t="s">
        <v>4809</v>
      </c>
      <c r="J52" s="1" t="s">
        <v>4796</v>
      </c>
      <c r="K52" s="1" t="s">
        <v>53</v>
      </c>
      <c r="L52" s="1" t="s">
        <v>4888</v>
      </c>
      <c r="M52" s="1" t="s">
        <v>131</v>
      </c>
      <c r="N52" s="1" t="s">
        <v>4895</v>
      </c>
    </row>
    <row r="53" spans="1:14">
      <c r="A53" t="s">
        <v>236</v>
      </c>
      <c r="B53" t="s">
        <v>130</v>
      </c>
      <c r="C53" t="str">
        <f t="shared" si="1"/>
        <v>824495999781568513</v>
      </c>
      <c r="G53" s="1" t="s">
        <v>51</v>
      </c>
      <c r="H53" s="1" t="s">
        <v>52</v>
      </c>
      <c r="I53" s="1" t="s">
        <v>4809</v>
      </c>
      <c r="J53" s="1" t="s">
        <v>4796</v>
      </c>
      <c r="K53" s="1" t="s">
        <v>53</v>
      </c>
      <c r="L53" s="1" t="s">
        <v>4896</v>
      </c>
      <c r="M53" s="1" t="s">
        <v>55</v>
      </c>
      <c r="N53" s="1" t="s">
        <v>4897</v>
      </c>
    </row>
    <row r="54" spans="1:14">
      <c r="A54" t="s">
        <v>239</v>
      </c>
      <c r="B54" t="s">
        <v>240</v>
      </c>
      <c r="C54" t="str">
        <f t="shared" si="1"/>
        <v>824495960730075137</v>
      </c>
      <c r="G54" s="1" t="s">
        <v>4898</v>
      </c>
      <c r="H54" s="1" t="s">
        <v>4814</v>
      </c>
      <c r="I54" s="1" t="s">
        <v>3033</v>
      </c>
      <c r="J54" s="1" t="s">
        <v>4796</v>
      </c>
      <c r="K54" s="1" t="s">
        <v>53</v>
      </c>
      <c r="L54" s="1" t="s">
        <v>4899</v>
      </c>
      <c r="M54" s="1" t="s">
        <v>4900</v>
      </c>
      <c r="N54" s="1" t="s">
        <v>4901</v>
      </c>
    </row>
    <row r="55" spans="1:14">
      <c r="A55" t="s">
        <v>244</v>
      </c>
      <c r="B55" t="s">
        <v>82</v>
      </c>
      <c r="C55" t="str">
        <f t="shared" si="1"/>
        <v>824495994157400065</v>
      </c>
      <c r="G55" s="1" t="s">
        <v>117</v>
      </c>
      <c r="H55" s="1" t="s">
        <v>4902</v>
      </c>
      <c r="I55" s="1" t="s">
        <v>2552</v>
      </c>
      <c r="J55" s="1" t="s">
        <v>4796</v>
      </c>
      <c r="K55" s="1" t="s">
        <v>53</v>
      </c>
      <c r="L55" s="1" t="s">
        <v>4903</v>
      </c>
      <c r="M55" s="1" t="s">
        <v>119</v>
      </c>
      <c r="N55" s="1" t="s">
        <v>4904</v>
      </c>
    </row>
    <row r="56" spans="1:14">
      <c r="A56" t="s">
        <v>247</v>
      </c>
      <c r="B56" t="s">
        <v>248</v>
      </c>
      <c r="C56" t="e">
        <f t="shared" si="1"/>
        <v>#N/A</v>
      </c>
      <c r="G56" s="1" t="s">
        <v>113</v>
      </c>
      <c r="H56" s="1" t="s">
        <v>4905</v>
      </c>
      <c r="I56" s="1" t="s">
        <v>1309</v>
      </c>
      <c r="J56" s="1" t="s">
        <v>4796</v>
      </c>
      <c r="K56" s="1" t="s">
        <v>53</v>
      </c>
      <c r="L56" s="1" t="s">
        <v>4906</v>
      </c>
      <c r="M56" s="1" t="s">
        <v>115</v>
      </c>
      <c r="N56" s="1" t="s">
        <v>4907</v>
      </c>
    </row>
    <row r="57" spans="1:14">
      <c r="A57" t="s">
        <v>250</v>
      </c>
      <c r="B57" t="s">
        <v>82</v>
      </c>
      <c r="C57" t="str">
        <f t="shared" si="1"/>
        <v>824495940387045377</v>
      </c>
      <c r="G57" s="1" t="s">
        <v>95</v>
      </c>
      <c r="H57" s="1" t="s">
        <v>4908</v>
      </c>
      <c r="I57" s="1" t="s">
        <v>1418</v>
      </c>
      <c r="J57" s="1" t="s">
        <v>4796</v>
      </c>
      <c r="K57" s="1" t="s">
        <v>53</v>
      </c>
      <c r="L57" s="1" t="s">
        <v>2902</v>
      </c>
      <c r="M57" s="1" t="s">
        <v>97</v>
      </c>
      <c r="N57" s="1" t="s">
        <v>4909</v>
      </c>
    </row>
    <row r="58" spans="1:14">
      <c r="A58" t="s">
        <v>253</v>
      </c>
      <c r="B58" t="s">
        <v>254</v>
      </c>
      <c r="C58" t="str">
        <f t="shared" si="1"/>
        <v>824495964271935489</v>
      </c>
      <c r="G58" s="1" t="s">
        <v>239</v>
      </c>
      <c r="H58" s="1" t="s">
        <v>4910</v>
      </c>
      <c r="I58" s="1" t="s">
        <v>4809</v>
      </c>
      <c r="J58" s="1" t="s">
        <v>4796</v>
      </c>
      <c r="K58" s="1" t="s">
        <v>53</v>
      </c>
      <c r="L58" s="1" t="s">
        <v>4869</v>
      </c>
      <c r="M58" s="1" t="s">
        <v>242</v>
      </c>
      <c r="N58" s="1" t="s">
        <v>4911</v>
      </c>
    </row>
    <row r="59" spans="1:14">
      <c r="A59" t="s">
        <v>257</v>
      </c>
      <c r="B59" t="s">
        <v>232</v>
      </c>
      <c r="C59" t="str">
        <f t="shared" si="1"/>
        <v>824495981445414913</v>
      </c>
      <c r="G59" s="1" t="s">
        <v>4057</v>
      </c>
      <c r="H59" s="1" t="s">
        <v>4912</v>
      </c>
      <c r="I59" s="1" t="s">
        <v>2131</v>
      </c>
      <c r="J59" s="1" t="s">
        <v>4796</v>
      </c>
      <c r="K59" s="1" t="s">
        <v>53</v>
      </c>
      <c r="L59" s="1" t="s">
        <v>4797</v>
      </c>
      <c r="M59" s="1" t="s">
        <v>4059</v>
      </c>
      <c r="N59" s="1" t="s">
        <v>4913</v>
      </c>
    </row>
    <row r="60" spans="1:14">
      <c r="A60" t="s">
        <v>260</v>
      </c>
      <c r="B60" t="s">
        <v>261</v>
      </c>
      <c r="C60" t="str">
        <f t="shared" si="1"/>
        <v>824495968655179777</v>
      </c>
      <c r="G60" s="1" t="s">
        <v>389</v>
      </c>
      <c r="H60" s="1" t="s">
        <v>4836</v>
      </c>
      <c r="I60" s="1" t="s">
        <v>1980</v>
      </c>
      <c r="J60" s="1" t="s">
        <v>4796</v>
      </c>
      <c r="K60" s="1" t="s">
        <v>53</v>
      </c>
      <c r="L60" s="1" t="s">
        <v>4851</v>
      </c>
      <c r="M60" s="1" t="s">
        <v>390</v>
      </c>
      <c r="N60" s="1" t="s">
        <v>4914</v>
      </c>
    </row>
    <row r="61" spans="1:14">
      <c r="A61" t="s">
        <v>264</v>
      </c>
      <c r="B61" t="s">
        <v>104</v>
      </c>
      <c r="C61" t="e">
        <f t="shared" si="1"/>
        <v>#N/A</v>
      </c>
      <c r="G61" s="1" t="s">
        <v>161</v>
      </c>
      <c r="H61" s="1" t="s">
        <v>4808</v>
      </c>
      <c r="I61" s="1" t="s">
        <v>4809</v>
      </c>
      <c r="J61" s="1" t="s">
        <v>4796</v>
      </c>
      <c r="K61" s="1" t="s">
        <v>53</v>
      </c>
      <c r="L61" s="1" t="s">
        <v>4853</v>
      </c>
      <c r="M61" s="1" t="s">
        <v>163</v>
      </c>
      <c r="N61" s="1" t="s">
        <v>4915</v>
      </c>
    </row>
    <row r="62" spans="1:14">
      <c r="A62" t="s">
        <v>266</v>
      </c>
      <c r="B62" t="s">
        <v>232</v>
      </c>
      <c r="C62" t="str">
        <f t="shared" si="1"/>
        <v>824495951357411329</v>
      </c>
      <c r="G62" s="1" t="s">
        <v>59</v>
      </c>
      <c r="H62" s="1" t="s">
        <v>4841</v>
      </c>
      <c r="I62" s="1" t="s">
        <v>4809</v>
      </c>
      <c r="J62" s="1" t="s">
        <v>4796</v>
      </c>
      <c r="K62" s="1" t="s">
        <v>53</v>
      </c>
      <c r="L62" s="1" t="s">
        <v>4916</v>
      </c>
      <c r="M62" s="1" t="s">
        <v>62</v>
      </c>
      <c r="N62" s="1" t="s">
        <v>4917</v>
      </c>
    </row>
    <row r="63" spans="1:14">
      <c r="A63" t="s">
        <v>270</v>
      </c>
      <c r="B63" t="s">
        <v>271</v>
      </c>
      <c r="C63" t="str">
        <f t="shared" si="1"/>
        <v>824495922803507201</v>
      </c>
      <c r="G63" s="1" t="s">
        <v>253</v>
      </c>
      <c r="H63" s="1" t="s">
        <v>4814</v>
      </c>
      <c r="I63" s="1" t="s">
        <v>3048</v>
      </c>
      <c r="J63" s="1" t="s">
        <v>4796</v>
      </c>
      <c r="K63" s="1" t="s">
        <v>53</v>
      </c>
      <c r="L63" s="1" t="s">
        <v>4812</v>
      </c>
      <c r="M63" s="1" t="s">
        <v>255</v>
      </c>
      <c r="N63" s="1" t="s">
        <v>4918</v>
      </c>
    </row>
    <row r="64" spans="1:14">
      <c r="A64" t="s">
        <v>274</v>
      </c>
      <c r="B64" t="s">
        <v>275</v>
      </c>
      <c r="C64" t="str">
        <f t="shared" si="1"/>
        <v>824495968005554177</v>
      </c>
      <c r="G64" s="1" t="s">
        <v>356</v>
      </c>
      <c r="H64" s="1" t="s">
        <v>1899</v>
      </c>
      <c r="I64" s="1" t="s">
        <v>1876</v>
      </c>
      <c r="J64" s="1" t="s">
        <v>4796</v>
      </c>
      <c r="K64" s="1" t="s">
        <v>53</v>
      </c>
      <c r="L64" s="1" t="s">
        <v>2282</v>
      </c>
      <c r="M64" s="1" t="s">
        <v>357</v>
      </c>
      <c r="N64" s="1" t="s">
        <v>4919</v>
      </c>
    </row>
    <row r="65" spans="1:14">
      <c r="A65" s="112" t="s">
        <v>278</v>
      </c>
      <c r="B65" t="s">
        <v>271</v>
      </c>
      <c r="C65" t="e">
        <f t="shared" si="1"/>
        <v>#N/A</v>
      </c>
      <c r="G65" s="1" t="s">
        <v>359</v>
      </c>
      <c r="H65" s="1" t="s">
        <v>4808</v>
      </c>
      <c r="I65" s="1" t="s">
        <v>4809</v>
      </c>
      <c r="J65" s="1" t="s">
        <v>4796</v>
      </c>
      <c r="K65" s="1" t="s">
        <v>53</v>
      </c>
      <c r="L65" s="1" t="s">
        <v>53</v>
      </c>
      <c r="M65" s="1" t="s">
        <v>360</v>
      </c>
      <c r="N65" s="1" t="s">
        <v>4920</v>
      </c>
    </row>
    <row r="66" spans="1:14">
      <c r="A66" t="s">
        <v>280</v>
      </c>
      <c r="B66" t="s">
        <v>281</v>
      </c>
      <c r="C66" t="str">
        <f t="shared" si="1"/>
        <v>824495942518702081</v>
      </c>
      <c r="G66" s="1" t="s">
        <v>148</v>
      </c>
      <c r="H66" s="1" t="s">
        <v>82</v>
      </c>
      <c r="I66" s="1" t="s">
        <v>4809</v>
      </c>
      <c r="J66" s="1" t="s">
        <v>4796</v>
      </c>
      <c r="K66" s="1" t="s">
        <v>53</v>
      </c>
      <c r="L66" s="1" t="s">
        <v>4853</v>
      </c>
      <c r="M66" s="1" t="s">
        <v>149</v>
      </c>
      <c r="N66" s="1" t="s">
        <v>4921</v>
      </c>
    </row>
    <row r="67" spans="1:14">
      <c r="A67" t="s">
        <v>286</v>
      </c>
      <c r="B67" t="s">
        <v>287</v>
      </c>
      <c r="C67" t="str">
        <f t="shared" ref="C67:C98" si="2">VLOOKUP(A67,G:M,7,FALSE)</f>
        <v>824495946106011649</v>
      </c>
      <c r="G67" s="1" t="s">
        <v>325</v>
      </c>
      <c r="H67" s="1" t="s">
        <v>4922</v>
      </c>
      <c r="I67" s="1" t="s">
        <v>4809</v>
      </c>
      <c r="J67" s="1" t="s">
        <v>4796</v>
      </c>
      <c r="K67" s="1" t="s">
        <v>53</v>
      </c>
      <c r="L67" s="1" t="s">
        <v>4923</v>
      </c>
      <c r="M67" s="1" t="s">
        <v>327</v>
      </c>
      <c r="N67" s="1" t="s">
        <v>4924</v>
      </c>
    </row>
    <row r="68" spans="1:14">
      <c r="A68" t="s">
        <v>290</v>
      </c>
      <c r="B68" t="s">
        <v>271</v>
      </c>
      <c r="C68" t="str">
        <f t="shared" si="2"/>
        <v>824495931618263041</v>
      </c>
      <c r="G68" s="1" t="s">
        <v>274</v>
      </c>
      <c r="H68" s="1" t="s">
        <v>794</v>
      </c>
      <c r="I68" s="1" t="s">
        <v>2228</v>
      </c>
      <c r="J68" s="1" t="s">
        <v>4796</v>
      </c>
      <c r="K68" s="1" t="s">
        <v>53</v>
      </c>
      <c r="L68" s="1" t="s">
        <v>53</v>
      </c>
      <c r="M68" s="1" t="s">
        <v>276</v>
      </c>
      <c r="N68" s="1" t="s">
        <v>4925</v>
      </c>
    </row>
    <row r="69" spans="1:14">
      <c r="A69" t="s">
        <v>293</v>
      </c>
      <c r="B69" t="s">
        <v>294</v>
      </c>
      <c r="C69" t="str">
        <f t="shared" si="2"/>
        <v>824495937459453953</v>
      </c>
      <c r="G69" s="1" t="s">
        <v>260</v>
      </c>
      <c r="H69" s="1" t="s">
        <v>4926</v>
      </c>
      <c r="I69" s="1" t="s">
        <v>4809</v>
      </c>
      <c r="J69" s="1" t="s">
        <v>4796</v>
      </c>
      <c r="K69" s="1" t="s">
        <v>53</v>
      </c>
      <c r="L69" s="1" t="s">
        <v>53</v>
      </c>
      <c r="M69" s="1" t="s">
        <v>262</v>
      </c>
      <c r="N69" s="1" t="s">
        <v>4927</v>
      </c>
    </row>
    <row r="70" spans="1:14">
      <c r="A70" t="s">
        <v>297</v>
      </c>
      <c r="B70" t="s">
        <v>254</v>
      </c>
      <c r="C70" t="str">
        <f t="shared" si="2"/>
        <v>824495992662720513</v>
      </c>
      <c r="G70" s="1" t="s">
        <v>332</v>
      </c>
      <c r="H70" s="1" t="s">
        <v>4928</v>
      </c>
      <c r="I70" s="1" t="s">
        <v>4809</v>
      </c>
      <c r="J70" s="1" t="s">
        <v>4796</v>
      </c>
      <c r="K70" s="1" t="s">
        <v>53</v>
      </c>
      <c r="L70" s="1" t="s">
        <v>53</v>
      </c>
      <c r="M70" s="1" t="s">
        <v>334</v>
      </c>
      <c r="N70" s="1" t="s">
        <v>4929</v>
      </c>
    </row>
    <row r="71" spans="1:14">
      <c r="A71" t="s">
        <v>301</v>
      </c>
      <c r="B71" t="s">
        <v>104</v>
      </c>
      <c r="C71" t="str">
        <f t="shared" si="2"/>
        <v>824495924925104129</v>
      </c>
      <c r="G71" s="1" t="s">
        <v>132</v>
      </c>
      <c r="H71" s="1" t="s">
        <v>52</v>
      </c>
      <c r="I71" s="1" t="s">
        <v>4809</v>
      </c>
      <c r="J71" s="1" t="s">
        <v>4796</v>
      </c>
      <c r="K71" s="1" t="s">
        <v>53</v>
      </c>
      <c r="L71" s="1" t="s">
        <v>53</v>
      </c>
      <c r="M71" s="1" t="s">
        <v>133</v>
      </c>
      <c r="N71" s="1" t="s">
        <v>4930</v>
      </c>
    </row>
    <row r="72" spans="1:14">
      <c r="A72" t="s">
        <v>304</v>
      </c>
      <c r="B72" t="s">
        <v>305</v>
      </c>
      <c r="C72" t="str">
        <f t="shared" si="2"/>
        <v>824495995647426561</v>
      </c>
      <c r="G72" s="1" t="s">
        <v>4931</v>
      </c>
      <c r="H72" s="1" t="s">
        <v>4841</v>
      </c>
      <c r="I72" s="1" t="s">
        <v>1386</v>
      </c>
      <c r="J72" s="1" t="s">
        <v>4796</v>
      </c>
      <c r="K72" s="1" t="s">
        <v>53</v>
      </c>
      <c r="L72" s="1" t="s">
        <v>53</v>
      </c>
      <c r="M72" s="1" t="s">
        <v>4932</v>
      </c>
      <c r="N72" s="1" t="s">
        <v>4933</v>
      </c>
    </row>
    <row r="73" spans="1:14">
      <c r="A73" t="s">
        <v>308</v>
      </c>
      <c r="B73" t="s">
        <v>309</v>
      </c>
      <c r="C73" t="str">
        <f t="shared" si="2"/>
        <v>824495923508805633</v>
      </c>
      <c r="G73" s="1" t="s">
        <v>164</v>
      </c>
      <c r="H73" s="1" t="s">
        <v>4934</v>
      </c>
      <c r="I73" s="1" t="s">
        <v>1996</v>
      </c>
      <c r="J73" s="1" t="s">
        <v>4796</v>
      </c>
      <c r="K73" s="1" t="s">
        <v>53</v>
      </c>
      <c r="L73" s="1" t="s">
        <v>4935</v>
      </c>
      <c r="M73" s="1" t="s">
        <v>166</v>
      </c>
      <c r="N73" s="1" t="s">
        <v>4936</v>
      </c>
    </row>
    <row r="74" spans="1:14">
      <c r="A74" t="s">
        <v>312</v>
      </c>
      <c r="B74" t="s">
        <v>271</v>
      </c>
      <c r="C74" t="str">
        <f t="shared" si="2"/>
        <v>824495976520318977</v>
      </c>
      <c r="G74" s="1" t="s">
        <v>380</v>
      </c>
      <c r="H74" s="1" t="s">
        <v>4808</v>
      </c>
      <c r="I74" s="1" t="s">
        <v>4809</v>
      </c>
      <c r="J74" s="1" t="s">
        <v>4796</v>
      </c>
      <c r="K74" s="1" t="s">
        <v>53</v>
      </c>
      <c r="L74" s="1" t="s">
        <v>4326</v>
      </c>
      <c r="M74" s="1" t="s">
        <v>382</v>
      </c>
      <c r="N74" s="1" t="s">
        <v>4937</v>
      </c>
    </row>
    <row r="75" spans="1:14">
      <c r="A75" t="s">
        <v>315</v>
      </c>
      <c r="B75" t="s">
        <v>316</v>
      </c>
      <c r="C75" t="str">
        <f t="shared" si="2"/>
        <v>824495943916617729</v>
      </c>
      <c r="G75" s="1" t="s">
        <v>156</v>
      </c>
      <c r="H75" s="1" t="s">
        <v>4938</v>
      </c>
      <c r="I75" s="1" t="s">
        <v>1623</v>
      </c>
      <c r="J75" s="1" t="s">
        <v>4796</v>
      </c>
      <c r="K75" s="1" t="s">
        <v>53</v>
      </c>
      <c r="L75" s="1" t="s">
        <v>53</v>
      </c>
      <c r="M75" s="1" t="s">
        <v>158</v>
      </c>
      <c r="N75" s="1" t="s">
        <v>4939</v>
      </c>
    </row>
    <row r="76" spans="1:14">
      <c r="A76" t="s">
        <v>319</v>
      </c>
      <c r="B76" t="s">
        <v>271</v>
      </c>
      <c r="C76" t="str">
        <f t="shared" si="2"/>
        <v>824495991894900737</v>
      </c>
      <c r="G76" s="1" t="s">
        <v>171</v>
      </c>
      <c r="H76" s="1" t="s">
        <v>4940</v>
      </c>
      <c r="I76" s="1" t="s">
        <v>4809</v>
      </c>
      <c r="J76" s="1" t="s">
        <v>4796</v>
      </c>
      <c r="K76" s="1" t="s">
        <v>53</v>
      </c>
      <c r="L76" s="1" t="s">
        <v>4888</v>
      </c>
      <c r="M76" s="1" t="s">
        <v>173</v>
      </c>
      <c r="N76" s="1" t="s">
        <v>4941</v>
      </c>
    </row>
    <row r="77" spans="1:14">
      <c r="A77" t="s">
        <v>322</v>
      </c>
      <c r="B77" t="s">
        <v>222</v>
      </c>
      <c r="C77" t="str">
        <f t="shared" si="2"/>
        <v>824495927855775745</v>
      </c>
      <c r="G77" s="1" t="s">
        <v>394</v>
      </c>
      <c r="H77" s="1" t="s">
        <v>4934</v>
      </c>
      <c r="I77" s="1" t="s">
        <v>4809</v>
      </c>
      <c r="J77" s="1" t="s">
        <v>4796</v>
      </c>
      <c r="K77" s="1" t="s">
        <v>53</v>
      </c>
      <c r="L77" s="1" t="s">
        <v>4848</v>
      </c>
      <c r="M77" s="1" t="s">
        <v>396</v>
      </c>
      <c r="N77" s="1" t="s">
        <v>4942</v>
      </c>
    </row>
    <row r="78" spans="1:14">
      <c r="A78" t="s">
        <v>325</v>
      </c>
      <c r="B78" t="s">
        <v>326</v>
      </c>
      <c r="C78" t="str">
        <f t="shared" si="2"/>
        <v>824495967318376449</v>
      </c>
      <c r="G78" s="1" t="s">
        <v>404</v>
      </c>
      <c r="H78" s="1" t="s">
        <v>1899</v>
      </c>
      <c r="I78" s="1" t="s">
        <v>4809</v>
      </c>
      <c r="J78" s="1" t="s">
        <v>4796</v>
      </c>
      <c r="K78" s="1" t="s">
        <v>53</v>
      </c>
      <c r="L78" s="1" t="s">
        <v>4851</v>
      </c>
      <c r="M78" s="1" t="s">
        <v>406</v>
      </c>
      <c r="N78" s="1" t="s">
        <v>4943</v>
      </c>
    </row>
    <row r="79" spans="1:14">
      <c r="A79" t="s">
        <v>329</v>
      </c>
      <c r="B79" t="s">
        <v>87</v>
      </c>
      <c r="C79" t="str">
        <f t="shared" si="2"/>
        <v>824495943205126145</v>
      </c>
      <c r="G79" s="1" t="s">
        <v>4137</v>
      </c>
      <c r="H79" s="1" t="s">
        <v>4836</v>
      </c>
      <c r="I79" s="1" t="s">
        <v>4809</v>
      </c>
      <c r="J79" s="1" t="s">
        <v>4796</v>
      </c>
      <c r="K79" s="1" t="s">
        <v>53</v>
      </c>
      <c r="L79" s="1" t="s">
        <v>4888</v>
      </c>
      <c r="M79" s="1" t="s">
        <v>4138</v>
      </c>
      <c r="N79" s="1" t="s">
        <v>4944</v>
      </c>
    </row>
    <row r="80" spans="1:14">
      <c r="A80" t="s">
        <v>332</v>
      </c>
      <c r="B80" t="s">
        <v>186</v>
      </c>
      <c r="C80" t="str">
        <f t="shared" si="2"/>
        <v>824495969405272065</v>
      </c>
      <c r="G80" s="1" t="s">
        <v>312</v>
      </c>
      <c r="H80" s="1" t="s">
        <v>4808</v>
      </c>
      <c r="I80" s="1" t="s">
        <v>4809</v>
      </c>
      <c r="J80" s="1" t="s">
        <v>4796</v>
      </c>
      <c r="K80" s="1" t="s">
        <v>53</v>
      </c>
      <c r="L80" s="1" t="s">
        <v>53</v>
      </c>
      <c r="M80" s="1" t="s">
        <v>313</v>
      </c>
      <c r="N80" s="1" t="s">
        <v>4945</v>
      </c>
    </row>
    <row r="81" spans="1:14">
      <c r="A81" t="s">
        <v>336</v>
      </c>
      <c r="B81" t="s">
        <v>222</v>
      </c>
      <c r="C81" t="str">
        <f t="shared" si="2"/>
        <v>824495936687308801</v>
      </c>
      <c r="G81" s="1" t="s">
        <v>4291</v>
      </c>
      <c r="H81" s="1" t="s">
        <v>4946</v>
      </c>
      <c r="I81" s="1" t="s">
        <v>1483</v>
      </c>
      <c r="J81" s="1" t="s">
        <v>4796</v>
      </c>
      <c r="K81" s="1" t="s">
        <v>53</v>
      </c>
      <c r="L81" s="1" t="s">
        <v>4867</v>
      </c>
      <c r="M81" s="1" t="s">
        <v>4293</v>
      </c>
      <c r="N81" s="1" t="s">
        <v>4947</v>
      </c>
    </row>
    <row r="82" spans="1:14">
      <c r="A82" t="s">
        <v>339</v>
      </c>
      <c r="B82" t="s">
        <v>271</v>
      </c>
      <c r="C82" t="str">
        <f t="shared" si="2"/>
        <v>824495928810995713</v>
      </c>
      <c r="G82" s="1" t="s">
        <v>372</v>
      </c>
      <c r="H82" s="1" t="s">
        <v>1899</v>
      </c>
      <c r="I82" s="1" t="s">
        <v>496</v>
      </c>
      <c r="J82" s="1" t="s">
        <v>4796</v>
      </c>
      <c r="K82" s="1" t="s">
        <v>53</v>
      </c>
      <c r="L82" s="1" t="s">
        <v>4867</v>
      </c>
      <c r="M82" s="1" t="s">
        <v>373</v>
      </c>
      <c r="N82" s="1" t="s">
        <v>4948</v>
      </c>
    </row>
    <row r="83" spans="1:14">
      <c r="A83" t="s">
        <v>342</v>
      </c>
      <c r="B83" t="s">
        <v>343</v>
      </c>
      <c r="C83" t="str">
        <f t="shared" si="2"/>
        <v>824495933063135233</v>
      </c>
      <c r="G83" s="1" t="s">
        <v>458</v>
      </c>
      <c r="H83" s="1" t="s">
        <v>4841</v>
      </c>
      <c r="I83" s="1" t="s">
        <v>3132</v>
      </c>
      <c r="J83" s="1" t="s">
        <v>4796</v>
      </c>
      <c r="K83" s="1" t="s">
        <v>53</v>
      </c>
      <c r="L83" s="1" t="s">
        <v>53</v>
      </c>
      <c r="M83" s="1" t="s">
        <v>460</v>
      </c>
      <c r="N83" s="1" t="s">
        <v>4949</v>
      </c>
    </row>
    <row r="84" spans="1:14">
      <c r="A84" s="112" t="s">
        <v>346</v>
      </c>
      <c r="B84" t="s">
        <v>271</v>
      </c>
      <c r="C84" t="str">
        <f t="shared" si="2"/>
        <v>824495980002508801</v>
      </c>
      <c r="G84" s="1" t="s">
        <v>466</v>
      </c>
      <c r="H84" s="1" t="s">
        <v>4950</v>
      </c>
      <c r="I84" s="1" t="s">
        <v>4809</v>
      </c>
      <c r="J84" s="1" t="s">
        <v>4796</v>
      </c>
      <c r="K84" s="1" t="s">
        <v>53</v>
      </c>
      <c r="L84" s="1" t="s">
        <v>53</v>
      </c>
      <c r="M84" s="1" t="s">
        <v>468</v>
      </c>
      <c r="N84" s="1" t="s">
        <v>4951</v>
      </c>
    </row>
    <row r="85" spans="1:14">
      <c r="A85" t="s">
        <v>349</v>
      </c>
      <c r="B85" t="s">
        <v>232</v>
      </c>
      <c r="C85" t="str">
        <f t="shared" si="2"/>
        <v>824495938843901953</v>
      </c>
      <c r="G85" s="1" t="s">
        <v>346</v>
      </c>
      <c r="H85" s="1" t="s">
        <v>4808</v>
      </c>
      <c r="I85" s="1" t="s">
        <v>4809</v>
      </c>
      <c r="J85" s="1" t="s">
        <v>4796</v>
      </c>
      <c r="K85" s="1" t="s">
        <v>53</v>
      </c>
      <c r="L85" s="1" t="s">
        <v>4952</v>
      </c>
      <c r="M85" s="1" t="s">
        <v>347</v>
      </c>
      <c r="N85" s="1" t="s">
        <v>4953</v>
      </c>
    </row>
    <row r="86" spans="1:14">
      <c r="A86" t="s">
        <v>352</v>
      </c>
      <c r="B86" t="s">
        <v>232</v>
      </c>
      <c r="C86" t="str">
        <f t="shared" si="2"/>
        <v>824495998314676225</v>
      </c>
      <c r="G86" s="1" t="s">
        <v>375</v>
      </c>
      <c r="H86" s="1" t="s">
        <v>4954</v>
      </c>
      <c r="I86" s="1" t="s">
        <v>4809</v>
      </c>
      <c r="J86" s="1" t="s">
        <v>4796</v>
      </c>
      <c r="K86" s="1" t="s">
        <v>53</v>
      </c>
      <c r="L86" s="1" t="s">
        <v>53</v>
      </c>
      <c r="M86" s="1" t="s">
        <v>377</v>
      </c>
      <c r="N86" s="1" t="s">
        <v>4955</v>
      </c>
    </row>
    <row r="87" spans="1:14">
      <c r="A87" t="s">
        <v>356</v>
      </c>
      <c r="B87" t="s">
        <v>222</v>
      </c>
      <c r="C87" t="str">
        <f t="shared" si="2"/>
        <v>824495965045391361</v>
      </c>
      <c r="G87" s="1" t="s">
        <v>257</v>
      </c>
      <c r="H87" s="1" t="s">
        <v>52</v>
      </c>
      <c r="I87" s="1" t="s">
        <v>3634</v>
      </c>
      <c r="J87" s="1" t="s">
        <v>4796</v>
      </c>
      <c r="K87" s="1" t="s">
        <v>53</v>
      </c>
      <c r="L87" s="1" t="s">
        <v>53</v>
      </c>
      <c r="M87" s="1" t="s">
        <v>258</v>
      </c>
      <c r="N87" s="1" t="s">
        <v>4956</v>
      </c>
    </row>
    <row r="88" spans="1:14">
      <c r="A88" t="s">
        <v>359</v>
      </c>
      <c r="B88" t="s">
        <v>271</v>
      </c>
      <c r="C88" t="str">
        <f t="shared" si="2"/>
        <v>824495965839294465</v>
      </c>
      <c r="G88" s="1" t="s">
        <v>4957</v>
      </c>
      <c r="H88" s="1" t="s">
        <v>52</v>
      </c>
      <c r="I88" s="1" t="s">
        <v>4809</v>
      </c>
      <c r="J88" s="1" t="s">
        <v>4796</v>
      </c>
      <c r="K88" s="1" t="s">
        <v>53</v>
      </c>
      <c r="L88" s="1" t="s">
        <v>4803</v>
      </c>
      <c r="M88" s="1" t="s">
        <v>4958</v>
      </c>
      <c r="N88" s="1" t="s">
        <v>4959</v>
      </c>
    </row>
    <row r="89" spans="1:14">
      <c r="A89" t="s">
        <v>362</v>
      </c>
      <c r="B89" t="s">
        <v>139</v>
      </c>
      <c r="C89" t="str">
        <f t="shared" si="2"/>
        <v>824495933744939009</v>
      </c>
      <c r="G89" s="1" t="s">
        <v>125</v>
      </c>
      <c r="H89" s="1" t="s">
        <v>52</v>
      </c>
      <c r="I89" s="1" t="s">
        <v>1507</v>
      </c>
      <c r="J89" s="1" t="s">
        <v>4796</v>
      </c>
      <c r="K89" s="1" t="s">
        <v>53</v>
      </c>
      <c r="L89" s="1" t="s">
        <v>4960</v>
      </c>
      <c r="M89" s="1" t="s">
        <v>127</v>
      </c>
      <c r="N89" s="1" t="s">
        <v>4961</v>
      </c>
    </row>
    <row r="90" spans="1:14">
      <c r="A90" t="s">
        <v>365</v>
      </c>
      <c r="B90" t="s">
        <v>232</v>
      </c>
      <c r="C90" t="str">
        <f t="shared" si="2"/>
        <v>824495944766455809</v>
      </c>
      <c r="G90" s="1" t="s">
        <v>231</v>
      </c>
      <c r="H90" s="1" t="s">
        <v>52</v>
      </c>
      <c r="I90" s="1" t="s">
        <v>4809</v>
      </c>
      <c r="J90" s="1" t="s">
        <v>4796</v>
      </c>
      <c r="K90" s="1" t="s">
        <v>53</v>
      </c>
      <c r="L90" s="1" t="s">
        <v>4888</v>
      </c>
      <c r="M90" s="1" t="s">
        <v>234</v>
      </c>
      <c r="N90" s="1" t="s">
        <v>4962</v>
      </c>
    </row>
    <row r="91" spans="1:14">
      <c r="A91" s="4" t="s">
        <v>368</v>
      </c>
      <c r="B91" s="4" t="s">
        <v>369</v>
      </c>
      <c r="C91" t="str">
        <f t="shared" si="2"/>
        <v>824496001290534913</v>
      </c>
      <c r="G91" s="1" t="s">
        <v>76</v>
      </c>
      <c r="H91" s="1" t="s">
        <v>4940</v>
      </c>
      <c r="I91" s="1" t="s">
        <v>2757</v>
      </c>
      <c r="J91" s="1" t="s">
        <v>4796</v>
      </c>
      <c r="K91" s="1" t="s">
        <v>53</v>
      </c>
      <c r="L91" s="1" t="s">
        <v>2282</v>
      </c>
      <c r="M91" s="1" t="s">
        <v>79</v>
      </c>
      <c r="N91" s="1" t="s">
        <v>4963</v>
      </c>
    </row>
    <row r="92" spans="1:14">
      <c r="A92" t="s">
        <v>372</v>
      </c>
      <c r="B92" t="s">
        <v>222</v>
      </c>
      <c r="C92" t="str">
        <f t="shared" si="2"/>
        <v>824495977861349377</v>
      </c>
      <c r="G92" s="1" t="s">
        <v>4108</v>
      </c>
      <c r="H92" s="1" t="s">
        <v>4836</v>
      </c>
      <c r="I92" s="1" t="s">
        <v>4809</v>
      </c>
      <c r="J92" s="1" t="s">
        <v>4796</v>
      </c>
      <c r="K92" s="1" t="s">
        <v>53</v>
      </c>
      <c r="L92" s="1" t="s">
        <v>4916</v>
      </c>
      <c r="M92" s="1" t="s">
        <v>4109</v>
      </c>
      <c r="N92" s="1" t="s">
        <v>4964</v>
      </c>
    </row>
    <row r="93" spans="1:14">
      <c r="A93" s="4" t="s">
        <v>375</v>
      </c>
      <c r="B93" s="4" t="s">
        <v>376</v>
      </c>
      <c r="C93" t="str">
        <f t="shared" si="2"/>
        <v>824495980755779585</v>
      </c>
      <c r="G93" s="1" t="s">
        <v>411</v>
      </c>
      <c r="H93" s="1" t="s">
        <v>1899</v>
      </c>
      <c r="I93" s="1" t="s">
        <v>2164</v>
      </c>
      <c r="J93" s="1" t="s">
        <v>4796</v>
      </c>
      <c r="K93" s="1" t="s">
        <v>53</v>
      </c>
      <c r="L93" s="1" t="s">
        <v>4888</v>
      </c>
      <c r="M93" s="1" t="s">
        <v>412</v>
      </c>
      <c r="N93" s="1" t="s">
        <v>4965</v>
      </c>
    </row>
    <row r="94" spans="1:14">
      <c r="A94" t="s">
        <v>380</v>
      </c>
      <c r="B94" t="s">
        <v>169</v>
      </c>
      <c r="C94" t="str">
        <f t="shared" si="2"/>
        <v>824495972234264577</v>
      </c>
      <c r="G94" s="1" t="s">
        <v>227</v>
      </c>
      <c r="H94" s="1" t="s">
        <v>4966</v>
      </c>
      <c r="I94" s="1" t="s">
        <v>4809</v>
      </c>
      <c r="J94" s="1" t="s">
        <v>4796</v>
      </c>
      <c r="K94" s="1" t="s">
        <v>53</v>
      </c>
      <c r="L94" s="1" t="s">
        <v>4916</v>
      </c>
      <c r="M94" s="1" t="s">
        <v>229</v>
      </c>
      <c r="N94" s="1" t="s">
        <v>4967</v>
      </c>
    </row>
    <row r="95" spans="1:14">
      <c r="A95" t="s">
        <v>383</v>
      </c>
      <c r="B95" t="s">
        <v>384</v>
      </c>
      <c r="C95" t="str">
        <f t="shared" si="2"/>
        <v>824495930957365249</v>
      </c>
      <c r="G95" s="1" t="s">
        <v>81</v>
      </c>
      <c r="H95" s="1" t="s">
        <v>4836</v>
      </c>
      <c r="I95" s="1" t="s">
        <v>4809</v>
      </c>
      <c r="J95" s="1" t="s">
        <v>4796</v>
      </c>
      <c r="K95" s="1" t="s">
        <v>53</v>
      </c>
      <c r="L95" s="1" t="s">
        <v>4952</v>
      </c>
      <c r="M95" s="1" t="s">
        <v>84</v>
      </c>
      <c r="N95" s="1" t="s">
        <v>4968</v>
      </c>
    </row>
    <row r="96" spans="1:14">
      <c r="A96" t="s">
        <v>387</v>
      </c>
      <c r="B96" t="s">
        <v>232</v>
      </c>
      <c r="C96" t="e">
        <f t="shared" si="2"/>
        <v>#N/A</v>
      </c>
      <c r="G96" s="1" t="s">
        <v>3468</v>
      </c>
      <c r="H96" s="1" t="s">
        <v>4836</v>
      </c>
      <c r="I96" s="1" t="s">
        <v>4809</v>
      </c>
      <c r="J96" s="1" t="s">
        <v>4796</v>
      </c>
      <c r="K96" s="1" t="s">
        <v>53</v>
      </c>
      <c r="L96" s="1" t="s">
        <v>4888</v>
      </c>
      <c r="M96" s="1" t="s">
        <v>4141</v>
      </c>
      <c r="N96" s="1" t="s">
        <v>4969</v>
      </c>
    </row>
    <row r="97" spans="1:14">
      <c r="A97" t="s">
        <v>389</v>
      </c>
      <c r="B97" t="s">
        <v>82</v>
      </c>
      <c r="C97" t="str">
        <f t="shared" si="2"/>
        <v>824495962061864961</v>
      </c>
      <c r="G97" s="1" t="s">
        <v>4142</v>
      </c>
      <c r="H97" s="1" t="s">
        <v>4814</v>
      </c>
      <c r="I97" s="1" t="s">
        <v>3634</v>
      </c>
      <c r="J97" s="1" t="s">
        <v>4796</v>
      </c>
      <c r="K97" s="1" t="s">
        <v>53</v>
      </c>
      <c r="L97" s="1" t="s">
        <v>4888</v>
      </c>
      <c r="M97" s="1" t="s">
        <v>4143</v>
      </c>
      <c r="N97" s="1" t="s">
        <v>4970</v>
      </c>
    </row>
    <row r="98" spans="1:14">
      <c r="A98" t="s">
        <v>391</v>
      </c>
      <c r="B98" t="s">
        <v>82</v>
      </c>
      <c r="C98" t="str">
        <f t="shared" si="2"/>
        <v>824496001965850625</v>
      </c>
      <c r="G98" s="1" t="s">
        <v>407</v>
      </c>
      <c r="H98" s="1" t="s">
        <v>4836</v>
      </c>
      <c r="I98" s="1" t="s">
        <v>1957</v>
      </c>
      <c r="J98" s="1" t="s">
        <v>4796</v>
      </c>
      <c r="K98" s="1" t="s">
        <v>53</v>
      </c>
      <c r="L98" s="1" t="s">
        <v>4935</v>
      </c>
      <c r="M98" s="1" t="s">
        <v>408</v>
      </c>
      <c r="N98" s="1" t="s">
        <v>4971</v>
      </c>
    </row>
    <row r="99" spans="1:14">
      <c r="A99" t="s">
        <v>394</v>
      </c>
      <c r="B99" t="s">
        <v>395</v>
      </c>
      <c r="C99" t="str">
        <f t="shared" ref="C99:C130" si="3">VLOOKUP(A99,G:M,7,FALSE)</f>
        <v>824495974229934081</v>
      </c>
      <c r="G99" s="1" t="s">
        <v>90</v>
      </c>
      <c r="H99" s="1" t="s">
        <v>4940</v>
      </c>
      <c r="I99" s="1" t="s">
        <v>1819</v>
      </c>
      <c r="J99" s="1" t="s">
        <v>4796</v>
      </c>
      <c r="K99" s="1" t="s">
        <v>53</v>
      </c>
      <c r="L99" s="1" t="s">
        <v>4851</v>
      </c>
      <c r="M99" s="1" t="s">
        <v>92</v>
      </c>
      <c r="N99" s="1" t="s">
        <v>4972</v>
      </c>
    </row>
    <row r="100" spans="1:14">
      <c r="A100" t="s">
        <v>397</v>
      </c>
      <c r="B100" t="s">
        <v>232</v>
      </c>
      <c r="C100" t="str">
        <f t="shared" si="3"/>
        <v>824495953444700161</v>
      </c>
      <c r="G100" s="1" t="s">
        <v>4144</v>
      </c>
      <c r="H100" s="1" t="s">
        <v>4841</v>
      </c>
      <c r="I100" s="1" t="s">
        <v>1375</v>
      </c>
      <c r="J100" s="1" t="s">
        <v>4796</v>
      </c>
      <c r="K100" s="1" t="s">
        <v>53</v>
      </c>
      <c r="L100" s="1" t="s">
        <v>4888</v>
      </c>
      <c r="M100" s="1" t="s">
        <v>4146</v>
      </c>
      <c r="N100" s="1" t="s">
        <v>4973</v>
      </c>
    </row>
    <row r="101" spans="1:14">
      <c r="A101" t="s">
        <v>399</v>
      </c>
      <c r="B101" t="s">
        <v>210</v>
      </c>
      <c r="C101" t="str">
        <f t="shared" si="3"/>
        <v>824495946903814145</v>
      </c>
      <c r="G101" s="1" t="s">
        <v>319</v>
      </c>
      <c r="H101" s="1" t="s">
        <v>4808</v>
      </c>
      <c r="I101" s="1" t="s">
        <v>4809</v>
      </c>
      <c r="J101" s="1" t="s">
        <v>4796</v>
      </c>
      <c r="K101" s="1" t="s">
        <v>53</v>
      </c>
      <c r="L101" s="1" t="s">
        <v>4974</v>
      </c>
      <c r="M101" s="1" t="s">
        <v>320</v>
      </c>
      <c r="N101" s="1" t="s">
        <v>4975</v>
      </c>
    </row>
    <row r="102" spans="1:14">
      <c r="A102" s="4" t="s">
        <v>401</v>
      </c>
      <c r="B102" s="4" t="s">
        <v>213</v>
      </c>
      <c r="C102" t="e">
        <f t="shared" si="3"/>
        <v>#N/A</v>
      </c>
      <c r="G102" s="1" t="s">
        <v>4976</v>
      </c>
      <c r="H102" s="1" t="s">
        <v>4977</v>
      </c>
      <c r="I102" s="1" t="s">
        <v>1494</v>
      </c>
      <c r="J102" s="1" t="s">
        <v>4796</v>
      </c>
      <c r="K102" s="1" t="s">
        <v>3081</v>
      </c>
      <c r="L102" s="1" t="s">
        <v>4978</v>
      </c>
      <c r="M102" s="1" t="s">
        <v>4979</v>
      </c>
      <c r="N102" s="1" t="s">
        <v>4980</v>
      </c>
    </row>
    <row r="103" spans="1:14">
      <c r="A103" s="112" t="s">
        <v>402</v>
      </c>
      <c r="B103" t="s">
        <v>294</v>
      </c>
      <c r="C103" t="str">
        <f t="shared" si="3"/>
        <v>824495927075602433</v>
      </c>
      <c r="G103" s="1" t="s">
        <v>4981</v>
      </c>
      <c r="H103" s="1" t="s">
        <v>4940</v>
      </c>
      <c r="I103" s="1" t="s">
        <v>712</v>
      </c>
      <c r="J103" s="1" t="s">
        <v>4796</v>
      </c>
      <c r="K103" s="1" t="s">
        <v>4982</v>
      </c>
      <c r="L103" s="1" t="s">
        <v>4983</v>
      </c>
      <c r="M103" s="1" t="s">
        <v>4984</v>
      </c>
      <c r="N103" s="1" t="s">
        <v>4985</v>
      </c>
    </row>
    <row r="104" spans="1:14">
      <c r="A104" t="s">
        <v>404</v>
      </c>
      <c r="B104" t="s">
        <v>222</v>
      </c>
      <c r="C104" t="str">
        <f t="shared" si="3"/>
        <v>824495974934347777</v>
      </c>
      <c r="G104" s="1" t="s">
        <v>4986</v>
      </c>
      <c r="H104" s="1" t="s">
        <v>52</v>
      </c>
      <c r="I104" s="1" t="s">
        <v>4743</v>
      </c>
      <c r="J104" s="1" t="s">
        <v>4796</v>
      </c>
      <c r="K104" s="1" t="s">
        <v>4987</v>
      </c>
      <c r="L104" s="1" t="s">
        <v>4988</v>
      </c>
      <c r="M104" s="1" t="s">
        <v>4989</v>
      </c>
      <c r="N104" s="1" t="s">
        <v>4990</v>
      </c>
    </row>
    <row r="105" spans="1:14">
      <c r="A105" t="s">
        <v>407</v>
      </c>
      <c r="B105" t="s">
        <v>82</v>
      </c>
      <c r="C105" t="str">
        <f t="shared" si="3"/>
        <v>824495989361147905</v>
      </c>
      <c r="G105" s="1" t="s">
        <v>4991</v>
      </c>
      <c r="H105" s="1" t="s">
        <v>4992</v>
      </c>
      <c r="I105" s="1" t="s">
        <v>2136</v>
      </c>
      <c r="J105" s="1" t="s">
        <v>4796</v>
      </c>
      <c r="K105" s="1" t="s">
        <v>53</v>
      </c>
      <c r="L105" s="1" t="s">
        <v>4803</v>
      </c>
      <c r="M105" s="1" t="s">
        <v>4993</v>
      </c>
      <c r="N105" s="1" t="s">
        <v>4994</v>
      </c>
    </row>
    <row r="106" spans="1:14">
      <c r="A106" t="s">
        <v>409</v>
      </c>
      <c r="B106" t="s">
        <v>232</v>
      </c>
      <c r="C106" t="str">
        <f t="shared" si="3"/>
        <v>824495948280922113</v>
      </c>
      <c r="G106" s="1" t="s">
        <v>462</v>
      </c>
      <c r="H106" s="1" t="s">
        <v>4816</v>
      </c>
      <c r="I106" s="1" t="s">
        <v>1248</v>
      </c>
      <c r="J106" s="1" t="s">
        <v>4796</v>
      </c>
      <c r="K106" s="1" t="s">
        <v>53</v>
      </c>
      <c r="L106" s="1" t="s">
        <v>4923</v>
      </c>
      <c r="M106" s="1" t="s">
        <v>464</v>
      </c>
      <c r="N106" s="1" t="s">
        <v>4995</v>
      </c>
    </row>
    <row r="107" spans="1:14">
      <c r="A107" t="s">
        <v>411</v>
      </c>
      <c r="B107" t="s">
        <v>222</v>
      </c>
      <c r="C107" t="str">
        <f t="shared" si="3"/>
        <v>824495985752276993</v>
      </c>
      <c r="G107" s="1" t="s">
        <v>453</v>
      </c>
      <c r="H107" s="1" t="s">
        <v>4940</v>
      </c>
      <c r="I107" s="1" t="s">
        <v>1471</v>
      </c>
      <c r="J107" s="1" t="s">
        <v>4796</v>
      </c>
      <c r="K107" s="1" t="s">
        <v>53</v>
      </c>
      <c r="L107" s="1" t="s">
        <v>4952</v>
      </c>
      <c r="M107" s="1" t="s">
        <v>455</v>
      </c>
      <c r="N107" s="1" t="s">
        <v>4996</v>
      </c>
    </row>
    <row r="108" spans="1:14">
      <c r="A108" t="s">
        <v>413</v>
      </c>
      <c r="B108" t="s">
        <v>232</v>
      </c>
      <c r="C108" t="str">
        <f t="shared" si="3"/>
        <v>824495955022217217</v>
      </c>
      <c r="G108" s="1" t="s">
        <v>420</v>
      </c>
      <c r="H108" s="1" t="s">
        <v>4808</v>
      </c>
      <c r="I108" s="1" t="s">
        <v>4809</v>
      </c>
      <c r="J108" s="1" t="s">
        <v>4796</v>
      </c>
      <c r="K108" s="1" t="s">
        <v>53</v>
      </c>
      <c r="L108" s="1" t="s">
        <v>4797</v>
      </c>
      <c r="M108" s="1" t="s">
        <v>422</v>
      </c>
      <c r="N108" s="1" t="s">
        <v>4997</v>
      </c>
    </row>
    <row r="109" spans="1:14">
      <c r="A109" t="s">
        <v>416</v>
      </c>
      <c r="B109" t="s">
        <v>271</v>
      </c>
      <c r="C109" t="str">
        <f t="shared" si="3"/>
        <v>824495925703442433</v>
      </c>
      <c r="G109" s="1" t="s">
        <v>446</v>
      </c>
      <c r="H109" s="1" t="s">
        <v>4836</v>
      </c>
      <c r="I109" s="1" t="s">
        <v>1980</v>
      </c>
      <c r="J109" s="1" t="s">
        <v>4796</v>
      </c>
      <c r="K109" s="1" t="s">
        <v>53</v>
      </c>
      <c r="L109" s="1" t="s">
        <v>4998</v>
      </c>
      <c r="M109" s="1" t="s">
        <v>447</v>
      </c>
      <c r="N109" s="1" t="s">
        <v>4999</v>
      </c>
    </row>
    <row r="110" spans="1:14">
      <c r="A110" t="s">
        <v>420</v>
      </c>
      <c r="B110" t="s">
        <v>271</v>
      </c>
      <c r="C110" t="str">
        <f t="shared" si="3"/>
        <v>824496004897341441</v>
      </c>
      <c r="G110" s="1" t="s">
        <v>4139</v>
      </c>
      <c r="H110" s="1" t="s">
        <v>4814</v>
      </c>
      <c r="I110" s="1" t="s">
        <v>4809</v>
      </c>
      <c r="J110" s="1" t="s">
        <v>4796</v>
      </c>
      <c r="K110" s="1" t="s">
        <v>53</v>
      </c>
      <c r="L110" s="1" t="s">
        <v>4888</v>
      </c>
      <c r="M110" s="1" t="s">
        <v>4140</v>
      </c>
      <c r="N110" s="1" t="s">
        <v>5000</v>
      </c>
    </row>
    <row r="111" spans="1:14">
      <c r="A111" t="s">
        <v>424</v>
      </c>
      <c r="B111" t="s">
        <v>425</v>
      </c>
      <c r="C111" t="e">
        <f t="shared" si="3"/>
        <v>#N/A</v>
      </c>
      <c r="G111" s="1" t="s">
        <v>5001</v>
      </c>
      <c r="H111" s="1" t="s">
        <v>4894</v>
      </c>
      <c r="I111" s="1" t="s">
        <v>1793</v>
      </c>
      <c r="J111" s="1" t="s">
        <v>4796</v>
      </c>
      <c r="K111" s="1" t="s">
        <v>53</v>
      </c>
      <c r="L111" s="1" t="s">
        <v>5002</v>
      </c>
      <c r="M111" s="1" t="s">
        <v>5003</v>
      </c>
      <c r="N111" s="1" t="s">
        <v>5004</v>
      </c>
    </row>
    <row r="112" spans="1:14">
      <c r="A112" t="s">
        <v>427</v>
      </c>
      <c r="B112" t="s">
        <v>428</v>
      </c>
      <c r="C112" t="str">
        <f t="shared" si="3"/>
        <v>824498970358087681</v>
      </c>
      <c r="G112" s="1" t="s">
        <v>391</v>
      </c>
      <c r="H112" s="1" t="s">
        <v>4836</v>
      </c>
      <c r="I112" s="1" t="s">
        <v>4809</v>
      </c>
      <c r="J112" s="1" t="s">
        <v>4796</v>
      </c>
      <c r="K112" s="1" t="s">
        <v>53</v>
      </c>
      <c r="L112" s="1" t="s">
        <v>4860</v>
      </c>
      <c r="M112" s="1" t="s">
        <v>393</v>
      </c>
      <c r="N112" s="1" t="s">
        <v>5005</v>
      </c>
    </row>
    <row r="113" spans="1:14">
      <c r="A113" t="s">
        <v>432</v>
      </c>
      <c r="B113" t="s">
        <v>433</v>
      </c>
      <c r="C113" t="str">
        <f t="shared" si="3"/>
        <v>824495952043900929</v>
      </c>
      <c r="G113" s="1" t="s">
        <v>368</v>
      </c>
      <c r="H113" s="1" t="s">
        <v>5006</v>
      </c>
      <c r="I113" s="1" t="s">
        <v>4809</v>
      </c>
      <c r="J113" s="1" t="s">
        <v>4796</v>
      </c>
      <c r="K113" s="1" t="s">
        <v>53</v>
      </c>
      <c r="L113" s="1" t="s">
        <v>4797</v>
      </c>
      <c r="M113" s="1" t="s">
        <v>370</v>
      </c>
      <c r="N113" s="1" t="s">
        <v>5007</v>
      </c>
    </row>
    <row r="114" spans="1:14">
      <c r="A114" t="s">
        <v>437</v>
      </c>
      <c r="B114" t="s">
        <v>438</v>
      </c>
      <c r="C114" t="str">
        <f t="shared" si="3"/>
        <v>824496000593297409</v>
      </c>
      <c r="G114" s="1" t="s">
        <v>437</v>
      </c>
      <c r="H114" s="1" t="s">
        <v>5008</v>
      </c>
      <c r="I114" s="1" t="s">
        <v>1902</v>
      </c>
      <c r="J114" s="1" t="s">
        <v>4796</v>
      </c>
      <c r="K114" s="1" t="s">
        <v>53</v>
      </c>
      <c r="L114" s="1" t="s">
        <v>4923</v>
      </c>
      <c r="M114" s="1" t="s">
        <v>439</v>
      </c>
      <c r="N114" s="1" t="s">
        <v>5009</v>
      </c>
    </row>
    <row r="115" spans="1:14">
      <c r="A115" t="s">
        <v>441</v>
      </c>
      <c r="B115" t="s">
        <v>442</v>
      </c>
      <c r="C115" t="e">
        <f t="shared" si="3"/>
        <v>#N/A</v>
      </c>
      <c r="G115" s="1" t="s">
        <v>236</v>
      </c>
      <c r="H115" s="1" t="s">
        <v>4894</v>
      </c>
      <c r="I115" s="1" t="s">
        <v>1512</v>
      </c>
      <c r="J115" s="1" t="s">
        <v>4796</v>
      </c>
      <c r="K115" s="1" t="s">
        <v>53</v>
      </c>
      <c r="L115" s="1" t="s">
        <v>4851</v>
      </c>
      <c r="M115" s="1" t="s">
        <v>237</v>
      </c>
      <c r="N115" s="1" t="s">
        <v>5010</v>
      </c>
    </row>
    <row r="116" spans="1:14">
      <c r="A116" t="s">
        <v>444</v>
      </c>
      <c r="B116" t="s">
        <v>216</v>
      </c>
      <c r="C116" t="e">
        <f t="shared" si="3"/>
        <v>#N/A</v>
      </c>
      <c r="G116" s="1" t="s">
        <v>66</v>
      </c>
      <c r="H116" s="1" t="s">
        <v>52</v>
      </c>
      <c r="I116" s="1" t="s">
        <v>4809</v>
      </c>
      <c r="J116" s="1" t="s">
        <v>4796</v>
      </c>
      <c r="K116" s="1" t="s">
        <v>53</v>
      </c>
      <c r="L116" s="1" t="s">
        <v>4797</v>
      </c>
      <c r="M116" s="1" t="s">
        <v>68</v>
      </c>
      <c r="N116" s="1" t="s">
        <v>5011</v>
      </c>
    </row>
    <row r="117" spans="1:14">
      <c r="A117" t="s">
        <v>446</v>
      </c>
      <c r="B117" t="s">
        <v>442</v>
      </c>
      <c r="C117" t="str">
        <f t="shared" si="3"/>
        <v>824496004113727489</v>
      </c>
      <c r="G117" s="1" t="s">
        <v>352</v>
      </c>
      <c r="H117" s="1" t="s">
        <v>52</v>
      </c>
      <c r="I117" s="1" t="s">
        <v>4809</v>
      </c>
      <c r="J117" s="1" t="s">
        <v>4796</v>
      </c>
      <c r="K117" s="1" t="s">
        <v>53</v>
      </c>
      <c r="L117" s="1" t="s">
        <v>4797</v>
      </c>
      <c r="M117" s="1" t="s">
        <v>354</v>
      </c>
      <c r="N117" s="1" t="s">
        <v>5012</v>
      </c>
    </row>
    <row r="118" spans="1:14">
      <c r="A118" t="s">
        <v>449</v>
      </c>
      <c r="B118" t="s">
        <v>450</v>
      </c>
      <c r="C118" t="str">
        <f t="shared" si="3"/>
        <v>824495997641818113</v>
      </c>
      <c r="G118" s="1" t="s">
        <v>449</v>
      </c>
      <c r="H118" s="1" t="s">
        <v>4841</v>
      </c>
      <c r="I118" s="1" t="s">
        <v>1744</v>
      </c>
      <c r="J118" s="1" t="s">
        <v>4796</v>
      </c>
      <c r="K118" s="1" t="s">
        <v>53</v>
      </c>
      <c r="L118" s="1" t="s">
        <v>4848</v>
      </c>
      <c r="M118" s="1" t="s">
        <v>451</v>
      </c>
      <c r="N118" s="1" t="s">
        <v>5013</v>
      </c>
    </row>
    <row r="119" spans="1:14">
      <c r="A119" t="s">
        <v>453</v>
      </c>
      <c r="B119" t="s">
        <v>454</v>
      </c>
      <c r="C119" t="str">
        <f t="shared" si="3"/>
        <v>824496005595136001</v>
      </c>
      <c r="G119" s="1" t="s">
        <v>108</v>
      </c>
      <c r="H119" s="1" t="s">
        <v>52</v>
      </c>
      <c r="I119" s="1" t="s">
        <v>4710</v>
      </c>
      <c r="J119" s="1" t="s">
        <v>4796</v>
      </c>
      <c r="K119" s="1" t="s">
        <v>53</v>
      </c>
      <c r="L119" s="1" t="s">
        <v>5014</v>
      </c>
      <c r="M119" s="1" t="s">
        <v>109</v>
      </c>
      <c r="N119" s="1" t="s">
        <v>5015</v>
      </c>
    </row>
    <row r="120" spans="1:14">
      <c r="A120" t="s">
        <v>458</v>
      </c>
      <c r="B120" t="s">
        <v>459</v>
      </c>
      <c r="C120" t="str">
        <f t="shared" si="3"/>
        <v>824495978539876353</v>
      </c>
      <c r="G120" s="1" t="s">
        <v>5016</v>
      </c>
      <c r="H120" s="1" t="s">
        <v>4836</v>
      </c>
      <c r="I120" s="1" t="s">
        <v>1550</v>
      </c>
      <c r="J120" s="1" t="s">
        <v>4796</v>
      </c>
      <c r="K120" s="1" t="s">
        <v>53</v>
      </c>
      <c r="L120" s="1" t="s">
        <v>5017</v>
      </c>
      <c r="M120" s="1" t="s">
        <v>5018</v>
      </c>
      <c r="N120" s="1" t="s">
        <v>5019</v>
      </c>
    </row>
    <row r="121" spans="1:14">
      <c r="A121" t="s">
        <v>462</v>
      </c>
      <c r="B121" t="s">
        <v>463</v>
      </c>
      <c r="C121" t="str">
        <f t="shared" si="3"/>
        <v>824496006285524993</v>
      </c>
      <c r="G121" s="1" t="s">
        <v>304</v>
      </c>
      <c r="H121" s="1" t="s">
        <v>5020</v>
      </c>
      <c r="I121" s="1" t="s">
        <v>4809</v>
      </c>
      <c r="J121" s="1" t="s">
        <v>4796</v>
      </c>
      <c r="K121" s="1" t="s">
        <v>53</v>
      </c>
      <c r="L121" s="1" t="s">
        <v>4983</v>
      </c>
      <c r="M121" s="1" t="s">
        <v>306</v>
      </c>
      <c r="N121" s="1" t="s">
        <v>5021</v>
      </c>
    </row>
    <row r="122" spans="1:14">
      <c r="A122" t="s">
        <v>466</v>
      </c>
      <c r="B122" t="s">
        <v>467</v>
      </c>
      <c r="C122" t="str">
        <f t="shared" si="3"/>
        <v>824495979307335681</v>
      </c>
      <c r="G122" s="1" t="s">
        <v>71</v>
      </c>
      <c r="H122" s="1" t="s">
        <v>52</v>
      </c>
      <c r="I122" s="1" t="s">
        <v>4809</v>
      </c>
      <c r="J122" s="1" t="s">
        <v>4796</v>
      </c>
      <c r="K122" s="1" t="s">
        <v>53</v>
      </c>
      <c r="L122" s="1" t="s">
        <v>4888</v>
      </c>
      <c r="M122" s="1" t="s">
        <v>73</v>
      </c>
      <c r="N122" s="1" t="s">
        <v>5022</v>
      </c>
    </row>
    <row r="123" spans="1:14">
      <c r="A123" t="s">
        <v>470</v>
      </c>
      <c r="B123" t="s">
        <v>172</v>
      </c>
      <c r="C123" t="e">
        <f t="shared" si="3"/>
        <v>#N/A</v>
      </c>
      <c r="G123" s="1" t="s">
        <v>244</v>
      </c>
      <c r="H123" s="1" t="s">
        <v>4836</v>
      </c>
      <c r="I123" s="1" t="s">
        <v>4809</v>
      </c>
      <c r="J123" s="1" t="s">
        <v>4796</v>
      </c>
      <c r="K123" s="1" t="s">
        <v>53</v>
      </c>
      <c r="L123" s="1" t="s">
        <v>4797</v>
      </c>
      <c r="M123" s="1" t="s">
        <v>245</v>
      </c>
      <c r="N123" s="1" t="s">
        <v>5023</v>
      </c>
    </row>
    <row r="124" spans="1:14">
      <c r="A124" t="s">
        <v>473</v>
      </c>
      <c r="B124" t="s">
        <v>474</v>
      </c>
      <c r="C124" t="e">
        <f t="shared" si="3"/>
        <v>#N/A</v>
      </c>
      <c r="G124" s="1" t="s">
        <v>5024</v>
      </c>
      <c r="H124" s="1" t="s">
        <v>5025</v>
      </c>
      <c r="I124" s="1" t="s">
        <v>4809</v>
      </c>
      <c r="J124" s="1" t="s">
        <v>4796</v>
      </c>
      <c r="K124" s="1" t="s">
        <v>53</v>
      </c>
      <c r="L124" s="1" t="s">
        <v>4797</v>
      </c>
      <c r="M124" s="1" t="s">
        <v>5026</v>
      </c>
      <c r="N124" s="1" t="s">
        <v>5027</v>
      </c>
    </row>
    <row r="125" spans="1:14">
      <c r="A125" t="s">
        <v>476</v>
      </c>
      <c r="B125" t="s">
        <v>82</v>
      </c>
      <c r="C125" t="e">
        <f t="shared" si="3"/>
        <v>#N/A</v>
      </c>
      <c r="G125" s="1" t="s">
        <v>297</v>
      </c>
      <c r="H125" s="1" t="s">
        <v>4814</v>
      </c>
      <c r="I125" s="1" t="s">
        <v>4809</v>
      </c>
      <c r="J125" s="1" t="s">
        <v>4796</v>
      </c>
      <c r="K125" s="1" t="s">
        <v>53</v>
      </c>
      <c r="L125" s="1" t="s">
        <v>5028</v>
      </c>
      <c r="M125" s="1" t="s">
        <v>298</v>
      </c>
      <c r="N125" s="1" t="s">
        <v>5029</v>
      </c>
    </row>
    <row r="126" spans="1:3">
      <c r="A126" t="s">
        <v>479</v>
      </c>
      <c r="B126" t="s">
        <v>480</v>
      </c>
      <c r="C126" t="e">
        <f t="shared" si="3"/>
        <v>#N/A</v>
      </c>
    </row>
    <row r="127" spans="1:3">
      <c r="A127" t="s">
        <v>483</v>
      </c>
      <c r="B127" t="s">
        <v>82</v>
      </c>
      <c r="C127" t="e">
        <f t="shared" si="3"/>
        <v>#N/A</v>
      </c>
    </row>
    <row r="128" spans="1:3">
      <c r="A128" t="s">
        <v>486</v>
      </c>
      <c r="B128" t="s">
        <v>82</v>
      </c>
      <c r="C128" t="e">
        <f t="shared" si="3"/>
        <v>#N/A</v>
      </c>
    </row>
    <row r="129" spans="1:3">
      <c r="A129" t="s">
        <v>489</v>
      </c>
      <c r="B129" t="s">
        <v>490</v>
      </c>
      <c r="C129" t="e">
        <f t="shared" si="3"/>
        <v>#N/A</v>
      </c>
    </row>
    <row r="130" spans="1:3">
      <c r="A130" t="s">
        <v>494</v>
      </c>
      <c r="B130" t="s">
        <v>495</v>
      </c>
      <c r="C130" t="e">
        <f t="shared" si="3"/>
        <v>#N/A</v>
      </c>
    </row>
    <row r="131" spans="1:3">
      <c r="A131" t="s">
        <v>498</v>
      </c>
      <c r="B131" t="s">
        <v>130</v>
      </c>
      <c r="C131" t="e">
        <f t="shared" ref="C131:C148" si="4">VLOOKUP(A131,G:M,7,FALSE)</f>
        <v>#N/A</v>
      </c>
    </row>
    <row r="132" spans="1:3">
      <c r="A132" t="s">
        <v>501</v>
      </c>
      <c r="B132" t="s">
        <v>502</v>
      </c>
      <c r="C132" t="e">
        <f t="shared" si="4"/>
        <v>#N/A</v>
      </c>
    </row>
    <row r="133" spans="1:3">
      <c r="A133" t="s">
        <v>504</v>
      </c>
      <c r="B133" t="s">
        <v>139</v>
      </c>
      <c r="C133" t="e">
        <f t="shared" si="4"/>
        <v>#N/A</v>
      </c>
    </row>
    <row r="134" spans="1:3">
      <c r="A134" t="s">
        <v>506</v>
      </c>
      <c r="B134" t="s">
        <v>507</v>
      </c>
      <c r="C134" t="e">
        <f t="shared" si="4"/>
        <v>#N/A</v>
      </c>
    </row>
    <row r="135" spans="1:3">
      <c r="A135" t="s">
        <v>486</v>
      </c>
      <c r="B135" t="s">
        <v>82</v>
      </c>
      <c r="C135" t="e">
        <f t="shared" si="4"/>
        <v>#N/A</v>
      </c>
    </row>
    <row r="136" spans="1:3">
      <c r="A136" t="s">
        <v>511</v>
      </c>
      <c r="B136" t="s">
        <v>512</v>
      </c>
      <c r="C136" t="e">
        <f t="shared" si="4"/>
        <v>#N/A</v>
      </c>
    </row>
    <row r="137" spans="1:3">
      <c r="A137" t="s">
        <v>514</v>
      </c>
      <c r="B137" t="s">
        <v>139</v>
      </c>
      <c r="C137" t="e">
        <f t="shared" si="4"/>
        <v>#N/A</v>
      </c>
    </row>
    <row r="138" spans="1:3">
      <c r="A138" t="s">
        <v>516</v>
      </c>
      <c r="B138" t="s">
        <v>369</v>
      </c>
      <c r="C138" t="e">
        <f t="shared" si="4"/>
        <v>#N/A</v>
      </c>
    </row>
    <row r="139" spans="1:3">
      <c r="A139" s="4" t="s">
        <v>519</v>
      </c>
      <c r="B139" s="4" t="s">
        <v>87</v>
      </c>
      <c r="C139" t="e">
        <f t="shared" si="4"/>
        <v>#N/A</v>
      </c>
    </row>
    <row r="140" spans="1:3">
      <c r="A140" t="s">
        <v>522</v>
      </c>
      <c r="B140" t="s">
        <v>82</v>
      </c>
      <c r="C140" t="e">
        <f t="shared" si="4"/>
        <v>#N/A</v>
      </c>
    </row>
    <row r="141" spans="1:3">
      <c r="A141" t="s">
        <v>525</v>
      </c>
      <c r="B141" t="s">
        <v>526</v>
      </c>
      <c r="C141" t="e">
        <f t="shared" si="4"/>
        <v>#N/A</v>
      </c>
    </row>
    <row r="142" spans="1:3">
      <c r="A142" t="s">
        <v>528</v>
      </c>
      <c r="B142" t="s">
        <v>529</v>
      </c>
      <c r="C142" t="e">
        <f t="shared" si="4"/>
        <v>#N/A</v>
      </c>
    </row>
    <row r="143" spans="1:3">
      <c r="A143" t="s">
        <v>532</v>
      </c>
      <c r="B143" t="s">
        <v>533</v>
      </c>
      <c r="C143" t="e">
        <f t="shared" si="4"/>
        <v>#N/A</v>
      </c>
    </row>
    <row r="144" spans="1:3">
      <c r="A144" t="s">
        <v>535</v>
      </c>
      <c r="B144" t="s">
        <v>536</v>
      </c>
      <c r="C144" t="e">
        <f t="shared" si="4"/>
        <v>#N/A</v>
      </c>
    </row>
    <row r="145" spans="1:3">
      <c r="A145" t="s">
        <v>539</v>
      </c>
      <c r="B145" t="s">
        <v>540</v>
      </c>
      <c r="C145" t="e">
        <f t="shared" si="4"/>
        <v>#N/A</v>
      </c>
    </row>
    <row r="146" spans="1:3">
      <c r="A146" t="s">
        <v>542</v>
      </c>
      <c r="B146" t="s">
        <v>82</v>
      </c>
      <c r="C146" t="e">
        <f t="shared" si="4"/>
        <v>#N/A</v>
      </c>
    </row>
    <row r="147" spans="1:3">
      <c r="A147" t="s">
        <v>544</v>
      </c>
      <c r="B147" t="s">
        <v>545</v>
      </c>
      <c r="C147" t="e">
        <f t="shared" si="4"/>
        <v>#N/A</v>
      </c>
    </row>
    <row r="148" spans="1:3">
      <c r="A148" t="s">
        <v>546</v>
      </c>
      <c r="B148" t="s">
        <v>547</v>
      </c>
      <c r="C148" t="e">
        <f t="shared" si="4"/>
        <v>#N/A</v>
      </c>
    </row>
  </sheetData>
  <autoFilter ref="G1:N125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未调价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goxk</dc:creator>
  <cp:lastModifiedBy>最爱小胖</cp:lastModifiedBy>
  <dcterms:created xsi:type="dcterms:W3CDTF">2022-11-22T07:49:00Z</dcterms:created>
  <dcterms:modified xsi:type="dcterms:W3CDTF">2023-01-13T22:36:35Z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CAD28293E60D43448A1D137BACF20A4B</vt:lpwstr>
  </property>
  <property fmtid="{D5CDD505-2E9C-101B-9397-08002B2CF9AE}" pid="3" name="KSOProductBuildVer">
    <vt:lpwstr>2052-11.1.0.13703</vt:lpwstr>
  </property>
</Properties>
</file>