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metric_value/data/"/>
    </mc:Choice>
  </mc:AlternateContent>
  <xr:revisionPtr revIDLastSave="0" documentId="13_ncr:1_{93979F1C-465E-A74D-BDE6-13A27060A038}" xr6:coauthVersionLast="47" xr6:coauthVersionMax="47" xr10:uidLastSave="{00000000-0000-0000-0000-000000000000}"/>
  <bookViews>
    <workbookView xWindow="0" yWindow="760" windowWidth="34560" windowHeight="21580" activeTab="1" xr2:uid="{AB350C11-2B71-C046-96F8-F69A1FD61988}"/>
  </bookViews>
  <sheets>
    <sheet name="sta_acft" sheetId="1" r:id="rId1"/>
    <sheet name="my_acft" sheetId="4" r:id="rId2"/>
    <sheet name="sa_acft" sheetId="2" r:id="rId3"/>
    <sheet name="trendlin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3" l="1"/>
  <c r="C46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3" i="2"/>
  <c r="D54" i="2"/>
  <c r="D55" i="2"/>
  <c r="D56" i="2"/>
  <c r="D57" i="2"/>
  <c r="D58" i="2"/>
  <c r="D59" i="2"/>
  <c r="D60" i="2"/>
  <c r="D61" i="2"/>
  <c r="D62" i="2"/>
  <c r="D63" i="2"/>
  <c r="D64" i="2"/>
  <c r="D5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tc={B48082AE-071E-044A-8C01-531826E217A1}</author>
  </authors>
  <commentList>
    <comment ref="D1" authorId="0" shapeId="0" xr:uid="{B48082AE-071E-044A-8C01-531826E217A1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conversion based on metric value of A318 (68t): https://www.lissys.uk/co2metricdata.html
Reply:
    A318 entered service in 2003 (only single-isle acft to do so!)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tc={21550677-97F5-4843-BB76-092773E0EB1A}</author>
  </authors>
  <commentList>
    <comment ref="D1" authorId="0" shapeId="0" xr:uid="{21550677-97F5-4843-BB76-092773E0EB1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conversion based on metric value of A318 (68t): https://www.lissys.uk/co2metricdata.html
Reply:
    A318 entered service in 2003 (only single-isle acft to do so!)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tc={3F44EB51-55CE-824B-BE84-67483A66F695}</author>
  </authors>
  <commentList>
    <comment ref="C1" authorId="0" shapeId="0" xr:uid="{3F44EB51-55CE-824B-BE84-67483A66F69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conversion based on metric value of A318 (68t): https://www.lissys.uk/co2metricdata.html
Reply:
    A318 entered service in 2003 (only single-isle acft to do so!)</t>
      </text>
    </comment>
  </commentList>
</comments>
</file>

<file path=xl/sharedStrings.xml><?xml version="1.0" encoding="utf-8"?>
<sst xmlns="http://schemas.openxmlformats.org/spreadsheetml/2006/main" count="287" uniqueCount="18">
  <si>
    <t>year</t>
  </si>
  <si>
    <t>source</t>
  </si>
  <si>
    <t>year_rounded</t>
  </si>
  <si>
    <t>https://theicct.org/wp-content/uploads/2021/06/ICCT_Aircraft-FE-Trends_20150902.pdf</t>
  </si>
  <si>
    <t>metric value (1968=100)</t>
  </si>
  <si>
    <t>metric value [kg/km]</t>
  </si>
  <si>
    <t>source (calibration)</t>
  </si>
  <si>
    <t>https://web.archive.org/web/20240000000000*/https://www.lissys.uk/co2metricdata.html</t>
  </si>
  <si>
    <t xml:space="preserve">https://www.lissys.uk/co2metricdata.html </t>
  </si>
  <si>
    <t>Airbus A380-800 (v02)</t>
  </si>
  <si>
    <t xml:space="preserve"> B747-8 Interconl (v06)</t>
  </si>
  <si>
    <t>MTOW [kg]</t>
  </si>
  <si>
    <t>longname</t>
  </si>
  <si>
    <t>shortname</t>
  </si>
  <si>
    <t>B747-8</t>
  </si>
  <si>
    <t>A380-8</t>
  </si>
  <si>
    <t>A330-941</t>
  </si>
  <si>
    <t>A330-3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</si>
</sst>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rgb="FF000000"/>
      <name val="Tahoma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 Weinold" id="{C54CE162-1B42-074C-870D-909B14C60529}" userId="8fccafa55074b4e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2-19T16:30:41.07" personId="{C54CE162-1B42-074C-870D-909B14C60529}" id="{B48082AE-071E-044A-8C01-531826E217A1}">
    <text>conversion based on metric value of A318 (68t): https://www.lissys.uk/co2metricdata.html</text>
    <extLst>
      <x:ext xmlns:xltc2="http://schemas.microsoft.com/office/spreadsheetml/2020/threadedcomments2" uri="{F7C98A9C-CBB3-438F-8F68-D28B6AF4A901}">
        <xltc2:checksum>2298588197</xltc2:checksum>
        <xltc2:hyperlink startIndex="48" length="40" url="https://www.lissys.uk/co2metricdata.html"/>
      </x:ext>
    </extLst>
  </threadedComment>
  <threadedComment ref="D1" dT="2024-02-19T16:32:31.74" personId="{C54CE162-1B42-074C-870D-909B14C60529}" id="{4D6F8FAE-D49E-AC43-9F41-6D42A708E039}" parentId="{B48082AE-071E-044A-8C01-531826E217A1}">
    <text>A318 entered service in 2003 (only single-isle acft to do so!)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4-02-19T16:30:41.07" personId="{C54CE162-1B42-074C-870D-909B14C60529}" id="{21550677-97F5-4843-BB76-092773E0EB1A}">
    <text>conversion based on metric value of A318 (68t): https://www.lissys.uk/co2metricdata.html</text>
    <extLst>
      <x:ext xmlns:xltc2="http://schemas.microsoft.com/office/spreadsheetml/2020/threadedcomments2" uri="{F7C98A9C-CBB3-438F-8F68-D28B6AF4A901}">
        <xltc2:checksum>2298588197</xltc2:checksum>
        <xltc2:hyperlink startIndex="48" length="40" url="https://www.lissys.uk/co2metricdata.html"/>
      </x:ext>
    </extLst>
  </threadedComment>
  <threadedComment ref="D1" dT="2024-02-19T16:32:31.74" personId="{C54CE162-1B42-074C-870D-909B14C60529}" id="{0977FE2F-D8D3-0049-AC22-6447D9359D47}" parentId="{21550677-97F5-4843-BB76-092773E0EB1A}">
    <text>A318 entered service in 2003 (only single-isle acft to do so!)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4-02-19T16:30:41.07" personId="{C54CE162-1B42-074C-870D-909B14C60529}" id="{3F44EB51-55CE-824B-BE84-67483A66F695}">
    <text>conversion based on metric value of A318 (68t): https://www.lissys.uk/co2metricdata.html</text>
    <extLst>
      <x:ext xmlns:xltc2="http://schemas.microsoft.com/office/spreadsheetml/2020/threadedcomments2" uri="{F7C98A9C-CBB3-438F-8F68-D28B6AF4A901}">
        <xltc2:checksum>2298588197</xltc2:checksum>
        <xltc2:hyperlink startIndex="48" length="40" url="https://www.lissys.uk/co2metricdata.html"/>
      </x:ext>
    </extLst>
  </threadedComment>
  <threadedComment ref="C1" dT="2024-02-19T16:32:31.74" personId="{C54CE162-1B42-074C-870D-909B14C60529}" id="{0427F5AD-02E3-2C40-B602-28D2820BD6B1}" parentId="{3F44EB51-55CE-824B-BE84-67483A66F695}">
    <text>A318 entered service in 2003 (only single-isle acft to do so!)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b.archive.org/web/20240000000000*/https:/www.lissys.uk/co2metricdata.html" TargetMode="External"/><Relationship Id="rId2" Type="http://schemas.openxmlformats.org/officeDocument/2006/relationships/hyperlink" Target="https://theicct.org/wp-content/uploads/2021/06/ICCT_Aircraft-FE-Trends_20150902.pdf" TargetMode="External"/><Relationship Id="rId1" Type="http://schemas.openxmlformats.org/officeDocument/2006/relationships/hyperlink" Target="https://theicct.org/wp-content/uploads/2021/06/ICCT_Aircraft-FE-Trends_20150902.pdf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issys.uk/co2metricdata.html" TargetMode="External"/><Relationship Id="rId1" Type="http://schemas.openxmlformats.org/officeDocument/2006/relationships/hyperlink" Target="https://www.lissys.uk/co2metricdata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eb.archive.org/web/20240000000000*/https:/www.lissys.uk/co2metricdata.html" TargetMode="External"/><Relationship Id="rId7" Type="http://schemas.microsoft.com/office/2017/10/relationships/threadedComment" Target="../threadedComments/threadedComment2.xml"/><Relationship Id="rId2" Type="http://schemas.openxmlformats.org/officeDocument/2006/relationships/hyperlink" Target="https://theicct.org/wp-content/uploads/2021/06/ICCT_Aircraft-FE-Trends_20150902.pdf" TargetMode="External"/><Relationship Id="rId1" Type="http://schemas.openxmlformats.org/officeDocument/2006/relationships/hyperlink" Target="https://theicct.org/wp-content/uploads/2021/06/ICCT_Aircraft-FE-Trends_20150902.pdf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https://web.archive.org/web/20240000000000*/https:/www.lissys.uk/co2metricdata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s://theicct.org/wp-content/uploads/2021/06/ICCT_Aircraft-FE-Trends_20150902.pdf" TargetMode="External"/><Relationship Id="rId1" Type="http://schemas.openxmlformats.org/officeDocument/2006/relationships/hyperlink" Target="https://theicct.org/wp-content/uploads/2021/06/ICCT_Aircraft-FE-Trends_20150902.pdf" TargetMode="External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491F-F16F-064E-B0CE-6D63FD80BE85}">
  <dimension ref="A1:F64"/>
  <sheetViews>
    <sheetView zoomScale="150" zoomScaleNormal="150" workbookViewId="0">
      <selection activeCell="C35" sqref="C35"/>
    </sheetView>
  </sheetViews>
  <sheetFormatPr baseColWidth="10" defaultRowHeight="16" x14ac:dyDescent="0.2"/>
  <cols>
    <col min="2" max="2" width="12.1640625" bestFit="1" customWidth="1"/>
    <col min="3" max="3" width="21" bestFit="1" customWidth="1"/>
    <col min="4" max="4" width="21" customWidth="1"/>
  </cols>
  <sheetData>
    <row r="1" spans="1:6" x14ac:dyDescent="0.2">
      <c r="A1" t="s">
        <v>0</v>
      </c>
      <c r="B1" t="s">
        <v>2</v>
      </c>
      <c r="C1" t="s">
        <v>4</v>
      </c>
      <c r="D1" t="s">
        <v>5</v>
      </c>
      <c r="E1" t="s">
        <v>1</v>
      </c>
      <c r="F1" t="s">
        <v>6</v>
      </c>
    </row>
    <row r="2" spans="1:6" x14ac:dyDescent="0.2">
      <c r="A2">
        <v>1971.0339423390401</v>
      </c>
      <c r="B2">
        <f>ROUND(A2,0)</f>
        <v>1971</v>
      </c>
      <c r="C2">
        <v>79.4708276797829</v>
      </c>
      <c r="D2">
        <f>(0.861/sa_acft!$C$52)*C2</f>
        <v>1.0718123273113715</v>
      </c>
      <c r="E2" s="1" t="s">
        <v>3</v>
      </c>
      <c r="F2" s="1" t="s">
        <v>7</v>
      </c>
    </row>
    <row r="3" spans="1:6" x14ac:dyDescent="0.2">
      <c r="A3">
        <v>1972.03517297234</v>
      </c>
      <c r="B3">
        <f t="shared" ref="B3:B44" si="0">ROUND(A3,0)</f>
        <v>1972</v>
      </c>
      <c r="C3">
        <v>87.042062415196696</v>
      </c>
      <c r="D3">
        <f>(0.861/sa_acft!$C$52)*C3</f>
        <v>1.1739245483528165</v>
      </c>
      <c r="E3" s="1" t="s">
        <v>3</v>
      </c>
      <c r="F3" s="1" t="s">
        <v>7</v>
      </c>
    </row>
    <row r="4" spans="1:6" x14ac:dyDescent="0.2">
      <c r="A4">
        <v>1972.03559370168</v>
      </c>
      <c r="B4">
        <f t="shared" si="0"/>
        <v>1972</v>
      </c>
      <c r="C4">
        <v>86.553595658073206</v>
      </c>
      <c r="D4">
        <f>(0.861/sa_acft!$C$52)*C4</f>
        <v>1.1673366631243358</v>
      </c>
      <c r="E4" s="1" t="s">
        <v>3</v>
      </c>
      <c r="F4" s="1" t="s">
        <v>7</v>
      </c>
    </row>
    <row r="5" spans="1:6" x14ac:dyDescent="0.2">
      <c r="A5">
        <v>1974.0471006489699</v>
      </c>
      <c r="B5">
        <f t="shared" si="0"/>
        <v>1974</v>
      </c>
      <c r="C5">
        <v>91.194029850746205</v>
      </c>
      <c r="D5">
        <f>(0.861/sa_acft!$C$52)*C5</f>
        <v>1.2299215727948991</v>
      </c>
      <c r="E5" s="1" t="s">
        <v>3</v>
      </c>
      <c r="F5" s="1" t="s">
        <v>7</v>
      </c>
    </row>
    <row r="6" spans="1:6" x14ac:dyDescent="0.2">
      <c r="A6">
        <v>1978.93544960188</v>
      </c>
      <c r="B6">
        <f t="shared" si="0"/>
        <v>1979</v>
      </c>
      <c r="C6">
        <v>85.820895522388</v>
      </c>
      <c r="D6">
        <f>(0.861/sa_acft!$C$52)*C6</f>
        <v>1.1574548352816154</v>
      </c>
      <c r="E6" s="1" t="s">
        <v>3</v>
      </c>
      <c r="F6" s="1" t="s">
        <v>7</v>
      </c>
    </row>
    <row r="7" spans="1:6" x14ac:dyDescent="0.2">
      <c r="A7">
        <v>1982.0536850630499</v>
      </c>
      <c r="B7">
        <f t="shared" si="0"/>
        <v>1982</v>
      </c>
      <c r="C7">
        <v>65.549525101763905</v>
      </c>
      <c r="D7">
        <f>(0.861/sa_acft!$C$52)*C7</f>
        <v>0.88405759829968178</v>
      </c>
      <c r="E7" s="1" t="s">
        <v>3</v>
      </c>
      <c r="F7" s="1" t="s">
        <v>7</v>
      </c>
    </row>
    <row r="8" spans="1:6" x14ac:dyDescent="0.2">
      <c r="A8">
        <v>1983.0635406477099</v>
      </c>
      <c r="B8">
        <f t="shared" si="0"/>
        <v>1983</v>
      </c>
      <c r="C8">
        <v>63.107191316146498</v>
      </c>
      <c r="D8">
        <f>(0.861/sa_acft!$C$52)*C8</f>
        <v>0.85111817215727958</v>
      </c>
      <c r="E8" s="1" t="s">
        <v>3</v>
      </c>
      <c r="F8" s="1" t="s">
        <v>7</v>
      </c>
    </row>
    <row r="9" spans="1:6" x14ac:dyDescent="0.2">
      <c r="A9">
        <v>1984.0638246400099</v>
      </c>
      <c r="B9">
        <f t="shared" si="0"/>
        <v>1984</v>
      </c>
      <c r="C9">
        <v>71.777476255088104</v>
      </c>
      <c r="D9">
        <f>(0.861/sa_acft!$C$52)*C9</f>
        <v>0.96805313496280498</v>
      </c>
      <c r="E9" s="1" t="s">
        <v>3</v>
      </c>
      <c r="F9" s="1" t="s">
        <v>7</v>
      </c>
    </row>
    <row r="10" spans="1:6" x14ac:dyDescent="0.2">
      <c r="A10">
        <v>1984.0692941213499</v>
      </c>
      <c r="B10">
        <f t="shared" si="0"/>
        <v>1984</v>
      </c>
      <c r="C10">
        <v>65.427408412483004</v>
      </c>
      <c r="D10">
        <f>(0.861/sa_acft!$C$52)*C10</f>
        <v>0.88241062699256134</v>
      </c>
      <c r="E10" s="1" t="s">
        <v>3</v>
      </c>
      <c r="F10" s="1" t="s">
        <v>7</v>
      </c>
    </row>
    <row r="11" spans="1:6" x14ac:dyDescent="0.2">
      <c r="A11">
        <v>1985.0748372303301</v>
      </c>
      <c r="B11">
        <f t="shared" si="0"/>
        <v>1985</v>
      </c>
      <c r="C11">
        <v>67.991858887381198</v>
      </c>
      <c r="D11">
        <f>(0.861/sa_acft!$C$52)*C11</f>
        <v>0.91699702444208253</v>
      </c>
      <c r="E11" s="1" t="s">
        <v>3</v>
      </c>
      <c r="F11" s="1" t="s">
        <v>7</v>
      </c>
    </row>
    <row r="12" spans="1:6" x14ac:dyDescent="0.2">
      <c r="A12">
        <v>1985.07557350667</v>
      </c>
      <c r="B12">
        <f t="shared" si="0"/>
        <v>1985</v>
      </c>
      <c r="C12">
        <v>67.137042062415105</v>
      </c>
      <c r="D12">
        <f>(0.861/sa_acft!$C$52)*C12</f>
        <v>0.9054682252922418</v>
      </c>
      <c r="E12" s="1" t="s">
        <v>3</v>
      </c>
      <c r="F12" s="1" t="s">
        <v>7</v>
      </c>
    </row>
    <row r="13" spans="1:6" x14ac:dyDescent="0.2">
      <c r="A13">
        <v>1985.9939204611101</v>
      </c>
      <c r="B13">
        <f t="shared" si="0"/>
        <v>1986</v>
      </c>
      <c r="C13">
        <v>80.936227951153299</v>
      </c>
      <c r="D13">
        <f>(0.861/sa_acft!$C$52)*C13</f>
        <v>1.0915759829968124</v>
      </c>
      <c r="E13" s="1" t="s">
        <v>3</v>
      </c>
      <c r="F13" s="1" t="s">
        <v>7</v>
      </c>
    </row>
    <row r="14" spans="1:6" x14ac:dyDescent="0.2">
      <c r="A14">
        <v>1988.01615600643</v>
      </c>
      <c r="B14">
        <f t="shared" si="0"/>
        <v>1988</v>
      </c>
      <c r="C14">
        <v>73.120759837177701</v>
      </c>
      <c r="D14">
        <f>(0.861/sa_acft!$C$52)*C14</f>
        <v>0.98616981934112657</v>
      </c>
      <c r="E14" s="1" t="s">
        <v>3</v>
      </c>
      <c r="F14" s="1" t="s">
        <v>7</v>
      </c>
    </row>
    <row r="15" spans="1:6" x14ac:dyDescent="0.2">
      <c r="A15">
        <v>1988.0204684821099</v>
      </c>
      <c r="B15">
        <f t="shared" si="0"/>
        <v>1988</v>
      </c>
      <c r="C15">
        <v>68.113975576662099</v>
      </c>
      <c r="D15">
        <f>(0.861/sa_acft!$C$52)*C15</f>
        <v>0.91864399574920308</v>
      </c>
      <c r="E15" s="1" t="s">
        <v>3</v>
      </c>
      <c r="F15" s="1" t="s">
        <v>7</v>
      </c>
    </row>
    <row r="16" spans="1:6" x14ac:dyDescent="0.2">
      <c r="A16">
        <v>1988.0216254877801</v>
      </c>
      <c r="B16">
        <f t="shared" si="0"/>
        <v>1988</v>
      </c>
      <c r="C16">
        <v>66.770691994572502</v>
      </c>
      <c r="D16">
        <f>(0.861/sa_acft!$C$52)*C16</f>
        <v>0.90052731137088149</v>
      </c>
      <c r="E16" s="1" t="s">
        <v>3</v>
      </c>
      <c r="F16" s="1" t="s">
        <v>7</v>
      </c>
    </row>
    <row r="17" spans="1:6" x14ac:dyDescent="0.2">
      <c r="A17">
        <v>1990.0312391530699</v>
      </c>
      <c r="B17">
        <f t="shared" si="0"/>
        <v>1990</v>
      </c>
      <c r="C17">
        <v>73.609226594301205</v>
      </c>
      <c r="D17">
        <f>(0.861/sa_acft!$C$52)*C17</f>
        <v>0.99275770456960732</v>
      </c>
      <c r="E17" s="1" t="s">
        <v>3</v>
      </c>
      <c r="F17" s="1" t="s">
        <v>7</v>
      </c>
    </row>
    <row r="18" spans="1:6" x14ac:dyDescent="0.2">
      <c r="A18">
        <v>1990.0341842584101</v>
      </c>
      <c r="B18">
        <f t="shared" si="0"/>
        <v>1990</v>
      </c>
      <c r="C18">
        <v>70.189959294436903</v>
      </c>
      <c r="D18">
        <f>(0.861/sa_acft!$C$52)*C18</f>
        <v>0.94664250797024507</v>
      </c>
      <c r="E18" s="1" t="s">
        <v>3</v>
      </c>
      <c r="F18" s="1" t="s">
        <v>7</v>
      </c>
    </row>
    <row r="19" spans="1:6" x14ac:dyDescent="0.2">
      <c r="A19">
        <v>1990.11412283192</v>
      </c>
      <c r="B19">
        <f t="shared" si="0"/>
        <v>1990</v>
      </c>
      <c r="C19">
        <v>67.381275440976907</v>
      </c>
      <c r="D19">
        <f>(0.861/sa_acft!$C$52)*C19</f>
        <v>0.90876216790648279</v>
      </c>
      <c r="E19" s="1" t="s">
        <v>3</v>
      </c>
      <c r="F19" s="1" t="s">
        <v>7</v>
      </c>
    </row>
    <row r="20" spans="1:6" x14ac:dyDescent="0.2">
      <c r="A20">
        <v>1992.0442186530299</v>
      </c>
      <c r="B20">
        <f t="shared" si="0"/>
        <v>1992</v>
      </c>
      <c r="C20">
        <v>76.540027137042003</v>
      </c>
      <c r="D20">
        <f>(0.861/sa_acft!$C$52)*C20</f>
        <v>1.0322850159404888</v>
      </c>
      <c r="E20" s="1" t="s">
        <v>3</v>
      </c>
      <c r="F20" s="1" t="s">
        <v>7</v>
      </c>
    </row>
    <row r="21" spans="1:6" x14ac:dyDescent="0.2">
      <c r="A21">
        <v>1993.0675375763799</v>
      </c>
      <c r="B21">
        <f t="shared" si="0"/>
        <v>1993</v>
      </c>
      <c r="C21">
        <v>58.466757123473499</v>
      </c>
      <c r="D21">
        <f>(0.861/sa_acft!$C$52)*C21</f>
        <v>0.78853326248671629</v>
      </c>
      <c r="E21" s="1" t="s">
        <v>3</v>
      </c>
      <c r="F21" s="1" t="s">
        <v>7</v>
      </c>
    </row>
    <row r="22" spans="1:6" x14ac:dyDescent="0.2">
      <c r="A22">
        <v>1994.0745532380299</v>
      </c>
      <c r="B22">
        <f t="shared" si="0"/>
        <v>1994</v>
      </c>
      <c r="C22">
        <v>59.3215739484396</v>
      </c>
      <c r="D22">
        <f>(0.861/sa_acft!$C$52)*C22</f>
        <v>0.80006206163655724</v>
      </c>
      <c r="E22" s="1" t="s">
        <v>3</v>
      </c>
      <c r="F22" s="1" t="s">
        <v>7</v>
      </c>
    </row>
    <row r="23" spans="1:6" x14ac:dyDescent="0.2">
      <c r="A23">
        <v>1995.0049961608399</v>
      </c>
      <c r="B23">
        <f t="shared" si="0"/>
        <v>1995</v>
      </c>
      <c r="C23">
        <v>59.077340569877798</v>
      </c>
      <c r="D23">
        <f>(0.861/sa_acft!$C$52)*C23</f>
        <v>0.79676811902231615</v>
      </c>
      <c r="E23" s="1" t="s">
        <v>3</v>
      </c>
      <c r="F23" s="1" t="s">
        <v>7</v>
      </c>
    </row>
    <row r="24" spans="1:6" x14ac:dyDescent="0.2">
      <c r="A24">
        <v>1995.00583761951</v>
      </c>
      <c r="B24">
        <f t="shared" si="0"/>
        <v>1995</v>
      </c>
      <c r="C24">
        <v>58.100407055630903</v>
      </c>
      <c r="D24">
        <f>(0.861/sa_acft!$C$52)*C24</f>
        <v>0.7835923485653562</v>
      </c>
      <c r="E24" s="1" t="s">
        <v>3</v>
      </c>
      <c r="F24" s="1" t="s">
        <v>7</v>
      </c>
    </row>
    <row r="25" spans="1:6" x14ac:dyDescent="0.2">
      <c r="A25">
        <v>1995.0807274410099</v>
      </c>
      <c r="B25">
        <f t="shared" si="0"/>
        <v>1995</v>
      </c>
      <c r="C25">
        <v>61.153324287652602</v>
      </c>
      <c r="D25">
        <f>(0.861/sa_acft!$C$52)*C25</f>
        <v>0.82476663124335814</v>
      </c>
      <c r="E25" s="1" t="s">
        <v>3</v>
      </c>
      <c r="F25" s="1" t="s">
        <v>7</v>
      </c>
    </row>
    <row r="26" spans="1:6" x14ac:dyDescent="0.2">
      <c r="A26">
        <v>1996.0113807284899</v>
      </c>
      <c r="B26">
        <f t="shared" si="0"/>
        <v>1996</v>
      </c>
      <c r="C26">
        <v>60.664857530529098</v>
      </c>
      <c r="D26">
        <f>(0.861/sa_acft!$C$52)*C26</f>
        <v>0.81817874601487739</v>
      </c>
      <c r="E26" s="1" t="s">
        <v>3</v>
      </c>
      <c r="F26" s="1" t="s">
        <v>7</v>
      </c>
    </row>
    <row r="27" spans="1:6" x14ac:dyDescent="0.2">
      <c r="A27">
        <v>1997.01660829047</v>
      </c>
      <c r="B27">
        <f t="shared" si="0"/>
        <v>1997</v>
      </c>
      <c r="C27">
        <v>63.595658073270002</v>
      </c>
      <c r="D27">
        <f>(0.861/sa_acft!$C$52)*C27</f>
        <v>0.85770605738576033</v>
      </c>
      <c r="E27" s="1" t="s">
        <v>3</v>
      </c>
      <c r="F27" s="1" t="s">
        <v>7</v>
      </c>
    </row>
    <row r="28" spans="1:6" x14ac:dyDescent="0.2">
      <c r="A28">
        <v>1997.0191326664699</v>
      </c>
      <c r="B28">
        <f t="shared" si="0"/>
        <v>1997</v>
      </c>
      <c r="C28">
        <v>60.664857530529098</v>
      </c>
      <c r="D28">
        <f>(0.861/sa_acft!$C$52)*C28</f>
        <v>0.81817874601487739</v>
      </c>
      <c r="E28" s="1" t="s">
        <v>3</v>
      </c>
      <c r="F28" s="1" t="s">
        <v>7</v>
      </c>
    </row>
    <row r="29" spans="1:6" x14ac:dyDescent="0.2">
      <c r="A29">
        <v>1997.09602095232</v>
      </c>
      <c r="B29">
        <f t="shared" si="0"/>
        <v>1997</v>
      </c>
      <c r="C29">
        <v>61.397557666214297</v>
      </c>
      <c r="D29">
        <f>(0.861/sa_acft!$C$52)*C29</f>
        <v>0.82806057385759779</v>
      </c>
      <c r="E29" s="1" t="s">
        <v>3</v>
      </c>
      <c r="F29" s="1" t="s">
        <v>7</v>
      </c>
    </row>
    <row r="30" spans="1:6" x14ac:dyDescent="0.2">
      <c r="A30">
        <v>1998.02457059312</v>
      </c>
      <c r="B30">
        <f t="shared" si="0"/>
        <v>1998</v>
      </c>
      <c r="C30">
        <v>63.3514246947082</v>
      </c>
      <c r="D30">
        <f>(0.861/sa_acft!$C$52)*C30</f>
        <v>0.85441211477151924</v>
      </c>
      <c r="E30" s="1" t="s">
        <v>3</v>
      </c>
      <c r="F30" s="1" t="s">
        <v>7</v>
      </c>
    </row>
    <row r="31" spans="1:6" x14ac:dyDescent="0.2">
      <c r="A31">
        <v>1998.0265690574599</v>
      </c>
      <c r="B31">
        <f t="shared" si="0"/>
        <v>1998</v>
      </c>
      <c r="C31">
        <v>61.031207598371701</v>
      </c>
      <c r="D31">
        <f>(0.861/sa_acft!$C$52)*C31</f>
        <v>0.82311965993623759</v>
      </c>
      <c r="E31" s="1" t="s">
        <v>3</v>
      </c>
      <c r="F31" s="1" t="s">
        <v>7</v>
      </c>
    </row>
    <row r="32" spans="1:6" x14ac:dyDescent="0.2">
      <c r="A32">
        <v>1998.0277260631301</v>
      </c>
      <c r="B32">
        <f t="shared" si="0"/>
        <v>1998</v>
      </c>
      <c r="C32">
        <v>59.687924016282203</v>
      </c>
      <c r="D32">
        <f>(0.861/sa_acft!$C$52)*C32</f>
        <v>0.80500297555791744</v>
      </c>
      <c r="E32" s="1" t="s">
        <v>3</v>
      </c>
      <c r="F32" s="1" t="s">
        <v>7</v>
      </c>
    </row>
    <row r="33" spans="1:6" x14ac:dyDescent="0.2">
      <c r="A33">
        <v>2000.03881228108</v>
      </c>
      <c r="B33">
        <f t="shared" si="0"/>
        <v>2000</v>
      </c>
      <c r="C33">
        <v>64.816824966078599</v>
      </c>
      <c r="D33">
        <f>(0.861/sa_acft!$C$52)*C33</f>
        <v>0.87417577045696004</v>
      </c>
      <c r="E33" s="1" t="s">
        <v>3</v>
      </c>
      <c r="F33" s="1" t="s">
        <v>7</v>
      </c>
    </row>
    <row r="34" spans="1:6" x14ac:dyDescent="0.2">
      <c r="A34">
        <v>2002.0522125103801</v>
      </c>
      <c r="B34">
        <f t="shared" si="0"/>
        <v>2002</v>
      </c>
      <c r="C34">
        <v>67.259158751696006</v>
      </c>
      <c r="D34">
        <f>(0.861/sa_acft!$C$52)*C34</f>
        <v>0.90711519659936224</v>
      </c>
      <c r="E34" s="1" t="s">
        <v>3</v>
      </c>
      <c r="F34" s="1" t="s">
        <v>7</v>
      </c>
    </row>
    <row r="35" spans="1:6" x14ac:dyDescent="0.2">
      <c r="A35">
        <v>2003.0594385367001</v>
      </c>
      <c r="B35">
        <f t="shared" si="0"/>
        <v>2003</v>
      </c>
      <c r="C35">
        <v>67.869742198100397</v>
      </c>
      <c r="D35">
        <f>(0.861/sa_acft!$C$52)*C35</f>
        <v>0.91535005313496332</v>
      </c>
      <c r="E35" s="1" t="s">
        <v>3</v>
      </c>
      <c r="F35" s="1" t="s">
        <v>7</v>
      </c>
    </row>
    <row r="36" spans="1:6" x14ac:dyDescent="0.2">
      <c r="A36">
        <v>2003.06154218337</v>
      </c>
      <c r="B36">
        <f t="shared" si="0"/>
        <v>2003</v>
      </c>
      <c r="C36">
        <v>65.427408412483004</v>
      </c>
      <c r="D36">
        <f>(0.861/sa_acft!$C$52)*C36</f>
        <v>0.88241062699256134</v>
      </c>
      <c r="E36" s="1" t="s">
        <v>3</v>
      </c>
      <c r="F36" s="1" t="s">
        <v>7</v>
      </c>
    </row>
    <row r="37" spans="1:6" x14ac:dyDescent="0.2">
      <c r="A37">
        <v>2004.0732910500301</v>
      </c>
      <c r="B37">
        <f t="shared" si="0"/>
        <v>2004</v>
      </c>
      <c r="C37">
        <v>60.786974219809998</v>
      </c>
      <c r="D37">
        <f>(0.861/sa_acft!$C$52)*C37</f>
        <v>0.81982571732199794</v>
      </c>
      <c r="E37" s="1" t="s">
        <v>3</v>
      </c>
      <c r="F37" s="1" t="s">
        <v>7</v>
      </c>
    </row>
    <row r="38" spans="1:6" x14ac:dyDescent="0.2">
      <c r="A38">
        <v>2006.0878482850001</v>
      </c>
      <c r="B38">
        <f t="shared" si="0"/>
        <v>2006</v>
      </c>
      <c r="C38">
        <v>61.886024423337801</v>
      </c>
      <c r="D38">
        <f>(0.861/sa_acft!$C$52)*C38</f>
        <v>0.83464845908607854</v>
      </c>
      <c r="E38" s="1" t="s">
        <v>3</v>
      </c>
      <c r="F38" s="1" t="s">
        <v>7</v>
      </c>
    </row>
    <row r="39" spans="1:6" x14ac:dyDescent="0.2">
      <c r="A39">
        <v>2006.0884793790001</v>
      </c>
      <c r="B39">
        <f t="shared" si="0"/>
        <v>2006</v>
      </c>
      <c r="C39">
        <v>61.153324287652602</v>
      </c>
      <c r="D39">
        <f>(0.861/sa_acft!$C$52)*C39</f>
        <v>0.82476663124335814</v>
      </c>
      <c r="E39" s="1" t="s">
        <v>3</v>
      </c>
      <c r="F39" s="1" t="s">
        <v>7</v>
      </c>
    </row>
    <row r="40" spans="1:6" x14ac:dyDescent="0.2">
      <c r="A40">
        <v>2008.02341358745</v>
      </c>
      <c r="B40">
        <f t="shared" si="0"/>
        <v>2008</v>
      </c>
      <c r="C40">
        <v>64.694708276797797</v>
      </c>
      <c r="D40">
        <f>(0.861/sa_acft!$C$52)*C40</f>
        <v>0.87252879914984083</v>
      </c>
      <c r="E40" s="1" t="s">
        <v>3</v>
      </c>
      <c r="F40" s="1" t="s">
        <v>7</v>
      </c>
    </row>
    <row r="41" spans="1:6" x14ac:dyDescent="0.2">
      <c r="A41">
        <v>2010.9724106739</v>
      </c>
      <c r="B41">
        <f t="shared" si="0"/>
        <v>2011</v>
      </c>
      <c r="C41">
        <v>60.909090909090899</v>
      </c>
      <c r="D41">
        <f>(0.861/sa_acft!$C$52)*C41</f>
        <v>0.82147268862911849</v>
      </c>
      <c r="E41" s="1" t="s">
        <v>3</v>
      </c>
      <c r="F41" s="1" t="s">
        <v>7</v>
      </c>
    </row>
    <row r="42" spans="1:6" x14ac:dyDescent="0.2">
      <c r="A42">
        <v>2011.0559254467601</v>
      </c>
      <c r="B42">
        <f t="shared" si="0"/>
        <v>2011</v>
      </c>
      <c r="C42">
        <v>53.948439620081402</v>
      </c>
      <c r="D42">
        <f>(0.861/sa_acft!$C$52)*C42</f>
        <v>0.72759532412327355</v>
      </c>
      <c r="E42" s="1" t="s">
        <v>3</v>
      </c>
      <c r="F42" s="1" t="s">
        <v>7</v>
      </c>
    </row>
    <row r="43" spans="1:6" x14ac:dyDescent="0.2">
      <c r="A43">
        <v>2013.0729018754</v>
      </c>
      <c r="B43">
        <f t="shared" si="0"/>
        <v>2013</v>
      </c>
      <c r="C43">
        <v>52.238805970149201</v>
      </c>
      <c r="D43">
        <f>(0.861/sa_acft!$C$52)*C43</f>
        <v>0.70453772582359175</v>
      </c>
      <c r="E43" s="1" t="s">
        <v>3</v>
      </c>
      <c r="F43" s="1" t="s">
        <v>7</v>
      </c>
    </row>
    <row r="44" spans="1:6" x14ac:dyDescent="0.2">
      <c r="A44">
        <v>2014.0822315483799</v>
      </c>
      <c r="B44">
        <f t="shared" si="0"/>
        <v>2014</v>
      </c>
      <c r="C44">
        <v>50.407055630936199</v>
      </c>
      <c r="D44">
        <f>(0.861/sa_acft!$C$52)*C44</f>
        <v>0.67983315621679075</v>
      </c>
      <c r="E44" s="1" t="s">
        <v>3</v>
      </c>
      <c r="F44" s="1" t="s">
        <v>7</v>
      </c>
    </row>
    <row r="45" spans="1:6" x14ac:dyDescent="0.2">
      <c r="F45" s="1"/>
    </row>
    <row r="46" spans="1:6" x14ac:dyDescent="0.2">
      <c r="F46" s="1"/>
    </row>
    <row r="47" spans="1:6" x14ac:dyDescent="0.2">
      <c r="F47" s="1"/>
    </row>
    <row r="48" spans="1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</sheetData>
  <hyperlinks>
    <hyperlink ref="E2" r:id="rId1" xr:uid="{3A489AB0-91C9-FD4D-A683-9B986654520C}"/>
    <hyperlink ref="E3:E44" r:id="rId2" display="https://theicct.org/wp-content/uploads/2021/06/ICCT_Aircraft-FE-Trends_20150902.pdf" xr:uid="{F25A44BB-D80D-1A47-B6B5-5D317E551CAB}"/>
    <hyperlink ref="F2" r:id="rId3" xr:uid="{14467542-1B89-7544-A03D-C5D7775C0739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105B6-1DF0-684D-AE02-919418C792D0}">
  <dimension ref="A1:F4"/>
  <sheetViews>
    <sheetView tabSelected="1" workbookViewId="0">
      <selection activeCell="C5" sqref="C5"/>
    </sheetView>
  </sheetViews>
  <sheetFormatPr baseColWidth="10" defaultRowHeight="16" x14ac:dyDescent="0.2"/>
  <sheetData>
    <row r="1" spans="1:6" x14ac:dyDescent="0.2">
      <c r="A1" t="s">
        <v>0</v>
      </c>
      <c r="B1" t="s">
        <v>12</v>
      </c>
      <c r="C1" t="s">
        <v>13</v>
      </c>
      <c r="D1" t="s">
        <v>11</v>
      </c>
      <c r="E1" t="s">
        <v>5</v>
      </c>
      <c r="F1" t="s">
        <v>1</v>
      </c>
    </row>
    <row r="2" spans="1:6" ht="17" x14ac:dyDescent="0.25">
      <c r="A2">
        <v>2007</v>
      </c>
      <c r="B2" t="s">
        <v>9</v>
      </c>
      <c r="C2" t="s">
        <v>15</v>
      </c>
      <c r="D2" s="2">
        <v>560000</v>
      </c>
      <c r="E2">
        <v>2.919</v>
      </c>
      <c r="F2" s="1" t="s">
        <v>8</v>
      </c>
    </row>
    <row r="3" spans="1:6" x14ac:dyDescent="0.2">
      <c r="A3">
        <v>2011</v>
      </c>
      <c r="B3" t="s">
        <v>10</v>
      </c>
      <c r="C3" t="s">
        <v>14</v>
      </c>
      <c r="D3">
        <v>435448</v>
      </c>
      <c r="E3">
        <v>2.476</v>
      </c>
      <c r="F3" s="1" t="s">
        <v>8</v>
      </c>
    </row>
    <row r="4" spans="1:6" x14ac:dyDescent="0.2">
      <c r="A4">
        <v>2021</v>
      </c>
      <c r="B4" t="s">
        <v>16</v>
      </c>
      <c r="C4" t="s">
        <v>17</v>
      </c>
      <c r="D4">
        <v>242000</v>
      </c>
      <c r="E4">
        <v>1.4890000000000001</v>
      </c>
    </row>
  </sheetData>
  <hyperlinks>
    <hyperlink ref="F2" r:id="rId1" xr:uid="{FF4E12F6-E42A-D44F-9D24-CCC430F75CAA}"/>
    <hyperlink ref="F3" r:id="rId2" xr:uid="{23D3E235-C523-384E-9687-46C0227A31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6020-10D3-454D-9D89-909D43EDB126}">
  <dimension ref="A1:F64"/>
  <sheetViews>
    <sheetView zoomScale="150" zoomScaleNormal="150" workbookViewId="0">
      <selection activeCell="C1" sqref="C1"/>
    </sheetView>
  </sheetViews>
  <sheetFormatPr baseColWidth="10" defaultRowHeight="16" x14ac:dyDescent="0.2"/>
  <cols>
    <col min="2" max="2" width="12.1640625" bestFit="1" customWidth="1"/>
    <col min="3" max="3" width="21" bestFit="1" customWidth="1"/>
    <col min="4" max="4" width="21" customWidth="1"/>
  </cols>
  <sheetData>
    <row r="1" spans="1:6" x14ac:dyDescent="0.2">
      <c r="A1" t="s">
        <v>0</v>
      </c>
      <c r="B1" t="s">
        <v>2</v>
      </c>
      <c r="C1" t="s">
        <v>4</v>
      </c>
      <c r="D1" t="s">
        <v>5</v>
      </c>
      <c r="E1" t="s">
        <v>1</v>
      </c>
      <c r="F1" t="s">
        <v>6</v>
      </c>
    </row>
    <row r="2" spans="1:6" x14ac:dyDescent="0.2">
      <c r="A2">
        <v>1960.0037865639999</v>
      </c>
      <c r="B2">
        <f>ROUND(A2,0)</f>
        <v>1960</v>
      </c>
      <c r="C2">
        <v>105.48168249660699</v>
      </c>
      <c r="D2">
        <f t="shared" ref="D2:D51" si="0">(0.861/$C$52)*C2</f>
        <v>1.4226172157279382</v>
      </c>
      <c r="E2" s="1" t="s">
        <v>3</v>
      </c>
      <c r="F2" s="1" t="s">
        <v>7</v>
      </c>
    </row>
    <row r="3" spans="1:6" x14ac:dyDescent="0.2">
      <c r="A3">
        <v>1961.0129058723201</v>
      </c>
      <c r="B3">
        <f t="shared" ref="B3:B64" si="1">ROUND(A3,0)</f>
        <v>1961</v>
      </c>
      <c r="C3">
        <v>103.89416553595601</v>
      </c>
      <c r="D3">
        <f t="shared" si="0"/>
        <v>1.4012065887353813</v>
      </c>
      <c r="E3" s="1" t="s">
        <v>3</v>
      </c>
      <c r="F3" s="1" t="s">
        <v>7</v>
      </c>
    </row>
    <row r="4" spans="1:6" x14ac:dyDescent="0.2">
      <c r="A4">
        <v>1962.94983854511</v>
      </c>
      <c r="B4">
        <f t="shared" si="1"/>
        <v>1963</v>
      </c>
      <c r="C4">
        <v>105.115332428765</v>
      </c>
      <c r="D4">
        <f t="shared" si="0"/>
        <v>1.4176763018065863</v>
      </c>
      <c r="E4" s="1" t="s">
        <v>3</v>
      </c>
      <c r="F4" s="1" t="s">
        <v>7</v>
      </c>
    </row>
    <row r="5" spans="1:6" x14ac:dyDescent="0.2">
      <c r="A5">
        <v>1964.9859581584601</v>
      </c>
      <c r="B5">
        <f t="shared" si="1"/>
        <v>1965</v>
      </c>
      <c r="C5">
        <v>81.180461329715001</v>
      </c>
      <c r="D5">
        <f t="shared" si="0"/>
        <v>1.0948699256110521</v>
      </c>
      <c r="E5" s="1" t="s">
        <v>3</v>
      </c>
      <c r="F5" s="1" t="s">
        <v>7</v>
      </c>
    </row>
    <row r="6" spans="1:6" x14ac:dyDescent="0.2">
      <c r="A6">
        <v>1965.03476276124</v>
      </c>
      <c r="B6">
        <f t="shared" si="1"/>
        <v>1965</v>
      </c>
      <c r="C6">
        <v>114.518317503392</v>
      </c>
      <c r="D6">
        <f t="shared" si="0"/>
        <v>1.5444930924548346</v>
      </c>
      <c r="E6" s="1" t="s">
        <v>3</v>
      </c>
      <c r="F6" s="1" t="s">
        <v>7</v>
      </c>
    </row>
    <row r="7" spans="1:6" x14ac:dyDescent="0.2">
      <c r="A7">
        <v>1966.9798996560501</v>
      </c>
      <c r="B7">
        <f t="shared" si="1"/>
        <v>1967</v>
      </c>
      <c r="C7">
        <v>106.214382632293</v>
      </c>
      <c r="D7">
        <f t="shared" si="0"/>
        <v>1.4324990435706695</v>
      </c>
      <c r="E7" s="1" t="s">
        <v>3</v>
      </c>
      <c r="F7" s="1" t="s">
        <v>7</v>
      </c>
    </row>
    <row r="8" spans="1:6" x14ac:dyDescent="0.2">
      <c r="A8">
        <v>1966.99725474109</v>
      </c>
      <c r="B8">
        <f t="shared" si="1"/>
        <v>1967</v>
      </c>
      <c r="C8">
        <v>86.065128900949702</v>
      </c>
      <c r="D8">
        <f t="shared" si="0"/>
        <v>1.1607487778958552</v>
      </c>
      <c r="E8" s="1" t="s">
        <v>3</v>
      </c>
      <c r="F8" s="1" t="s">
        <v>7</v>
      </c>
    </row>
    <row r="9" spans="1:6" x14ac:dyDescent="0.2">
      <c r="A9">
        <v>1967.07077719226</v>
      </c>
      <c r="B9">
        <f t="shared" si="1"/>
        <v>1967</v>
      </c>
      <c r="C9">
        <v>90.7055630936228</v>
      </c>
      <c r="D9">
        <f t="shared" si="0"/>
        <v>1.2233336875664198</v>
      </c>
      <c r="E9" s="1" t="s">
        <v>3</v>
      </c>
      <c r="F9" s="1" t="s">
        <v>7</v>
      </c>
    </row>
    <row r="10" spans="1:6" x14ac:dyDescent="0.2">
      <c r="A10">
        <v>1971.0203738180101</v>
      </c>
      <c r="B10">
        <f t="shared" si="1"/>
        <v>1971</v>
      </c>
      <c r="C10">
        <v>95.223880597014897</v>
      </c>
      <c r="D10">
        <f t="shared" si="0"/>
        <v>1.2842716259298625</v>
      </c>
      <c r="E10" s="1" t="s">
        <v>3</v>
      </c>
      <c r="F10" s="1" t="s">
        <v>7</v>
      </c>
    </row>
    <row r="11" spans="1:6" x14ac:dyDescent="0.2">
      <c r="A11">
        <v>1976.06176306627</v>
      </c>
      <c r="B11">
        <f t="shared" si="1"/>
        <v>1976</v>
      </c>
      <c r="C11">
        <v>92.170963364993199</v>
      </c>
      <c r="D11">
        <f t="shared" si="0"/>
        <v>1.2430973432518604</v>
      </c>
      <c r="E11" s="1" t="s">
        <v>3</v>
      </c>
      <c r="F11" s="1" t="s">
        <v>7</v>
      </c>
    </row>
    <row r="12" spans="1:6" x14ac:dyDescent="0.2">
      <c r="A12">
        <v>1976.0636563482699</v>
      </c>
      <c r="B12">
        <f t="shared" si="1"/>
        <v>1976</v>
      </c>
      <c r="C12">
        <v>89.972862957937494</v>
      </c>
      <c r="D12">
        <f t="shared" si="0"/>
        <v>1.2134518597236978</v>
      </c>
      <c r="E12" s="1" t="s">
        <v>3</v>
      </c>
      <c r="F12" s="1" t="s">
        <v>7</v>
      </c>
    </row>
    <row r="13" spans="1:6" x14ac:dyDescent="0.2">
      <c r="A13">
        <v>1980.0380760047501</v>
      </c>
      <c r="B13">
        <f t="shared" si="1"/>
        <v>1980</v>
      </c>
      <c r="C13">
        <v>65.671641791044706</v>
      </c>
      <c r="D13">
        <f t="shared" si="0"/>
        <v>0.885704569606801</v>
      </c>
      <c r="E13" s="1" t="s">
        <v>3</v>
      </c>
      <c r="F13" s="1" t="s">
        <v>7</v>
      </c>
    </row>
    <row r="14" spans="1:6" x14ac:dyDescent="0.2">
      <c r="A14">
        <v>1981.03467861537</v>
      </c>
      <c r="B14">
        <f t="shared" si="1"/>
        <v>1981</v>
      </c>
      <c r="C14">
        <v>78.616010854816807</v>
      </c>
      <c r="D14">
        <f t="shared" si="0"/>
        <v>1.0602835281615308</v>
      </c>
      <c r="E14" s="1" t="s">
        <v>3</v>
      </c>
      <c r="F14" s="1" t="s">
        <v>7</v>
      </c>
    </row>
    <row r="15" spans="1:6" x14ac:dyDescent="0.2">
      <c r="A15">
        <v>1982.04653266437</v>
      </c>
      <c r="B15">
        <f t="shared" si="1"/>
        <v>1982</v>
      </c>
      <c r="C15">
        <v>73.853459972862893</v>
      </c>
      <c r="D15">
        <f t="shared" si="0"/>
        <v>0.99605164718384687</v>
      </c>
      <c r="E15" s="1" t="s">
        <v>3</v>
      </c>
      <c r="F15" s="1" t="s">
        <v>7</v>
      </c>
    </row>
    <row r="16" spans="1:6" x14ac:dyDescent="0.2">
      <c r="A16">
        <v>1983.9868311718301</v>
      </c>
      <c r="B16">
        <f t="shared" si="1"/>
        <v>1984</v>
      </c>
      <c r="C16">
        <v>71.166892808683798</v>
      </c>
      <c r="D16">
        <f t="shared" si="0"/>
        <v>0.95981827842720513</v>
      </c>
      <c r="E16" s="1" t="s">
        <v>3</v>
      </c>
      <c r="F16" s="1" t="s">
        <v>7</v>
      </c>
    </row>
    <row r="17" spans="1:6" x14ac:dyDescent="0.2">
      <c r="A17">
        <v>1984.0648764633399</v>
      </c>
      <c r="B17">
        <f t="shared" si="1"/>
        <v>1984</v>
      </c>
      <c r="C17">
        <v>70.556309362279507</v>
      </c>
      <c r="D17">
        <f t="shared" si="0"/>
        <v>0.95158342189160539</v>
      </c>
      <c r="E17" s="1" t="s">
        <v>3</v>
      </c>
      <c r="F17" s="1" t="s">
        <v>7</v>
      </c>
    </row>
    <row r="18" spans="1:6" x14ac:dyDescent="0.2">
      <c r="A18">
        <v>1984.06655938068</v>
      </c>
      <c r="B18">
        <f t="shared" si="1"/>
        <v>1984</v>
      </c>
      <c r="C18">
        <v>68.602442333785604</v>
      </c>
      <c r="D18">
        <f t="shared" si="0"/>
        <v>0.92523188097768383</v>
      </c>
      <c r="E18" s="1" t="s">
        <v>3</v>
      </c>
      <c r="F18" s="1" t="s">
        <v>7</v>
      </c>
    </row>
    <row r="19" spans="1:6" x14ac:dyDescent="0.2">
      <c r="A19">
        <v>1985.0677900139799</v>
      </c>
      <c r="B19">
        <f t="shared" si="1"/>
        <v>1985</v>
      </c>
      <c r="C19">
        <v>76.1736770691994</v>
      </c>
      <c r="D19">
        <f t="shared" si="0"/>
        <v>1.0273441020191285</v>
      </c>
      <c r="E19" s="1" t="s">
        <v>3</v>
      </c>
      <c r="F19" s="1" t="s">
        <v>7</v>
      </c>
    </row>
    <row r="20" spans="1:6" x14ac:dyDescent="0.2">
      <c r="A20">
        <v>1987.0072470627799</v>
      </c>
      <c r="B20">
        <f t="shared" si="1"/>
        <v>1987</v>
      </c>
      <c r="C20">
        <v>74.464043419267298</v>
      </c>
      <c r="D20">
        <f t="shared" si="0"/>
        <v>1.0042865037194482</v>
      </c>
      <c r="E20" s="1" t="s">
        <v>3</v>
      </c>
      <c r="F20" s="1" t="s">
        <v>7</v>
      </c>
    </row>
    <row r="21" spans="1:6" x14ac:dyDescent="0.2">
      <c r="A21">
        <v>1988.0178389237699</v>
      </c>
      <c r="B21">
        <f t="shared" si="1"/>
        <v>1988</v>
      </c>
      <c r="C21">
        <v>71.166892808683798</v>
      </c>
      <c r="D21">
        <f t="shared" si="0"/>
        <v>0.95981827842720513</v>
      </c>
      <c r="E21" s="1" t="s">
        <v>3</v>
      </c>
      <c r="F21" s="1" t="s">
        <v>7</v>
      </c>
    </row>
    <row r="22" spans="1:6" x14ac:dyDescent="0.2">
      <c r="A22">
        <v>1988.02783124546</v>
      </c>
      <c r="B22">
        <f t="shared" si="1"/>
        <v>1988</v>
      </c>
      <c r="C22">
        <v>59.565807327001302</v>
      </c>
      <c r="D22">
        <f t="shared" si="0"/>
        <v>0.8033560042507969</v>
      </c>
      <c r="E22" s="1" t="s">
        <v>3</v>
      </c>
      <c r="F22" s="1" t="s">
        <v>7</v>
      </c>
    </row>
    <row r="23" spans="1:6" x14ac:dyDescent="0.2">
      <c r="A23">
        <v>1988.0933598392801</v>
      </c>
      <c r="B23">
        <f t="shared" si="1"/>
        <v>1988</v>
      </c>
      <c r="C23">
        <v>73.487109905020304</v>
      </c>
      <c r="D23">
        <f t="shared" si="0"/>
        <v>0.99111073326248678</v>
      </c>
      <c r="E23" s="1" t="s">
        <v>3</v>
      </c>
      <c r="F23" s="1" t="s">
        <v>7</v>
      </c>
    </row>
    <row r="24" spans="1:6" x14ac:dyDescent="0.2">
      <c r="A24">
        <v>1990.03797082242</v>
      </c>
      <c r="B24">
        <f t="shared" si="1"/>
        <v>1990</v>
      </c>
      <c r="C24">
        <v>65.793758480325593</v>
      </c>
      <c r="D24">
        <f t="shared" si="0"/>
        <v>0.88735154091392132</v>
      </c>
      <c r="E24" s="1" t="s">
        <v>3</v>
      </c>
      <c r="F24" s="1" t="s">
        <v>7</v>
      </c>
    </row>
    <row r="25" spans="1:6" x14ac:dyDescent="0.2">
      <c r="A25">
        <v>1990.04322993909</v>
      </c>
      <c r="B25">
        <f t="shared" si="1"/>
        <v>1990</v>
      </c>
      <c r="C25">
        <v>59.687924016282203</v>
      </c>
      <c r="D25">
        <f t="shared" si="0"/>
        <v>0.80500297555791744</v>
      </c>
      <c r="E25" s="1" t="s">
        <v>3</v>
      </c>
      <c r="F25" s="1" t="s">
        <v>7</v>
      </c>
    </row>
    <row r="26" spans="1:6" x14ac:dyDescent="0.2">
      <c r="A26">
        <v>1990.10686525091</v>
      </c>
      <c r="B26">
        <f t="shared" si="1"/>
        <v>1990</v>
      </c>
      <c r="C26">
        <v>75.807327001356796</v>
      </c>
      <c r="D26">
        <f t="shared" si="0"/>
        <v>1.0224031880977684</v>
      </c>
      <c r="E26" s="1" t="s">
        <v>3</v>
      </c>
      <c r="F26" s="1" t="s">
        <v>7</v>
      </c>
    </row>
    <row r="27" spans="1:6" x14ac:dyDescent="0.2">
      <c r="A27">
        <v>1991.05161297108</v>
      </c>
      <c r="B27">
        <f t="shared" si="1"/>
        <v>1991</v>
      </c>
      <c r="C27">
        <v>58.955223880597003</v>
      </c>
      <c r="D27">
        <f t="shared" si="0"/>
        <v>0.79512114771519704</v>
      </c>
      <c r="E27" s="1" t="s">
        <v>3</v>
      </c>
      <c r="F27" s="1" t="s">
        <v>7</v>
      </c>
    </row>
    <row r="28" spans="1:6" x14ac:dyDescent="0.2">
      <c r="A28">
        <v>1993.0611214540399</v>
      </c>
      <c r="B28">
        <f t="shared" si="1"/>
        <v>1993</v>
      </c>
      <c r="C28">
        <v>65.915875169606494</v>
      </c>
      <c r="D28">
        <f t="shared" si="0"/>
        <v>0.88899851222104187</v>
      </c>
      <c r="E28" s="1" t="s">
        <v>3</v>
      </c>
      <c r="F28" s="1" t="s">
        <v>7</v>
      </c>
    </row>
    <row r="29" spans="1:6" x14ac:dyDescent="0.2">
      <c r="A29">
        <v>1993.9977701345199</v>
      </c>
      <c r="B29">
        <f t="shared" si="1"/>
        <v>1994</v>
      </c>
      <c r="C29">
        <v>58.466757123473499</v>
      </c>
      <c r="D29">
        <f t="shared" si="0"/>
        <v>0.78853326248671629</v>
      </c>
      <c r="E29" s="1" t="s">
        <v>3</v>
      </c>
      <c r="F29" s="1" t="s">
        <v>7</v>
      </c>
    </row>
    <row r="30" spans="1:6" x14ac:dyDescent="0.2">
      <c r="A30">
        <v>1995.07073511932</v>
      </c>
      <c r="B30">
        <f t="shared" si="1"/>
        <v>1995</v>
      </c>
      <c r="C30">
        <v>72.754409769335098</v>
      </c>
      <c r="D30">
        <f t="shared" si="0"/>
        <v>0.98122890541976637</v>
      </c>
      <c r="E30" s="1" t="s">
        <v>3</v>
      </c>
      <c r="F30" s="1" t="s">
        <v>7</v>
      </c>
    </row>
    <row r="31" spans="1:6" x14ac:dyDescent="0.2">
      <c r="A31">
        <v>1995.07336467766</v>
      </c>
      <c r="B31">
        <f t="shared" si="1"/>
        <v>1995</v>
      </c>
      <c r="C31">
        <v>69.701492537313399</v>
      </c>
      <c r="D31">
        <f t="shared" si="0"/>
        <v>0.94005462274176432</v>
      </c>
      <c r="E31" s="1" t="s">
        <v>3</v>
      </c>
      <c r="F31" s="1" t="s">
        <v>7</v>
      </c>
    </row>
    <row r="32" spans="1:6" x14ac:dyDescent="0.2">
      <c r="A32">
        <v>1996.0109599991499</v>
      </c>
      <c r="B32">
        <f t="shared" si="1"/>
        <v>1996</v>
      </c>
      <c r="C32">
        <v>61.153324287652602</v>
      </c>
      <c r="D32">
        <f t="shared" si="0"/>
        <v>0.82476663124335814</v>
      </c>
      <c r="E32" s="1" t="s">
        <v>3</v>
      </c>
      <c r="F32" s="1" t="s">
        <v>7</v>
      </c>
    </row>
    <row r="33" spans="1:6" x14ac:dyDescent="0.2">
      <c r="A33">
        <v>1996.0129584634899</v>
      </c>
      <c r="B33">
        <f t="shared" si="1"/>
        <v>1996</v>
      </c>
      <c r="C33">
        <v>58.833107191316103</v>
      </c>
      <c r="D33">
        <f t="shared" si="0"/>
        <v>0.79347417640807649</v>
      </c>
      <c r="E33" s="1" t="s">
        <v>3</v>
      </c>
      <c r="F33" s="1" t="s">
        <v>7</v>
      </c>
    </row>
    <row r="34" spans="1:6" x14ac:dyDescent="0.2">
      <c r="A34">
        <v>1997.01355800279</v>
      </c>
      <c r="B34">
        <f t="shared" si="1"/>
        <v>1997</v>
      </c>
      <c r="C34">
        <v>67.137042062415105</v>
      </c>
      <c r="D34">
        <f t="shared" si="0"/>
        <v>0.9054682252922418</v>
      </c>
      <c r="E34" s="1" t="s">
        <v>3</v>
      </c>
      <c r="F34" s="1" t="s">
        <v>7</v>
      </c>
    </row>
    <row r="35" spans="1:6" x14ac:dyDescent="0.2">
      <c r="A35">
        <v>1997.01555646713</v>
      </c>
      <c r="B35">
        <f t="shared" si="1"/>
        <v>1997</v>
      </c>
      <c r="C35">
        <v>64.816824966078599</v>
      </c>
      <c r="D35">
        <f t="shared" si="0"/>
        <v>0.87417577045696004</v>
      </c>
      <c r="E35" s="1" t="s">
        <v>3</v>
      </c>
      <c r="F35" s="1" t="s">
        <v>7</v>
      </c>
    </row>
    <row r="36" spans="1:6" x14ac:dyDescent="0.2">
      <c r="A36">
        <v>1997.01681865513</v>
      </c>
      <c r="B36">
        <f t="shared" si="1"/>
        <v>1997</v>
      </c>
      <c r="C36">
        <v>63.3514246947082</v>
      </c>
      <c r="D36">
        <f t="shared" si="0"/>
        <v>0.85441211477151924</v>
      </c>
      <c r="E36" s="1" t="s">
        <v>3</v>
      </c>
      <c r="F36" s="1" t="s">
        <v>7</v>
      </c>
    </row>
    <row r="37" spans="1:6" x14ac:dyDescent="0.2">
      <c r="A37">
        <v>1997.0199741251399</v>
      </c>
      <c r="B37">
        <f t="shared" si="1"/>
        <v>1997</v>
      </c>
      <c r="C37">
        <v>59.687924016282203</v>
      </c>
      <c r="D37">
        <f t="shared" si="0"/>
        <v>0.80500297555791744</v>
      </c>
      <c r="E37" s="1" t="s">
        <v>3</v>
      </c>
      <c r="F37" s="1" t="s">
        <v>7</v>
      </c>
    </row>
    <row r="38" spans="1:6" x14ac:dyDescent="0.2">
      <c r="A38">
        <v>1998.0255172341199</v>
      </c>
      <c r="B38">
        <f t="shared" si="1"/>
        <v>1998</v>
      </c>
      <c r="C38">
        <v>62.252374491180397</v>
      </c>
      <c r="D38">
        <f t="shared" si="0"/>
        <v>0.83958937300743863</v>
      </c>
      <c r="E38" s="1" t="s">
        <v>3</v>
      </c>
      <c r="F38" s="1" t="s">
        <v>7</v>
      </c>
    </row>
    <row r="39" spans="1:6" x14ac:dyDescent="0.2">
      <c r="A39">
        <v>1998.1016692436301</v>
      </c>
      <c r="B39">
        <f t="shared" si="1"/>
        <v>1998</v>
      </c>
      <c r="C39">
        <v>63.839891451831697</v>
      </c>
      <c r="D39">
        <f t="shared" si="0"/>
        <v>0.86099999999999999</v>
      </c>
      <c r="E39" s="1" t="s">
        <v>3</v>
      </c>
      <c r="F39" s="1" t="s">
        <v>7</v>
      </c>
    </row>
    <row r="40" spans="1:6" x14ac:dyDescent="0.2">
      <c r="A40">
        <v>1998.1055609899699</v>
      </c>
      <c r="B40">
        <f t="shared" si="1"/>
        <v>1998</v>
      </c>
      <c r="C40">
        <v>59.3215739484396</v>
      </c>
      <c r="D40">
        <f t="shared" si="0"/>
        <v>0.80006206163655724</v>
      </c>
      <c r="E40" s="1" t="s">
        <v>3</v>
      </c>
      <c r="F40" s="1" t="s">
        <v>7</v>
      </c>
    </row>
    <row r="41" spans="1:6" x14ac:dyDescent="0.2">
      <c r="A41">
        <v>1999.02758932609</v>
      </c>
      <c r="B41">
        <f t="shared" si="1"/>
        <v>1999</v>
      </c>
      <c r="C41">
        <v>68.846675712347306</v>
      </c>
      <c r="D41">
        <f t="shared" si="0"/>
        <v>0.92852582359192359</v>
      </c>
      <c r="E41" s="1" t="s">
        <v>3</v>
      </c>
      <c r="F41" s="1" t="s">
        <v>7</v>
      </c>
    </row>
    <row r="42" spans="1:6" x14ac:dyDescent="0.2">
      <c r="A42">
        <v>1999.0323225310999</v>
      </c>
      <c r="B42">
        <f t="shared" si="1"/>
        <v>1999</v>
      </c>
      <c r="C42">
        <v>63.3514246947082</v>
      </c>
      <c r="D42">
        <f t="shared" si="0"/>
        <v>0.85441211477151924</v>
      </c>
      <c r="E42" s="1" t="s">
        <v>3</v>
      </c>
      <c r="F42" s="1" t="s">
        <v>7</v>
      </c>
    </row>
    <row r="43" spans="1:6" x14ac:dyDescent="0.2">
      <c r="A43">
        <v>2000.03797082242</v>
      </c>
      <c r="B43">
        <f t="shared" si="1"/>
        <v>2000</v>
      </c>
      <c r="C43">
        <v>65.793758480325593</v>
      </c>
      <c r="D43">
        <f t="shared" si="0"/>
        <v>0.88735154091392132</v>
      </c>
      <c r="E43" s="1" t="s">
        <v>3</v>
      </c>
      <c r="F43" s="1" t="s">
        <v>7</v>
      </c>
    </row>
    <row r="44" spans="1:6" x14ac:dyDescent="0.2">
      <c r="A44">
        <v>2000.0415470217599</v>
      </c>
      <c r="B44">
        <f t="shared" si="1"/>
        <v>2000</v>
      </c>
      <c r="C44">
        <v>61.641791044776099</v>
      </c>
      <c r="D44">
        <f t="shared" si="0"/>
        <v>0.83135451647183878</v>
      </c>
      <c r="E44" s="1" t="s">
        <v>3</v>
      </c>
      <c r="F44" s="1" t="s">
        <v>7</v>
      </c>
    </row>
    <row r="45" spans="1:6" x14ac:dyDescent="0.2">
      <c r="A45">
        <v>2000.0431247567601</v>
      </c>
      <c r="B45">
        <f t="shared" si="1"/>
        <v>2000</v>
      </c>
      <c r="C45">
        <v>59.810040705563097</v>
      </c>
      <c r="D45">
        <f t="shared" si="0"/>
        <v>0.80664994686503788</v>
      </c>
      <c r="E45" s="1" t="s">
        <v>3</v>
      </c>
      <c r="F45" s="1" t="s">
        <v>7</v>
      </c>
    </row>
    <row r="46" spans="1:6" x14ac:dyDescent="0.2">
      <c r="A46">
        <v>2001.04435539006</v>
      </c>
      <c r="B46">
        <f t="shared" si="1"/>
        <v>2001</v>
      </c>
      <c r="C46">
        <v>67.381275440976907</v>
      </c>
      <c r="D46">
        <f t="shared" si="0"/>
        <v>0.90876216790648279</v>
      </c>
      <c r="E46" s="1" t="s">
        <v>3</v>
      </c>
      <c r="F46" s="1" t="s">
        <v>7</v>
      </c>
    </row>
    <row r="47" spans="1:6" x14ac:dyDescent="0.2">
      <c r="A47">
        <v>2001.0483523187399</v>
      </c>
      <c r="B47">
        <f t="shared" si="1"/>
        <v>2001</v>
      </c>
      <c r="C47">
        <v>62.740841248303902</v>
      </c>
      <c r="D47">
        <f t="shared" si="0"/>
        <v>0.84617725823591938</v>
      </c>
      <c r="E47" s="1" t="s">
        <v>3</v>
      </c>
      <c r="F47" s="1" t="s">
        <v>7</v>
      </c>
    </row>
    <row r="48" spans="1:6" x14ac:dyDescent="0.2">
      <c r="A48">
        <v>2001.0490885950701</v>
      </c>
      <c r="B48">
        <f t="shared" si="1"/>
        <v>2001</v>
      </c>
      <c r="C48">
        <v>61.886024423337801</v>
      </c>
      <c r="D48">
        <f t="shared" si="0"/>
        <v>0.83464845908607854</v>
      </c>
      <c r="E48" s="1" t="s">
        <v>3</v>
      </c>
      <c r="F48" s="1" t="s">
        <v>7</v>
      </c>
    </row>
    <row r="49" spans="1:6" x14ac:dyDescent="0.2">
      <c r="A49">
        <v>2001.0497196890799</v>
      </c>
      <c r="B49">
        <f t="shared" si="1"/>
        <v>2001</v>
      </c>
      <c r="C49">
        <v>61.153324287652602</v>
      </c>
      <c r="D49">
        <f t="shared" si="0"/>
        <v>0.82476663124335814</v>
      </c>
      <c r="E49" s="1" t="s">
        <v>3</v>
      </c>
      <c r="F49" s="1" t="s">
        <v>7</v>
      </c>
    </row>
    <row r="50" spans="1:6" x14ac:dyDescent="0.2">
      <c r="A50">
        <v>2002.0532643337201</v>
      </c>
      <c r="B50">
        <f t="shared" si="1"/>
        <v>2002</v>
      </c>
      <c r="C50">
        <v>66.037991858887295</v>
      </c>
      <c r="D50">
        <f t="shared" si="0"/>
        <v>0.89064548352816109</v>
      </c>
      <c r="E50" s="1" t="s">
        <v>3</v>
      </c>
      <c r="F50" s="1" t="s">
        <v>7</v>
      </c>
    </row>
    <row r="51" spans="1:6" x14ac:dyDescent="0.2">
      <c r="A51">
        <v>2002.0547368863899</v>
      </c>
      <c r="B51">
        <f t="shared" si="1"/>
        <v>2002</v>
      </c>
      <c r="C51">
        <v>64.328358208955194</v>
      </c>
      <c r="D51">
        <f t="shared" si="0"/>
        <v>0.86758788522848063</v>
      </c>
      <c r="E51" s="1" t="s">
        <v>3</v>
      </c>
      <c r="F51" s="1" t="s">
        <v>7</v>
      </c>
    </row>
    <row r="52" spans="1:6" x14ac:dyDescent="0.2">
      <c r="A52">
        <v>2003.0629095537099</v>
      </c>
      <c r="B52">
        <f t="shared" si="1"/>
        <v>2003</v>
      </c>
      <c r="C52">
        <v>63.839891451831697</v>
      </c>
      <c r="D52">
        <f>(0.861/$C$52)*C52</f>
        <v>0.86099999999999999</v>
      </c>
      <c r="E52" s="1" t="s">
        <v>3</v>
      </c>
      <c r="F52" s="1" t="s">
        <v>7</v>
      </c>
    </row>
    <row r="53" spans="1:6" x14ac:dyDescent="0.2">
      <c r="A53">
        <v>2007.0151357377999</v>
      </c>
      <c r="B53">
        <f t="shared" si="1"/>
        <v>2007</v>
      </c>
      <c r="C53">
        <v>65.305291723202103</v>
      </c>
      <c r="D53">
        <f t="shared" ref="D53:D64" si="2">(0.861/$C$52)*C53</f>
        <v>0.88076365568544079</v>
      </c>
      <c r="E53" s="1" t="s">
        <v>3</v>
      </c>
      <c r="F53" s="1" t="s">
        <v>7</v>
      </c>
    </row>
    <row r="54" spans="1:6" x14ac:dyDescent="0.2">
      <c r="A54">
        <v>2007.0176601138</v>
      </c>
      <c r="B54">
        <f t="shared" si="1"/>
        <v>2007</v>
      </c>
      <c r="C54">
        <v>62.374491180461298</v>
      </c>
      <c r="D54">
        <f t="shared" si="2"/>
        <v>0.84123634431455918</v>
      </c>
      <c r="E54" s="1" t="s">
        <v>3</v>
      </c>
      <c r="F54" s="1" t="s">
        <v>7</v>
      </c>
    </row>
    <row r="55" spans="1:6" x14ac:dyDescent="0.2">
      <c r="A55">
        <v>2007.0187119371401</v>
      </c>
      <c r="B55">
        <f t="shared" si="1"/>
        <v>2007</v>
      </c>
      <c r="C55">
        <v>61.153324287652602</v>
      </c>
      <c r="D55">
        <f t="shared" si="2"/>
        <v>0.82476663124335814</v>
      </c>
      <c r="E55" s="1" t="s">
        <v>3</v>
      </c>
      <c r="F55" s="1" t="s">
        <v>7</v>
      </c>
    </row>
    <row r="56" spans="1:6" x14ac:dyDescent="0.2">
      <c r="A56">
        <v>2007.0197637604699</v>
      </c>
      <c r="B56">
        <f t="shared" si="1"/>
        <v>2007</v>
      </c>
      <c r="C56">
        <v>59.932157394843898</v>
      </c>
      <c r="D56">
        <f t="shared" si="2"/>
        <v>0.80829691817215699</v>
      </c>
      <c r="E56" s="1" t="s">
        <v>3</v>
      </c>
      <c r="F56" s="1" t="s">
        <v>7</v>
      </c>
    </row>
    <row r="57" spans="1:6" x14ac:dyDescent="0.2">
      <c r="A57">
        <v>2008.0246757754501</v>
      </c>
      <c r="B57">
        <f t="shared" si="1"/>
        <v>2008</v>
      </c>
      <c r="C57">
        <v>63.229308005427399</v>
      </c>
      <c r="D57">
        <f t="shared" si="2"/>
        <v>0.85276514346440013</v>
      </c>
      <c r="E57" s="1" t="s">
        <v>3</v>
      </c>
      <c r="F57" s="1" t="s">
        <v>7</v>
      </c>
    </row>
    <row r="58" spans="1:6" x14ac:dyDescent="0.2">
      <c r="A58">
        <v>2008.0259379634499</v>
      </c>
      <c r="B58">
        <f t="shared" si="1"/>
        <v>2008</v>
      </c>
      <c r="C58">
        <v>61.7639077340569</v>
      </c>
      <c r="D58">
        <f t="shared" si="2"/>
        <v>0.83300148777895799</v>
      </c>
      <c r="E58" s="1" t="s">
        <v>3</v>
      </c>
      <c r="F58" s="1" t="s">
        <v>7</v>
      </c>
    </row>
    <row r="59" spans="1:6" x14ac:dyDescent="0.2">
      <c r="A59">
        <v>2008.02698978679</v>
      </c>
      <c r="B59">
        <f t="shared" si="1"/>
        <v>2008</v>
      </c>
      <c r="C59">
        <v>60.542740841248303</v>
      </c>
      <c r="D59">
        <f t="shared" si="2"/>
        <v>0.81653177470775828</v>
      </c>
      <c r="E59" s="1" t="s">
        <v>3</v>
      </c>
      <c r="F59" s="1" t="s">
        <v>7</v>
      </c>
    </row>
    <row r="60" spans="1:6" x14ac:dyDescent="0.2">
      <c r="A60">
        <v>2012.0598908207301</v>
      </c>
      <c r="B60">
        <f t="shared" si="1"/>
        <v>2012</v>
      </c>
      <c r="C60">
        <v>58.344640434192598</v>
      </c>
      <c r="D60">
        <f t="shared" si="2"/>
        <v>0.78688629117959574</v>
      </c>
      <c r="E60" s="1" t="s">
        <v>3</v>
      </c>
      <c r="F60" s="1" t="s">
        <v>7</v>
      </c>
    </row>
    <row r="61" spans="1:6" x14ac:dyDescent="0.2">
      <c r="A61">
        <v>2013.06638057071</v>
      </c>
      <c r="B61">
        <f t="shared" si="1"/>
        <v>2013</v>
      </c>
      <c r="C61">
        <v>59.810040705563097</v>
      </c>
      <c r="D61">
        <f t="shared" si="2"/>
        <v>0.80664994686503788</v>
      </c>
      <c r="E61" s="1" t="s">
        <v>3</v>
      </c>
      <c r="F61" s="1" t="s">
        <v>7</v>
      </c>
    </row>
    <row r="62" spans="1:6" x14ac:dyDescent="0.2">
      <c r="A62">
        <v>2013.0685893997199</v>
      </c>
      <c r="B62">
        <f t="shared" si="1"/>
        <v>2013</v>
      </c>
      <c r="C62">
        <v>57.245590230664803</v>
      </c>
      <c r="D62">
        <f t="shared" si="2"/>
        <v>0.77206354941551525</v>
      </c>
      <c r="E62" s="1" t="s">
        <v>3</v>
      </c>
      <c r="F62" s="1" t="s">
        <v>7</v>
      </c>
    </row>
    <row r="63" spans="1:6" x14ac:dyDescent="0.2">
      <c r="A63">
        <v>2013.06985158772</v>
      </c>
      <c r="B63">
        <f t="shared" si="1"/>
        <v>2013</v>
      </c>
      <c r="C63">
        <v>55.780189959294397</v>
      </c>
      <c r="D63">
        <f t="shared" si="2"/>
        <v>0.75229989373007444</v>
      </c>
      <c r="E63" s="1" t="s">
        <v>3</v>
      </c>
      <c r="F63" s="1" t="s">
        <v>7</v>
      </c>
    </row>
    <row r="64" spans="1:6" x14ac:dyDescent="0.2">
      <c r="A64">
        <v>2014.0739221440299</v>
      </c>
      <c r="B64">
        <f t="shared" si="1"/>
        <v>2014</v>
      </c>
      <c r="C64">
        <v>60.054274084124799</v>
      </c>
      <c r="D64">
        <f t="shared" si="2"/>
        <v>0.80994388947927753</v>
      </c>
      <c r="E64" s="1" t="s">
        <v>3</v>
      </c>
      <c r="F64" s="1" t="s">
        <v>7</v>
      </c>
    </row>
  </sheetData>
  <hyperlinks>
    <hyperlink ref="E2" r:id="rId1" xr:uid="{12EA5C8C-612A-7845-973B-59448B75AC6C}"/>
    <hyperlink ref="E3:E64" r:id="rId2" display="https://theicct.org/wp-content/uploads/2021/06/ICCT_Aircraft-FE-Trends_20150902.pdf" xr:uid="{720738E2-53DA-BC44-93B3-A9324B093895}"/>
    <hyperlink ref="F2" r:id="rId3" xr:uid="{37B25804-651B-304E-9C1B-F3B5C62C0049}"/>
    <hyperlink ref="F3:F64" r:id="rId4" display="https://web.archive.org/web/20240000000000*/https://www.lissys.uk/co2metricdata.html" xr:uid="{E1D42E62-1F75-B644-AABC-762AEE4C5191}"/>
  </hyperlinks>
  <pageMargins left="0.7" right="0.7" top="0.75" bottom="0.75" header="0.3" footer="0.3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829C-E39B-884E-B8F0-D0DA418496D2}">
  <dimension ref="A1:D46"/>
  <sheetViews>
    <sheetView zoomScale="150" zoomScaleNormal="150" workbookViewId="0">
      <selection activeCell="C8" sqref="C8"/>
    </sheetView>
  </sheetViews>
  <sheetFormatPr baseColWidth="10" defaultRowHeight="16" x14ac:dyDescent="0.2"/>
  <cols>
    <col min="2" max="2" width="21" bestFit="1" customWidth="1"/>
    <col min="3" max="3" width="21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1</v>
      </c>
    </row>
    <row r="2" spans="1:4" x14ac:dyDescent="0.2">
      <c r="A2">
        <v>1960.00525911667</v>
      </c>
      <c r="B2">
        <v>103.77204884667501</v>
      </c>
      <c r="C2">
        <f>(0.861/sa_acft!$C$52)*B2</f>
        <v>1.3995596174282594</v>
      </c>
      <c r="D2" s="1" t="s">
        <v>3</v>
      </c>
    </row>
    <row r="3" spans="1:4" x14ac:dyDescent="0.2">
      <c r="A3">
        <v>1963.02746310729</v>
      </c>
      <c r="B3">
        <v>104.993215739484</v>
      </c>
      <c r="C3">
        <f>(0.861/sa_acft!$C$52)*B3</f>
        <v>1.4160293304994644</v>
      </c>
      <c r="D3" s="1" t="s">
        <v>3</v>
      </c>
    </row>
    <row r="4" spans="1:4" x14ac:dyDescent="0.2">
      <c r="A4">
        <v>1965.0429669832599</v>
      </c>
      <c r="B4">
        <v>104.993215739484</v>
      </c>
      <c r="C4">
        <f>(0.861/sa_acft!$C$52)*B4</f>
        <v>1.4160293304994644</v>
      </c>
      <c r="D4" s="1" t="s">
        <v>3</v>
      </c>
    </row>
    <row r="5" spans="1:4" x14ac:dyDescent="0.2">
      <c r="A5">
        <v>1966.7533369095299</v>
      </c>
      <c r="B5">
        <v>99.253731343283505</v>
      </c>
      <c r="C5">
        <f>(0.861/sa_acft!$C$52)*B5</f>
        <v>1.3386216790648247</v>
      </c>
      <c r="D5" s="1" t="s">
        <v>3</v>
      </c>
    </row>
    <row r="6" spans="1:4" x14ac:dyDescent="0.2">
      <c r="A6">
        <v>1967.45111651047</v>
      </c>
      <c r="B6">
        <v>99.131614654002703</v>
      </c>
      <c r="C6">
        <f>(0.861/sa_acft!$C$52)*B6</f>
        <v>1.3369747077577054</v>
      </c>
      <c r="D6" s="1" t="s">
        <v>3</v>
      </c>
    </row>
    <row r="7" spans="1:4" x14ac:dyDescent="0.2">
      <c r="A7">
        <v>1967.83797713336</v>
      </c>
      <c r="B7">
        <v>99.986431478968797</v>
      </c>
      <c r="C7">
        <f>(0.861/sa_acft!$C$52)*B7</f>
        <v>1.3485035069075462</v>
      </c>
      <c r="D7" s="1" t="s">
        <v>3</v>
      </c>
    </row>
    <row r="8" spans="1:4" x14ac:dyDescent="0.2">
      <c r="A8">
        <v>1969.00108337803</v>
      </c>
      <c r="B8">
        <v>99.620081411126094</v>
      </c>
      <c r="C8">
        <f>(0.861/sa_acft!$C$52)*B8</f>
        <v>1.3435625929861847</v>
      </c>
      <c r="D8" s="1" t="s">
        <v>3</v>
      </c>
    </row>
    <row r="9" spans="1:4" x14ac:dyDescent="0.2">
      <c r="A9">
        <v>1969.9300537481699</v>
      </c>
      <c r="B9">
        <v>101.085481682496</v>
      </c>
      <c r="C9">
        <f>(0.861/sa_acft!$C$52)*B9</f>
        <v>1.3633262486716187</v>
      </c>
      <c r="D9" s="1" t="s">
        <v>3</v>
      </c>
    </row>
    <row r="10" spans="1:4" x14ac:dyDescent="0.2">
      <c r="A10">
        <v>1970.9418026148301</v>
      </c>
      <c r="B10">
        <v>96.445047489823594</v>
      </c>
      <c r="C10">
        <f>(0.861/sa_acft!$C$52)*B10</f>
        <v>1.3007413390010636</v>
      </c>
      <c r="D10" s="1" t="s">
        <v>3</v>
      </c>
    </row>
    <row r="11" spans="1:4" x14ac:dyDescent="0.2">
      <c r="A11">
        <v>1972.03233304934</v>
      </c>
      <c r="B11">
        <v>90.339213025780197</v>
      </c>
      <c r="C11">
        <f>(0.861/sa_acft!$C$52)*B11</f>
        <v>1.2183927736450595</v>
      </c>
      <c r="D11" s="1" t="s">
        <v>3</v>
      </c>
    </row>
    <row r="12" spans="1:4" x14ac:dyDescent="0.2">
      <c r="A12">
        <v>1972.88262703396</v>
      </c>
      <c r="B12">
        <v>93.147896879240093</v>
      </c>
      <c r="C12">
        <f>(0.861/sa_acft!$C$52)*B12</f>
        <v>1.2562731137088203</v>
      </c>
      <c r="D12" s="1" t="s">
        <v>3</v>
      </c>
    </row>
    <row r="13" spans="1:4" x14ac:dyDescent="0.2">
      <c r="A13">
        <v>1974.04489181997</v>
      </c>
      <c r="B13">
        <v>93.758480325644499</v>
      </c>
      <c r="C13">
        <f>(0.861/sa_acft!$C$52)*B13</f>
        <v>1.2645079702444217</v>
      </c>
      <c r="D13" s="1" t="s">
        <v>3</v>
      </c>
    </row>
    <row r="14" spans="1:4" x14ac:dyDescent="0.2">
      <c r="A14">
        <v>1975.0528541226199</v>
      </c>
      <c r="B14">
        <v>93.514246947082697</v>
      </c>
      <c r="C14">
        <f>(0.861/sa_acft!$C$52)*B14</f>
        <v>1.2612140276301806</v>
      </c>
      <c r="D14" s="1" t="s">
        <v>3</v>
      </c>
    </row>
    <row r="15" spans="1:4" x14ac:dyDescent="0.2">
      <c r="A15">
        <v>1975.98150894575</v>
      </c>
      <c r="B15">
        <v>95.345997286295699</v>
      </c>
      <c r="C15">
        <f>(0.861/sa_acft!$C$52)*B15</f>
        <v>1.2859185972369815</v>
      </c>
      <c r="D15" s="1" t="s">
        <v>3</v>
      </c>
    </row>
    <row r="16" spans="1:4" x14ac:dyDescent="0.2">
      <c r="A16">
        <v>1976.9111104098899</v>
      </c>
      <c r="B16">
        <v>96.078697421981005</v>
      </c>
      <c r="C16">
        <f>(0.861/sa_acft!$C$52)*B16</f>
        <v>1.2958004250797035</v>
      </c>
      <c r="D16" s="1" t="s">
        <v>3</v>
      </c>
    </row>
    <row r="17" spans="1:4" x14ac:dyDescent="0.2">
      <c r="A17">
        <v>1977.99448844572</v>
      </c>
      <c r="B17">
        <v>98.276797829036596</v>
      </c>
      <c r="C17">
        <f>(0.861/sa_acft!$C$52)*B17</f>
        <v>1.3254459086078645</v>
      </c>
      <c r="D17" s="1" t="s">
        <v>3</v>
      </c>
    </row>
    <row r="18" spans="1:4" x14ac:dyDescent="0.2">
      <c r="A18">
        <v>1979.0821789572201</v>
      </c>
      <c r="B18">
        <v>95.4681139755766</v>
      </c>
      <c r="C18">
        <f>(0.861/sa_acft!$C$52)*B18</f>
        <v>1.2875655685441021</v>
      </c>
      <c r="D18" s="1" t="s">
        <v>3</v>
      </c>
    </row>
    <row r="19" spans="1:4" x14ac:dyDescent="0.2">
      <c r="A19">
        <v>1980.0134633386899</v>
      </c>
      <c r="B19">
        <v>94.246947082767903</v>
      </c>
      <c r="C19">
        <f>(0.861/sa_acft!$C$52)*B19</f>
        <v>1.271095855472901</v>
      </c>
      <c r="D19" s="1" t="s">
        <v>3</v>
      </c>
    </row>
    <row r="20" spans="1:4" x14ac:dyDescent="0.2">
      <c r="A20">
        <v>1982.03380560201</v>
      </c>
      <c r="B20">
        <v>88.629579375847996</v>
      </c>
      <c r="C20">
        <f>(0.861/sa_acft!$C$52)*B20</f>
        <v>1.1953351753453776</v>
      </c>
      <c r="D20" s="1" t="s">
        <v>3</v>
      </c>
    </row>
    <row r="21" spans="1:4" x14ac:dyDescent="0.2">
      <c r="A21">
        <v>1983.04965657968</v>
      </c>
      <c r="B21">
        <v>79.226594301221098</v>
      </c>
      <c r="C21">
        <f>(0.861/sa_acft!$C$52)*B21</f>
        <v>1.0685183846971307</v>
      </c>
      <c r="D21" s="1" t="s">
        <v>3</v>
      </c>
    </row>
    <row r="22" spans="1:4" x14ac:dyDescent="0.2">
      <c r="A22">
        <v>1984.0597225290001</v>
      </c>
      <c r="B22">
        <v>76.540027137042003</v>
      </c>
      <c r="C22">
        <f>(0.861/sa_acft!$C$52)*B22</f>
        <v>1.0322850159404888</v>
      </c>
      <c r="D22" s="1" t="s">
        <v>3</v>
      </c>
    </row>
    <row r="23" spans="1:4" x14ac:dyDescent="0.2">
      <c r="A23">
        <v>1984.9912172751399</v>
      </c>
      <c r="B23">
        <v>75.074626865671604</v>
      </c>
      <c r="C23">
        <f>(0.861/sa_acft!$C$52)*B23</f>
        <v>1.012521360255048</v>
      </c>
      <c r="D23" s="1" t="s">
        <v>3</v>
      </c>
    </row>
    <row r="24" spans="1:4" x14ac:dyDescent="0.2">
      <c r="A24">
        <v>1985.99833811912</v>
      </c>
      <c r="B24">
        <v>75.807327001356796</v>
      </c>
      <c r="C24">
        <f>(0.861/sa_acft!$C$52)*B24</f>
        <v>1.0224031880977684</v>
      </c>
      <c r="D24" s="1" t="s">
        <v>3</v>
      </c>
    </row>
    <row r="25" spans="1:4" x14ac:dyDescent="0.2">
      <c r="A25">
        <v>1987.16165472847</v>
      </c>
      <c r="B25">
        <v>75.196743554952505</v>
      </c>
      <c r="C25">
        <f>(0.861/sa_acft!$C$52)*B25</f>
        <v>1.0141683315621686</v>
      </c>
      <c r="D25" s="1" t="s">
        <v>3</v>
      </c>
    </row>
    <row r="26" spans="1:4" x14ac:dyDescent="0.2">
      <c r="A26">
        <v>1988.8688691847301</v>
      </c>
      <c r="B26">
        <v>73.120759837177701</v>
      </c>
      <c r="C26">
        <f>(0.861/sa_acft!$C$52)*B26</f>
        <v>0.98616981934112657</v>
      </c>
      <c r="D26" s="1" t="s">
        <v>3</v>
      </c>
    </row>
    <row r="27" spans="1:4" x14ac:dyDescent="0.2">
      <c r="A27">
        <v>1990.03155470007</v>
      </c>
      <c r="B27">
        <v>73.242876526458602</v>
      </c>
      <c r="C27">
        <f>(0.861/sa_acft!$C$52)*B27</f>
        <v>0.98781679064824712</v>
      </c>
      <c r="D27" s="1" t="s">
        <v>3</v>
      </c>
    </row>
    <row r="28" spans="1:4" x14ac:dyDescent="0.2">
      <c r="A28">
        <v>1990.96294426388</v>
      </c>
      <c r="B28">
        <v>71.899592944369004</v>
      </c>
      <c r="C28">
        <f>(0.861/sa_acft!$C$52)*B28</f>
        <v>0.96970010626992553</v>
      </c>
      <c r="D28" s="1" t="s">
        <v>3</v>
      </c>
    </row>
    <row r="29" spans="1:4" x14ac:dyDescent="0.2">
      <c r="A29">
        <v>1991.97038065486</v>
      </c>
      <c r="B29">
        <v>72.265943012211594</v>
      </c>
      <c r="C29">
        <f>(0.861/sa_acft!$C$52)*B29</f>
        <v>0.97464102019128562</v>
      </c>
      <c r="D29" s="1" t="s">
        <v>3</v>
      </c>
    </row>
    <row r="30" spans="1:4" x14ac:dyDescent="0.2">
      <c r="A30">
        <v>1993.0563882490201</v>
      </c>
      <c r="B30">
        <v>71.4111261872455</v>
      </c>
      <c r="C30">
        <f>(0.861/sa_acft!$C$52)*B30</f>
        <v>0.96311222104144478</v>
      </c>
      <c r="D30" s="1" t="s">
        <v>3</v>
      </c>
    </row>
    <row r="31" spans="1:4" x14ac:dyDescent="0.2">
      <c r="A31">
        <v>1994.92021919998</v>
      </c>
      <c r="B31">
        <v>67.503392130257794</v>
      </c>
      <c r="C31">
        <f>(0.861/sa_acft!$C$52)*B31</f>
        <v>0.91040913921360311</v>
      </c>
      <c r="D31" s="1" t="s">
        <v>3</v>
      </c>
    </row>
    <row r="32" spans="1:4" x14ac:dyDescent="0.2">
      <c r="A32">
        <v>1996.0065423411399</v>
      </c>
      <c r="B32">
        <v>66.282225237449097</v>
      </c>
      <c r="C32">
        <f>(0.861/sa_acft!$C$52)*B32</f>
        <v>0.89393942614240207</v>
      </c>
      <c r="D32" s="1" t="s">
        <v>3</v>
      </c>
    </row>
    <row r="33" spans="1:4" x14ac:dyDescent="0.2">
      <c r="A33">
        <v>1998.02320322278</v>
      </c>
      <c r="B33">
        <v>64.9389416553595</v>
      </c>
      <c r="C33">
        <f>(0.861/sa_acft!$C$52)*B33</f>
        <v>0.87582274176408059</v>
      </c>
      <c r="D33" s="1" t="s">
        <v>3</v>
      </c>
    </row>
    <row r="34" spans="1:4" x14ac:dyDescent="0.2">
      <c r="A34">
        <v>2000.0404951984201</v>
      </c>
      <c r="B34">
        <v>62.862957937584703</v>
      </c>
      <c r="C34">
        <f>(0.861/sa_acft!$C$52)*B34</f>
        <v>0.8478242295430386</v>
      </c>
      <c r="D34" s="1" t="s">
        <v>3</v>
      </c>
    </row>
    <row r="35" spans="1:4" x14ac:dyDescent="0.2">
      <c r="A35">
        <v>2001.2030755314299</v>
      </c>
      <c r="B35">
        <v>63.107191316146498</v>
      </c>
      <c r="C35">
        <f>(0.861/sa_acft!$C$52)*B35</f>
        <v>0.85111817215727958</v>
      </c>
      <c r="D35" s="1" t="s">
        <v>3</v>
      </c>
    </row>
    <row r="36" spans="1:4" x14ac:dyDescent="0.2">
      <c r="A36">
        <v>2002.0561042567199</v>
      </c>
      <c r="B36">
        <v>62.740841248303902</v>
      </c>
      <c r="C36">
        <f>(0.861/sa_acft!$C$52)*B36</f>
        <v>0.84617725823591938</v>
      </c>
      <c r="D36" s="1" t="s">
        <v>3</v>
      </c>
    </row>
    <row r="37" spans="1:4" x14ac:dyDescent="0.2">
      <c r="A37">
        <v>2003.06375101238</v>
      </c>
      <c r="B37">
        <v>62.862957937584703</v>
      </c>
      <c r="C37">
        <f>(0.861/sa_acft!$C$52)*B37</f>
        <v>0.8478242295430386</v>
      </c>
      <c r="D37" s="1" t="s">
        <v>3</v>
      </c>
    </row>
    <row r="38" spans="1:4" x14ac:dyDescent="0.2">
      <c r="A38">
        <v>2004.1492326948701</v>
      </c>
      <c r="B38">
        <v>62.618724559023001</v>
      </c>
      <c r="C38">
        <f>(0.861/sa_acft!$C$52)*B38</f>
        <v>0.84453028692879895</v>
      </c>
      <c r="D38" s="1" t="s">
        <v>3</v>
      </c>
    </row>
    <row r="39" spans="1:4" x14ac:dyDescent="0.2">
      <c r="A39">
        <v>2005.0026821495001</v>
      </c>
      <c r="B39">
        <v>61.7639077340569</v>
      </c>
      <c r="C39">
        <f>(0.861/sa_acft!$C$52)*B39</f>
        <v>0.83300148777895799</v>
      </c>
      <c r="D39" s="1" t="s">
        <v>3</v>
      </c>
    </row>
    <row r="40" spans="1:4" x14ac:dyDescent="0.2">
      <c r="A40">
        <v>2006.2426766800199</v>
      </c>
      <c r="B40">
        <v>62.130257801899504</v>
      </c>
      <c r="C40">
        <f>(0.861/sa_acft!$C$52)*B40</f>
        <v>0.8379424017003182</v>
      </c>
      <c r="D40" s="1" t="s">
        <v>3</v>
      </c>
    </row>
    <row r="41" spans="1:4" x14ac:dyDescent="0.2">
      <c r="A41">
        <v>2007.25095452967</v>
      </c>
      <c r="B41">
        <v>61.519674355495198</v>
      </c>
      <c r="C41">
        <f>(0.861/sa_acft!$C$52)*B41</f>
        <v>0.82970754516471834</v>
      </c>
      <c r="D41" s="1" t="s">
        <v>3</v>
      </c>
    </row>
    <row r="42" spans="1:4" x14ac:dyDescent="0.2">
      <c r="A42">
        <v>2009.2664584056399</v>
      </c>
      <c r="B42">
        <v>61.519674355495198</v>
      </c>
      <c r="C42">
        <f>(0.861/sa_acft!$C$52)*B42</f>
        <v>0.82970754516471834</v>
      </c>
      <c r="D42" s="1" t="s">
        <v>3</v>
      </c>
    </row>
    <row r="43" spans="1:4" x14ac:dyDescent="0.2">
      <c r="A43">
        <v>2010.0420729334301</v>
      </c>
      <c r="B43">
        <v>61.031207598371701</v>
      </c>
      <c r="C43">
        <f>(0.861/sa_acft!$C$52)*B43</f>
        <v>0.82311965993623759</v>
      </c>
      <c r="D43" s="1" t="s">
        <v>3</v>
      </c>
    </row>
    <row r="44" spans="1:4" x14ac:dyDescent="0.2">
      <c r="A44">
        <v>2010.8947861117199</v>
      </c>
      <c r="B44">
        <v>61.031207598371701</v>
      </c>
      <c r="C44">
        <f>(0.861/sa_acft!$C$52)*B44</f>
        <v>0.82311965993623759</v>
      </c>
      <c r="D44" s="1" t="s">
        <v>3</v>
      </c>
    </row>
    <row r="45" spans="1:4" x14ac:dyDescent="0.2">
      <c r="A45">
        <v>2012.9885456438701</v>
      </c>
      <c r="B45">
        <v>60.1763907734057</v>
      </c>
      <c r="C45">
        <f>(0.861/sa_acft!$C$52)*B45</f>
        <v>0.81159086078639808</v>
      </c>
      <c r="D45" s="1" t="s">
        <v>3</v>
      </c>
    </row>
    <row r="46" spans="1:4" x14ac:dyDescent="0.2">
      <c r="A46">
        <v>2013.9969286758501</v>
      </c>
      <c r="B46">
        <v>59.443690637720401</v>
      </c>
      <c r="C46">
        <f>(0.861/sa_acft!$C$52)*B46</f>
        <v>0.80170903294367635</v>
      </c>
      <c r="D46" s="1" t="s">
        <v>3</v>
      </c>
    </row>
  </sheetData>
  <sortState xmlns:xlrd2="http://schemas.microsoft.com/office/spreadsheetml/2017/richdata2" ref="A2:D46">
    <sortCondition ref="A1:A46"/>
  </sortState>
  <hyperlinks>
    <hyperlink ref="D2" r:id="rId1" xr:uid="{3BCF66B1-5034-1D43-89D5-3AED9029175E}"/>
    <hyperlink ref="D3:D46" r:id="rId2" display="https://theicct.org/wp-content/uploads/2021/06/ICCT_Aircraft-FE-Trends_20150902.pdf" xr:uid="{7E6AFD68-89A7-E04A-BF32-DD44AB0EB851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sta_acft</vt:lpstr>
      <vt:lpstr>my_acft</vt:lpstr>
      <vt:lpstr>sa_acft</vt:lpstr>
      <vt:lpstr>trendline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2024-02-19T12:20:37Z</dcterms:created>
  <dcterms:modified xsi:type="dcterms:W3CDTF">2024-02-19T17:26:26Z</dcterms:modified>
</cp:coreProperties>
</file>