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Large 3D Printer\Delta 6\"/>
    </mc:Choice>
  </mc:AlternateContent>
  <bookViews>
    <workbookView minimized="1" xWindow="0" yWindow="0" windowWidth="28800" windowHeight="12360"/>
  </bookViews>
  <sheets>
    <sheet name="Bill Of Material" sheetId="1" r:id="rId1"/>
    <sheet name="Built Parts" sheetId="4" r:id="rId2"/>
    <sheet name="Power Budget" sheetId="2" r:id="rId3"/>
    <sheet name="Max Speed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C7" i="2" l="1"/>
  <c r="D7" i="2"/>
  <c r="G32" i="1" l="1"/>
  <c r="G31" i="1"/>
  <c r="G30" i="1"/>
  <c r="G29" i="1"/>
  <c r="G28" i="1"/>
  <c r="G27" i="1"/>
  <c r="G6" i="3"/>
  <c r="G12" i="3"/>
  <c r="G14" i="3" s="1"/>
  <c r="B12" i="3"/>
  <c r="B13" i="3" s="1"/>
  <c r="G26" i="1"/>
  <c r="G25" i="1"/>
  <c r="G24" i="1"/>
  <c r="G23" i="1"/>
  <c r="G22" i="1"/>
  <c r="G21" i="1"/>
  <c r="G20" i="1"/>
  <c r="G19" i="1"/>
  <c r="G18" i="1"/>
  <c r="G17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3" i="3" l="1"/>
  <c r="G16" i="3" s="1"/>
  <c r="B14" i="3"/>
  <c r="B16" i="3" s="1"/>
</calcChain>
</file>

<file path=xl/sharedStrings.xml><?xml version="1.0" encoding="utf-8"?>
<sst xmlns="http://schemas.openxmlformats.org/spreadsheetml/2006/main" count="212" uniqueCount="146">
  <si>
    <t>PN</t>
  </si>
  <si>
    <t>QTY</t>
  </si>
  <si>
    <t>Description</t>
  </si>
  <si>
    <t>Source</t>
  </si>
  <si>
    <t>Subassembly</t>
  </si>
  <si>
    <t>Price</t>
  </si>
  <si>
    <t>Ext Price</t>
  </si>
  <si>
    <t>Effector</t>
  </si>
  <si>
    <t>UltibotsMBA288D</t>
  </si>
  <si>
    <t>Derlin MagBall Arms 288mm (Printed Alternative Avaliable)</t>
  </si>
  <si>
    <t>https://www.ultibots.com/magball-arms-288mm-delrin/</t>
  </si>
  <si>
    <t>Ultibots300HBK</t>
  </si>
  <si>
    <t>Print Bed</t>
  </si>
  <si>
    <t>Heated Bed Kit 300mm Kapton Heater w/ Aluminium Spreader</t>
  </si>
  <si>
    <t>https://www.ultibots.com/300mm-heat-bed-kit/</t>
  </si>
  <si>
    <t>E3DE-PT100-100-MOLEX</t>
  </si>
  <si>
    <t>E3DE-BOARD-PT100</t>
  </si>
  <si>
    <t>E3DV6-BLOCK-CARTRIDGE-COPPER</t>
  </si>
  <si>
    <t>E3DV6-175-B-24V</t>
  </si>
  <si>
    <t>E3DV6-NOZZLE-PACK-175</t>
  </si>
  <si>
    <t>E3DV6-NOZZLE-COP</t>
  </si>
  <si>
    <t>E3DM-BOWDEN-TUBING-175</t>
  </si>
  <si>
    <t>E3DTITAN-EXTRUDER</t>
  </si>
  <si>
    <t>Hot End</t>
  </si>
  <si>
    <t>Electronics</t>
  </si>
  <si>
    <t>Extruder</t>
  </si>
  <si>
    <t>100Ohm RTD Cartridge Style w/ Connector</t>
  </si>
  <si>
    <t>Copper Heater Block, Nickle Plated, Hardened</t>
  </si>
  <si>
    <t>E3D v6 Complete Kit, 1.75mm Bowder, 24v</t>
  </si>
  <si>
    <t>Nozzle Pack 1.75mm</t>
  </si>
  <si>
    <t>Copper 0.4mm Nozzle, Nickel Plated</t>
  </si>
  <si>
    <t>1500mm 1.75mm Bowden Tubing</t>
  </si>
  <si>
    <t>Titan Extruder w/ Motor, Bowden Coupler, Mount Bracket</t>
  </si>
  <si>
    <t>DuetDuetWifi</t>
  </si>
  <si>
    <t>DuetPanelDue</t>
  </si>
  <si>
    <t>https://www.duet3d.com/DuetWifi</t>
  </si>
  <si>
    <t>https://www.duet3d.com/PanelDue</t>
  </si>
  <si>
    <t>DuetIRProbe</t>
  </si>
  <si>
    <t>https://www.duet3d.com/IRProbe</t>
  </si>
  <si>
    <t>Duet Wifi Control Board w/ TMC Drivers</t>
  </si>
  <si>
    <t>7" LCD Panel for Duet Wifi</t>
  </si>
  <si>
    <t>IR Bed Probe for Duet Wifi</t>
  </si>
  <si>
    <t>http://e3d-online.com/PT100-sensor-cartridge</t>
  </si>
  <si>
    <t>http://e3d-online.com/PT100-Amplifier-Board</t>
  </si>
  <si>
    <t>http://e3d-online.com/Plated-Copper-Heater-Block</t>
  </si>
  <si>
    <t>http://e3d-online.com/175-universal-bowden-full-kit</t>
  </si>
  <si>
    <t>http://e3d-online.com/Nozzle-Pack-1.75mm</t>
  </si>
  <si>
    <t>http://e3d-online.com/V6-Hotend-Copper-Nozzles</t>
  </si>
  <si>
    <t>http://e3d-online.com/Bowden-Tubing-1.75mm</t>
  </si>
  <si>
    <t>http://e3d-online.com/Titan-Extruder</t>
  </si>
  <si>
    <t>OpenBuilds215 - LP</t>
  </si>
  <si>
    <t>Frame</t>
  </si>
  <si>
    <t>1500mm 20x40 Extrusion</t>
  </si>
  <si>
    <t>http://openbuildspartstore.com/v-slot-linear-rail/</t>
  </si>
  <si>
    <t>OpenBuilds876</t>
  </si>
  <si>
    <t>Motion</t>
  </si>
  <si>
    <t>PC Mini V Wheel Kit</t>
  </si>
  <si>
    <t>http://openbuildspartstore.com/xtreme-mini-v-wheel-kit/</t>
  </si>
  <si>
    <t>OpenBuilds470</t>
  </si>
  <si>
    <t>GT2 Timing Belt By the Foot</t>
  </si>
  <si>
    <t>http://openbuildspartstore.com/gt2-2m-timing-belt/</t>
  </si>
  <si>
    <t>http://openbuildspartstore.com/gt2-2m-timing-pulley-30-tooth/</t>
  </si>
  <si>
    <t>GT2 Pulley 30 Tooth (Alternative 20 Tooth)</t>
  </si>
  <si>
    <t>OpenBuilds200</t>
  </si>
  <si>
    <t>9mm Wide Smooth Idler Pulley Kit</t>
  </si>
  <si>
    <t>OpenBuilds550</t>
  </si>
  <si>
    <t>http://openbuildspartstore.com/smooth-idler-pulley-wheel-kit/</t>
  </si>
  <si>
    <t>E3DE-SWITCH-OMRON</t>
  </si>
  <si>
    <t>Omron Microswitches</t>
  </si>
  <si>
    <t>http://e3d-online.com/Endstop-Microswitches-Omron?search=switch</t>
  </si>
  <si>
    <t>http://www.mouser.com/search/ProductDetail.aspx?R=0virtualkey0virtualkeyEPP-400-24</t>
  </si>
  <si>
    <t>Mouser709-EPP400-24</t>
  </si>
  <si>
    <t>MeanWell 24v Supply, 400W, 12v Fan Out, 5Vsb, Pgood, Penable</t>
  </si>
  <si>
    <t>https://www.sparkfun.com/products/10846</t>
  </si>
  <si>
    <t>SparkfunROB-10846</t>
  </si>
  <si>
    <t>NEMA 17 Stepper Motor 0.9deg/step 68oz-in Peak Torque</t>
  </si>
  <si>
    <t>http://www.mouser.com/ProductDetail/Schurter/KM00120511/</t>
  </si>
  <si>
    <t>Mouser693-KM00.1205.11</t>
  </si>
  <si>
    <t>IEC Power Connector Switched and Fused</t>
  </si>
  <si>
    <t>Mouser978-9BMB24P2K01</t>
  </si>
  <si>
    <t>Blower 97x33mm 24Vdc PWM Control</t>
  </si>
  <si>
    <t>http://www.mouser.com/ProductDetail/Sanyo-Denki/9BMB24P2K01/</t>
  </si>
  <si>
    <t>Name</t>
  </si>
  <si>
    <t>Power</t>
  </si>
  <si>
    <t>Current</t>
  </si>
  <si>
    <t>Voltage</t>
  </si>
  <si>
    <t>Always On?</t>
  </si>
  <si>
    <t>Heated Bed</t>
  </si>
  <si>
    <t>Part Cooling Fan</t>
  </si>
  <si>
    <t>DuetWifi</t>
  </si>
  <si>
    <t>Hot End Cooling</t>
  </si>
  <si>
    <t>Stepper Motor (x3)</t>
  </si>
  <si>
    <t>Extruder Motor</t>
  </si>
  <si>
    <t>No (PID)</t>
  </si>
  <si>
    <t>Yes</t>
  </si>
  <si>
    <t>Sort Of</t>
  </si>
  <si>
    <t>.33A/phase</t>
  </si>
  <si>
    <t>1.7A/phase and 1.8Ohms @ 0rpm * 150% for Accleration</t>
  </si>
  <si>
    <t>https://duet3d.com/wiki/Choosing_the_power_supply</t>
  </si>
  <si>
    <t>Resistance</t>
  </si>
  <si>
    <t>Inductance</t>
  </si>
  <si>
    <t>Rated Holding Torque</t>
  </si>
  <si>
    <t>Rated Current</t>
  </si>
  <si>
    <t>Steps/Rev</t>
  </si>
  <si>
    <t>Pulley Tooth Count</t>
  </si>
  <si>
    <t>Desired Belt Speed</t>
  </si>
  <si>
    <t>Motor Speed</t>
  </si>
  <si>
    <t>rps</t>
  </si>
  <si>
    <t>mm/s</t>
  </si>
  <si>
    <t>#</t>
  </si>
  <si>
    <t>A</t>
  </si>
  <si>
    <t>Nm</t>
  </si>
  <si>
    <t>H</t>
  </si>
  <si>
    <t>Ohms</t>
  </si>
  <si>
    <t>Inductance EMF</t>
  </si>
  <si>
    <t>Rotational EMF</t>
  </si>
  <si>
    <t>Supply Voltage Needed</t>
  </si>
  <si>
    <t>Drive Current</t>
  </si>
  <si>
    <t>Parameters - Sparkfun Motor</t>
  </si>
  <si>
    <t>Parameters - OpenBuilds</t>
  </si>
  <si>
    <t>OpenBuilds70</t>
  </si>
  <si>
    <t>Eccentric Spacer for Wheels</t>
  </si>
  <si>
    <t>http://openbuildspartstore.com/eccentric-spacer/</t>
  </si>
  <si>
    <t>http://openbuildspartstore.com/aluminum-spacers/</t>
  </si>
  <si>
    <t>OpenBuilds15</t>
  </si>
  <si>
    <t>Aluminium Spacer for Wheels</t>
  </si>
  <si>
    <t>OpenBuilds536</t>
  </si>
  <si>
    <t>OpenBuilds M5 Tee Nuts (25 Pack)</t>
  </si>
  <si>
    <t>http://openbuildspartstore.com/tee-nuts-25-pack/</t>
  </si>
  <si>
    <t>http://openbuildspartstore.com/drop-in-tee-nuts/</t>
  </si>
  <si>
    <t>Drop In Tee Nuts</t>
  </si>
  <si>
    <t>OpenBuilds230</t>
  </si>
  <si>
    <t>M5x10mm Low Profile Cap Screw</t>
  </si>
  <si>
    <t>http://openbuildspartstore.com/low-profile-screws-m5/</t>
  </si>
  <si>
    <t>OpenBuilds878</t>
  </si>
  <si>
    <t>OpenBuilds135</t>
  </si>
  <si>
    <t>M5x40mm Low Profile Cap Screw</t>
  </si>
  <si>
    <t>Modeled?</t>
  </si>
  <si>
    <t>Y</t>
  </si>
  <si>
    <t>-</t>
  </si>
  <si>
    <t>RTD Amplifier Board (Alternative from Duet) USE ALTERNATIVE</t>
  </si>
  <si>
    <t>OpenBuilds220 - LP</t>
  </si>
  <si>
    <t>1500mm 20x60 Extrusion</t>
  </si>
  <si>
    <t>http://www.mouser.com/ProductDetail/CUI/CFM-6025-13-10/</t>
  </si>
  <si>
    <t>60mm Box Fan 12v@0.4A 25CFM@6mmH2O Meanwell Cooling</t>
  </si>
  <si>
    <t>Mouser490-CFM-6025-13-10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</si>
</sst>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4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2" fillId="0" borderId="0" xfId="2"/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penbuildspartstore.com/gt2-2m-timing-pulley-30-tooth/" TargetMode="External"/><Relationship Id="rId3" Type="http://schemas.openxmlformats.org/officeDocument/2006/relationships/hyperlink" Target="http://www.mouser.com/ProductDetail/Sanyo-Denki/9BMB24P2K01/" TargetMode="External"/><Relationship Id="rId7" Type="http://schemas.openxmlformats.org/officeDocument/2006/relationships/hyperlink" Target="https://www.sparkfun.com/products/10846" TargetMode="External"/><Relationship Id="rId2" Type="http://schemas.openxmlformats.org/officeDocument/2006/relationships/hyperlink" Target="http://www.mouser.com/ProductDetail/Schurter/KM00120511/" TargetMode="External"/><Relationship Id="rId1" Type="http://schemas.openxmlformats.org/officeDocument/2006/relationships/hyperlink" Target="http://www.mouser.com/search/ProductDetail.aspx?R=0virtualkey0virtualkeyEPP-400-24" TargetMode="External"/><Relationship Id="rId6" Type="http://schemas.openxmlformats.org/officeDocument/2006/relationships/hyperlink" Target="http://www.mouser.com/ProductDetail/CUI/CFM-6025-13-10/" TargetMode="External"/><Relationship Id="rId5" Type="http://schemas.openxmlformats.org/officeDocument/2006/relationships/hyperlink" Target="https://www.ultibots.com/magball-arms-288mm-delrin/" TargetMode="External"/><Relationship Id="rId4" Type="http://schemas.openxmlformats.org/officeDocument/2006/relationships/hyperlink" Target="http://openbuildspartstore.com/v-slot-linear-rail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H17" sqref="H17"/>
    </sheetView>
  </sheetViews>
  <sheetFormatPr defaultRowHeight="15" x14ac:dyDescent="0.25"/>
  <cols>
    <col min="1" max="1" width="13.85546875" customWidth="1"/>
    <col min="3" max="3" width="41" customWidth="1"/>
    <col min="4" max="4" width="20.7109375" customWidth="1"/>
    <col min="5" max="5" width="59.28515625" customWidth="1"/>
    <col min="6" max="7" width="9.140625" style="1"/>
    <col min="8" max="8" width="73.28515625" customWidth="1"/>
  </cols>
  <sheetData>
    <row r="1" spans="1:8" x14ac:dyDescent="0.25">
      <c r="A1" t="s">
        <v>137</v>
      </c>
      <c r="B1" t="s">
        <v>1</v>
      </c>
      <c r="C1" t="s">
        <v>0</v>
      </c>
      <c r="D1" t="s">
        <v>4</v>
      </c>
      <c r="E1" t="s">
        <v>2</v>
      </c>
      <c r="F1" s="1" t="s">
        <v>5</v>
      </c>
      <c r="G1" s="1" t="s">
        <v>6</v>
      </c>
      <c r="H1" t="s">
        <v>3</v>
      </c>
    </row>
    <row r="2" spans="1:8" x14ac:dyDescent="0.25">
      <c r="A2" t="s">
        <v>138</v>
      </c>
      <c r="B2">
        <v>1</v>
      </c>
      <c r="C2" t="s">
        <v>8</v>
      </c>
      <c r="D2" t="s">
        <v>7</v>
      </c>
      <c r="E2" t="s">
        <v>9</v>
      </c>
      <c r="F2" s="1">
        <v>74.95</v>
      </c>
      <c r="G2" s="1">
        <f>F2*B2</f>
        <v>74.95</v>
      </c>
      <c r="H2" s="4" t="s">
        <v>10</v>
      </c>
    </row>
    <row r="3" spans="1:8" x14ac:dyDescent="0.25">
      <c r="A3" t="s">
        <v>138</v>
      </c>
      <c r="B3">
        <v>1</v>
      </c>
      <c r="C3" t="s">
        <v>11</v>
      </c>
      <c r="D3" t="s">
        <v>12</v>
      </c>
      <c r="E3" t="s">
        <v>13</v>
      </c>
      <c r="F3" s="1">
        <v>86.95</v>
      </c>
      <c r="G3" s="1">
        <f>F3*B3</f>
        <v>86.95</v>
      </c>
      <c r="H3" t="s">
        <v>14</v>
      </c>
    </row>
    <row r="4" spans="1:8" x14ac:dyDescent="0.25">
      <c r="A4" t="s">
        <v>139</v>
      </c>
      <c r="B4">
        <v>1</v>
      </c>
      <c r="C4" t="s">
        <v>15</v>
      </c>
      <c r="D4" t="s">
        <v>23</v>
      </c>
      <c r="E4" t="s">
        <v>26</v>
      </c>
      <c r="F4" s="1">
        <v>16</v>
      </c>
      <c r="G4" s="1">
        <f t="shared" ref="G4:G32" si="0">F4*B4</f>
        <v>16</v>
      </c>
      <c r="H4" t="s">
        <v>42</v>
      </c>
    </row>
    <row r="5" spans="1:8" x14ac:dyDescent="0.25">
      <c r="B5">
        <v>1</v>
      </c>
      <c r="C5" t="s">
        <v>16</v>
      </c>
      <c r="D5" t="s">
        <v>24</v>
      </c>
      <c r="E5" s="3" t="s">
        <v>140</v>
      </c>
      <c r="F5" s="1">
        <v>19.21</v>
      </c>
      <c r="G5" s="1">
        <f t="shared" si="0"/>
        <v>19.21</v>
      </c>
      <c r="H5" t="s">
        <v>43</v>
      </c>
    </row>
    <row r="6" spans="1:8" x14ac:dyDescent="0.25">
      <c r="A6" t="s">
        <v>139</v>
      </c>
      <c r="B6">
        <v>1</v>
      </c>
      <c r="C6" s="2" t="s">
        <v>17</v>
      </c>
      <c r="D6" t="s">
        <v>23</v>
      </c>
      <c r="E6" t="s">
        <v>27</v>
      </c>
      <c r="F6" s="1">
        <v>24.97</v>
      </c>
      <c r="G6" s="1">
        <f t="shared" si="0"/>
        <v>24.97</v>
      </c>
      <c r="H6" t="s">
        <v>44</v>
      </c>
    </row>
    <row r="7" spans="1:8" x14ac:dyDescent="0.25">
      <c r="A7" t="s">
        <v>138</v>
      </c>
      <c r="B7">
        <v>1</v>
      </c>
      <c r="C7" t="s">
        <v>18</v>
      </c>
      <c r="D7" t="s">
        <v>23</v>
      </c>
      <c r="E7" t="s">
        <v>28</v>
      </c>
      <c r="F7" s="1">
        <v>60.18</v>
      </c>
      <c r="G7" s="1">
        <f t="shared" si="0"/>
        <v>60.18</v>
      </c>
      <c r="H7" t="s">
        <v>45</v>
      </c>
    </row>
    <row r="8" spans="1:8" x14ac:dyDescent="0.25">
      <c r="A8" t="s">
        <v>139</v>
      </c>
      <c r="B8">
        <v>1</v>
      </c>
      <c r="C8" t="s">
        <v>19</v>
      </c>
      <c r="D8" t="s">
        <v>23</v>
      </c>
      <c r="E8" t="s">
        <v>29</v>
      </c>
      <c r="F8" s="1">
        <v>32.01</v>
      </c>
      <c r="G8" s="1">
        <f t="shared" si="0"/>
        <v>32.01</v>
      </c>
      <c r="H8" t="s">
        <v>46</v>
      </c>
    </row>
    <row r="9" spans="1:8" x14ac:dyDescent="0.25">
      <c r="A9" t="s">
        <v>139</v>
      </c>
      <c r="B9">
        <v>1</v>
      </c>
      <c r="C9" t="s">
        <v>20</v>
      </c>
      <c r="D9" t="s">
        <v>23</v>
      </c>
      <c r="E9" t="s">
        <v>30</v>
      </c>
      <c r="F9" s="1">
        <v>12.55</v>
      </c>
      <c r="G9" s="1">
        <f t="shared" si="0"/>
        <v>12.55</v>
      </c>
      <c r="H9" t="s">
        <v>47</v>
      </c>
    </row>
    <row r="10" spans="1:8" x14ac:dyDescent="0.25">
      <c r="B10">
        <v>1</v>
      </c>
      <c r="C10" t="s">
        <v>21</v>
      </c>
      <c r="D10" t="s">
        <v>25</v>
      </c>
      <c r="E10" t="s">
        <v>31</v>
      </c>
      <c r="F10" s="1">
        <v>6.34</v>
      </c>
      <c r="G10" s="1">
        <f t="shared" si="0"/>
        <v>6.34</v>
      </c>
      <c r="H10" t="s">
        <v>48</v>
      </c>
    </row>
    <row r="11" spans="1:8" x14ac:dyDescent="0.25">
      <c r="A11" t="s">
        <v>138</v>
      </c>
      <c r="B11">
        <v>1</v>
      </c>
      <c r="C11" t="s">
        <v>22</v>
      </c>
      <c r="D11" t="s">
        <v>25</v>
      </c>
      <c r="E11" t="s">
        <v>32</v>
      </c>
      <c r="F11" s="1">
        <v>77.47</v>
      </c>
      <c r="G11" s="1">
        <f t="shared" si="0"/>
        <v>77.47</v>
      </c>
      <c r="H11" t="s">
        <v>49</v>
      </c>
    </row>
    <row r="12" spans="1:8" x14ac:dyDescent="0.25">
      <c r="B12">
        <v>1</v>
      </c>
      <c r="C12" t="s">
        <v>33</v>
      </c>
      <c r="D12" t="s">
        <v>24</v>
      </c>
      <c r="E12" t="s">
        <v>39</v>
      </c>
      <c r="F12" s="1">
        <v>153.65</v>
      </c>
      <c r="G12" s="1">
        <f t="shared" si="0"/>
        <v>153.65</v>
      </c>
      <c r="H12" t="s">
        <v>35</v>
      </c>
    </row>
    <row r="13" spans="1:8" x14ac:dyDescent="0.25">
      <c r="B13">
        <v>1</v>
      </c>
      <c r="C13" t="s">
        <v>34</v>
      </c>
      <c r="D13" t="s">
        <v>24</v>
      </c>
      <c r="E13" t="s">
        <v>40</v>
      </c>
      <c r="F13" s="1">
        <v>102.43</v>
      </c>
      <c r="G13" s="1">
        <f t="shared" si="0"/>
        <v>102.43</v>
      </c>
      <c r="H13" t="s">
        <v>36</v>
      </c>
    </row>
    <row r="14" spans="1:8" x14ac:dyDescent="0.25">
      <c r="A14" t="s">
        <v>139</v>
      </c>
      <c r="B14">
        <v>1</v>
      </c>
      <c r="C14" t="s">
        <v>37</v>
      </c>
      <c r="D14" t="s">
        <v>24</v>
      </c>
      <c r="E14" t="s">
        <v>41</v>
      </c>
      <c r="F14" s="1">
        <v>25.61</v>
      </c>
      <c r="G14" s="1">
        <f t="shared" si="0"/>
        <v>25.61</v>
      </c>
      <c r="H14" t="s">
        <v>38</v>
      </c>
    </row>
    <row r="15" spans="1:8" x14ac:dyDescent="0.25">
      <c r="A15" t="s">
        <v>138</v>
      </c>
      <c r="B15">
        <v>3</v>
      </c>
      <c r="C15" t="s">
        <v>50</v>
      </c>
      <c r="D15" t="s">
        <v>51</v>
      </c>
      <c r="E15" t="s">
        <v>52</v>
      </c>
      <c r="F15" s="1">
        <v>19.5</v>
      </c>
      <c r="G15" s="1">
        <f t="shared" si="0"/>
        <v>58.5</v>
      </c>
      <c r="H15" s="4" t="s">
        <v>53</v>
      </c>
    </row>
    <row r="16" spans="1:8" x14ac:dyDescent="0.25">
      <c r="A16" t="s">
        <v>138</v>
      </c>
      <c r="B16">
        <v>1</v>
      </c>
      <c r="C16" t="s">
        <v>141</v>
      </c>
      <c r="D16" t="s">
        <v>51</v>
      </c>
      <c r="E16" t="s">
        <v>142</v>
      </c>
      <c r="F16" s="1">
        <v>23</v>
      </c>
      <c r="G16" s="1">
        <f t="shared" ref="G16" si="1">F16*B16</f>
        <v>23</v>
      </c>
      <c r="H16" t="s">
        <v>53</v>
      </c>
    </row>
    <row r="17" spans="1:8" x14ac:dyDescent="0.25">
      <c r="A17" t="s">
        <v>138</v>
      </c>
      <c r="B17">
        <v>12</v>
      </c>
      <c r="C17" t="s">
        <v>54</v>
      </c>
      <c r="D17" t="s">
        <v>55</v>
      </c>
      <c r="E17" t="s">
        <v>56</v>
      </c>
      <c r="F17" s="1">
        <v>5.95</v>
      </c>
      <c r="G17" s="1">
        <f t="shared" si="0"/>
        <v>71.400000000000006</v>
      </c>
      <c r="H17" t="s">
        <v>57</v>
      </c>
    </row>
    <row r="18" spans="1:8" x14ac:dyDescent="0.25">
      <c r="A18" t="s">
        <v>139</v>
      </c>
      <c r="B18">
        <v>20</v>
      </c>
      <c r="C18" t="s">
        <v>58</v>
      </c>
      <c r="D18" t="s">
        <v>55</v>
      </c>
      <c r="E18" t="s">
        <v>59</v>
      </c>
      <c r="F18" s="1">
        <v>2.5</v>
      </c>
      <c r="G18" s="1">
        <f t="shared" si="0"/>
        <v>50</v>
      </c>
      <c r="H18" t="s">
        <v>60</v>
      </c>
    </row>
    <row r="19" spans="1:8" x14ac:dyDescent="0.25">
      <c r="A19" t="s">
        <v>138</v>
      </c>
      <c r="B19">
        <v>3</v>
      </c>
      <c r="C19" t="s">
        <v>63</v>
      </c>
      <c r="D19" t="s">
        <v>55</v>
      </c>
      <c r="E19" t="s">
        <v>62</v>
      </c>
      <c r="F19" s="1">
        <v>6.95</v>
      </c>
      <c r="G19" s="1">
        <f t="shared" si="0"/>
        <v>20.85</v>
      </c>
      <c r="H19" s="4" t="s">
        <v>61</v>
      </c>
    </row>
    <row r="20" spans="1:8" x14ac:dyDescent="0.25">
      <c r="A20" t="s">
        <v>138</v>
      </c>
      <c r="B20">
        <v>3</v>
      </c>
      <c r="C20" t="s">
        <v>65</v>
      </c>
      <c r="D20" t="s">
        <v>55</v>
      </c>
      <c r="E20" t="s">
        <v>64</v>
      </c>
      <c r="F20" s="1">
        <v>5.45</v>
      </c>
      <c r="G20" s="1">
        <f t="shared" si="0"/>
        <v>16.350000000000001</v>
      </c>
      <c r="H20" t="s">
        <v>66</v>
      </c>
    </row>
    <row r="21" spans="1:8" x14ac:dyDescent="0.25">
      <c r="B21">
        <v>5</v>
      </c>
      <c r="C21" t="s">
        <v>67</v>
      </c>
      <c r="D21" t="s">
        <v>24</v>
      </c>
      <c r="E21" t="s">
        <v>68</v>
      </c>
      <c r="F21" s="1">
        <v>1.92</v>
      </c>
      <c r="G21" s="1">
        <f t="shared" si="0"/>
        <v>9.6</v>
      </c>
      <c r="H21" t="s">
        <v>69</v>
      </c>
    </row>
    <row r="22" spans="1:8" x14ac:dyDescent="0.25">
      <c r="B22">
        <v>1</v>
      </c>
      <c r="C22" t="s">
        <v>71</v>
      </c>
      <c r="D22" t="s">
        <v>24</v>
      </c>
      <c r="E22" t="s">
        <v>72</v>
      </c>
      <c r="F22" s="1">
        <v>69.44</v>
      </c>
      <c r="G22" s="1">
        <f t="shared" si="0"/>
        <v>69.44</v>
      </c>
      <c r="H22" s="4" t="s">
        <v>70</v>
      </c>
    </row>
    <row r="23" spans="1:8" x14ac:dyDescent="0.25">
      <c r="B23">
        <v>3</v>
      </c>
      <c r="C23" t="s">
        <v>74</v>
      </c>
      <c r="D23" t="s">
        <v>24</v>
      </c>
      <c r="E23" t="s">
        <v>75</v>
      </c>
      <c r="F23" s="1">
        <v>16.95</v>
      </c>
      <c r="G23" s="1">
        <f t="shared" si="0"/>
        <v>50.849999999999994</v>
      </c>
      <c r="H23" s="4" t="s">
        <v>73</v>
      </c>
    </row>
    <row r="24" spans="1:8" x14ac:dyDescent="0.25">
      <c r="B24">
        <v>2</v>
      </c>
      <c r="C24" t="s">
        <v>79</v>
      </c>
      <c r="D24" t="s">
        <v>23</v>
      </c>
      <c r="E24" t="s">
        <v>80</v>
      </c>
      <c r="F24" s="1">
        <v>23.62</v>
      </c>
      <c r="G24" s="1">
        <f t="shared" si="0"/>
        <v>47.24</v>
      </c>
      <c r="H24" s="4" t="s">
        <v>81</v>
      </c>
    </row>
    <row r="25" spans="1:8" x14ac:dyDescent="0.25">
      <c r="B25">
        <v>1</v>
      </c>
      <c r="C25" t="s">
        <v>145</v>
      </c>
      <c r="D25" t="s">
        <v>24</v>
      </c>
      <c r="E25" t="s">
        <v>144</v>
      </c>
      <c r="F25" s="1">
        <v>9.48</v>
      </c>
      <c r="G25" s="1">
        <f t="shared" si="0"/>
        <v>9.48</v>
      </c>
      <c r="H25" s="4" t="s">
        <v>143</v>
      </c>
    </row>
    <row r="26" spans="1:8" x14ac:dyDescent="0.25">
      <c r="B26">
        <v>1</v>
      </c>
      <c r="C26" t="s">
        <v>77</v>
      </c>
      <c r="D26" t="s">
        <v>24</v>
      </c>
      <c r="E26" t="s">
        <v>78</v>
      </c>
      <c r="F26" s="1">
        <v>11.02</v>
      </c>
      <c r="G26" s="1">
        <f t="shared" si="0"/>
        <v>11.02</v>
      </c>
      <c r="H26" s="4" t="s">
        <v>76</v>
      </c>
    </row>
    <row r="27" spans="1:8" x14ac:dyDescent="0.25">
      <c r="A27" t="s">
        <v>138</v>
      </c>
      <c r="B27">
        <v>12</v>
      </c>
      <c r="C27" t="s">
        <v>120</v>
      </c>
      <c r="D27" t="s">
        <v>55</v>
      </c>
      <c r="E27" t="s">
        <v>121</v>
      </c>
      <c r="F27" s="1">
        <v>2</v>
      </c>
      <c r="G27" s="1">
        <f t="shared" si="0"/>
        <v>24</v>
      </c>
      <c r="H27" t="s">
        <v>122</v>
      </c>
    </row>
    <row r="28" spans="1:8" x14ac:dyDescent="0.25">
      <c r="A28" t="s">
        <v>138</v>
      </c>
      <c r="B28">
        <v>12</v>
      </c>
      <c r="C28" t="s">
        <v>124</v>
      </c>
      <c r="D28" t="s">
        <v>55</v>
      </c>
      <c r="E28" t="s">
        <v>125</v>
      </c>
      <c r="F28" s="1">
        <v>0.2</v>
      </c>
      <c r="G28" s="1">
        <f t="shared" si="0"/>
        <v>2.4000000000000004</v>
      </c>
      <c r="H28" t="s">
        <v>123</v>
      </c>
    </row>
    <row r="29" spans="1:8" x14ac:dyDescent="0.25">
      <c r="B29">
        <v>3</v>
      </c>
      <c r="C29" t="s">
        <v>126</v>
      </c>
      <c r="D29" t="s">
        <v>51</v>
      </c>
      <c r="E29" t="s">
        <v>127</v>
      </c>
      <c r="F29" s="1">
        <v>4.95</v>
      </c>
      <c r="G29" s="1">
        <f t="shared" si="0"/>
        <v>14.850000000000001</v>
      </c>
      <c r="H29" t="s">
        <v>128</v>
      </c>
    </row>
    <row r="30" spans="1:8" x14ac:dyDescent="0.25">
      <c r="B30">
        <v>25</v>
      </c>
      <c r="C30" t="s">
        <v>131</v>
      </c>
      <c r="D30" t="s">
        <v>51</v>
      </c>
      <c r="E30" t="s">
        <v>130</v>
      </c>
      <c r="F30" s="1">
        <v>0.75</v>
      </c>
      <c r="G30" s="1">
        <f t="shared" si="0"/>
        <v>18.75</v>
      </c>
      <c r="H30" t="s">
        <v>129</v>
      </c>
    </row>
    <row r="31" spans="1:8" x14ac:dyDescent="0.25">
      <c r="B31">
        <v>3</v>
      </c>
      <c r="C31" t="s">
        <v>134</v>
      </c>
      <c r="D31" t="s">
        <v>51</v>
      </c>
      <c r="E31" t="s">
        <v>132</v>
      </c>
      <c r="F31" s="1">
        <v>3.2</v>
      </c>
      <c r="G31" s="1">
        <f t="shared" si="0"/>
        <v>9.6000000000000014</v>
      </c>
      <c r="H31" t="s">
        <v>133</v>
      </c>
    </row>
    <row r="32" spans="1:8" x14ac:dyDescent="0.25">
      <c r="B32">
        <v>1</v>
      </c>
      <c r="C32" t="s">
        <v>135</v>
      </c>
      <c r="D32" t="s">
        <v>51</v>
      </c>
      <c r="E32" t="s">
        <v>136</v>
      </c>
      <c r="F32" s="1">
        <v>4.5</v>
      </c>
      <c r="G32" s="1">
        <f t="shared" si="0"/>
        <v>4.5</v>
      </c>
      <c r="H32" t="s">
        <v>133</v>
      </c>
    </row>
  </sheetData>
  <hyperlinks>
    <hyperlink ref="H22" r:id="rId1"/>
    <hyperlink ref="H26" r:id="rId2"/>
    <hyperlink ref="H24" r:id="rId3"/>
    <hyperlink ref="H15" r:id="rId4"/>
    <hyperlink ref="H2" r:id="rId5"/>
    <hyperlink ref="H25" r:id="rId6"/>
    <hyperlink ref="H23" r:id="rId7"/>
    <hyperlink ref="H19" r:id="rId8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7" sqref="C7"/>
    </sheetView>
  </sheetViews>
  <sheetFormatPr defaultRowHeight="15" x14ac:dyDescent="0.25"/>
  <cols>
    <col min="1" max="1" width="26.28515625" customWidth="1"/>
    <col min="5" max="5" width="18.140625" customWidth="1"/>
  </cols>
  <sheetData>
    <row r="1" spans="1:6" x14ac:dyDescent="0.25">
      <c r="A1" t="s">
        <v>82</v>
      </c>
      <c r="B1" t="s">
        <v>85</v>
      </c>
      <c r="C1" t="s">
        <v>83</v>
      </c>
      <c r="D1" t="s">
        <v>84</v>
      </c>
      <c r="E1" t="s">
        <v>86</v>
      </c>
    </row>
    <row r="2" spans="1:6" x14ac:dyDescent="0.25">
      <c r="A2" t="s">
        <v>91</v>
      </c>
      <c r="B2">
        <v>24</v>
      </c>
      <c r="C2">
        <v>48</v>
      </c>
      <c r="D2">
        <v>2</v>
      </c>
      <c r="F2" t="s">
        <v>97</v>
      </c>
    </row>
    <row r="3" spans="1:6" x14ac:dyDescent="0.25">
      <c r="A3" t="s">
        <v>92</v>
      </c>
      <c r="B3">
        <v>24</v>
      </c>
      <c r="C3">
        <v>11</v>
      </c>
      <c r="D3">
        <v>0.5</v>
      </c>
      <c r="F3" t="s">
        <v>96</v>
      </c>
    </row>
    <row r="4" spans="1:6" x14ac:dyDescent="0.25">
      <c r="A4" t="s">
        <v>87</v>
      </c>
      <c r="B4">
        <v>24</v>
      </c>
      <c r="C4">
        <v>220</v>
      </c>
      <c r="D4">
        <v>9.1999999999999993</v>
      </c>
      <c r="E4" t="s">
        <v>93</v>
      </c>
    </row>
    <row r="5" spans="1:6" x14ac:dyDescent="0.25">
      <c r="A5" t="s">
        <v>23</v>
      </c>
      <c r="B5">
        <v>24</v>
      </c>
      <c r="C5">
        <v>30</v>
      </c>
      <c r="D5">
        <v>0.8</v>
      </c>
      <c r="E5" t="s">
        <v>93</v>
      </c>
    </row>
    <row r="6" spans="1:6" x14ac:dyDescent="0.25">
      <c r="A6" t="s">
        <v>90</v>
      </c>
      <c r="B6">
        <v>24</v>
      </c>
      <c r="C6">
        <v>1.92</v>
      </c>
      <c r="D6">
        <v>0.08</v>
      </c>
      <c r="E6" t="s">
        <v>94</v>
      </c>
    </row>
    <row r="7" spans="1:6" x14ac:dyDescent="0.25">
      <c r="A7" t="s">
        <v>88</v>
      </c>
      <c r="B7">
        <v>24</v>
      </c>
      <c r="C7">
        <f>D7*B7</f>
        <v>78</v>
      </c>
      <c r="D7">
        <f>1.625*2</f>
        <v>3.25</v>
      </c>
      <c r="E7" t="s">
        <v>95</v>
      </c>
    </row>
    <row r="8" spans="1:6" x14ac:dyDescent="0.25">
      <c r="A8" t="s">
        <v>89</v>
      </c>
      <c r="B8">
        <v>24</v>
      </c>
      <c r="C8">
        <v>6</v>
      </c>
      <c r="D8">
        <v>0.25</v>
      </c>
      <c r="F8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I12" sqref="I12"/>
    </sheetView>
  </sheetViews>
  <sheetFormatPr defaultRowHeight="15" x14ac:dyDescent="0.25"/>
  <cols>
    <col min="1" max="1" width="23.140625" customWidth="1"/>
    <col min="2" max="2" width="9.140625" customWidth="1"/>
    <col min="6" max="6" width="30.85546875" customWidth="1"/>
  </cols>
  <sheetData>
    <row r="1" spans="1:8" x14ac:dyDescent="0.25">
      <c r="A1" t="s">
        <v>118</v>
      </c>
      <c r="F1" t="s">
        <v>119</v>
      </c>
    </row>
    <row r="2" spans="1:8" x14ac:dyDescent="0.25">
      <c r="A2" t="s">
        <v>99</v>
      </c>
      <c r="B2">
        <v>1.8</v>
      </c>
      <c r="C2" t="s">
        <v>113</v>
      </c>
      <c r="F2" t="s">
        <v>99</v>
      </c>
      <c r="G2">
        <v>1.65</v>
      </c>
      <c r="H2" t="s">
        <v>113</v>
      </c>
    </row>
    <row r="3" spans="1:8" x14ac:dyDescent="0.25">
      <c r="A3" t="s">
        <v>100</v>
      </c>
      <c r="B3">
        <v>2.8E-3</v>
      </c>
      <c r="C3" t="s">
        <v>112</v>
      </c>
      <c r="F3" t="s">
        <v>100</v>
      </c>
      <c r="G3">
        <v>2.8E-3</v>
      </c>
      <c r="H3" t="s">
        <v>112</v>
      </c>
    </row>
    <row r="4" spans="1:8" x14ac:dyDescent="0.25">
      <c r="A4" t="s">
        <v>101</v>
      </c>
      <c r="B4">
        <v>0.48</v>
      </c>
      <c r="C4" t="s">
        <v>111</v>
      </c>
      <c r="F4" t="s">
        <v>101</v>
      </c>
      <c r="G4">
        <v>0.54</v>
      </c>
      <c r="H4" t="s">
        <v>111</v>
      </c>
    </row>
    <row r="5" spans="1:8" x14ac:dyDescent="0.25">
      <c r="A5" t="s">
        <v>102</v>
      </c>
      <c r="B5">
        <v>1.7</v>
      </c>
      <c r="C5" t="s">
        <v>110</v>
      </c>
      <c r="F5" t="s">
        <v>102</v>
      </c>
      <c r="G5">
        <v>1.68</v>
      </c>
      <c r="H5" t="s">
        <v>110</v>
      </c>
    </row>
    <row r="6" spans="1:8" x14ac:dyDescent="0.25">
      <c r="A6" t="s">
        <v>117</v>
      </c>
      <c r="B6">
        <v>1.45</v>
      </c>
      <c r="C6" t="s">
        <v>110</v>
      </c>
      <c r="F6" t="s">
        <v>117</v>
      </c>
      <c r="G6">
        <f>G5*0.85</f>
        <v>1.4279999999999999</v>
      </c>
      <c r="H6" t="s">
        <v>110</v>
      </c>
    </row>
    <row r="7" spans="1:8" x14ac:dyDescent="0.25">
      <c r="A7" t="s">
        <v>103</v>
      </c>
      <c r="B7">
        <v>400</v>
      </c>
      <c r="C7" t="s">
        <v>109</v>
      </c>
      <c r="F7" t="s">
        <v>103</v>
      </c>
      <c r="G7">
        <v>200</v>
      </c>
      <c r="H7" t="s">
        <v>109</v>
      </c>
    </row>
    <row r="8" spans="1:8" x14ac:dyDescent="0.25">
      <c r="A8" t="s">
        <v>104</v>
      </c>
      <c r="B8">
        <v>30</v>
      </c>
      <c r="C8" t="s">
        <v>109</v>
      </c>
      <c r="F8" t="s">
        <v>104</v>
      </c>
      <c r="G8">
        <v>30</v>
      </c>
      <c r="H8" t="s">
        <v>109</v>
      </c>
    </row>
    <row r="10" spans="1:8" x14ac:dyDescent="0.25">
      <c r="A10" t="s">
        <v>105</v>
      </c>
      <c r="B10">
        <v>1000</v>
      </c>
      <c r="C10" t="s">
        <v>108</v>
      </c>
      <c r="F10" t="s">
        <v>105</v>
      </c>
      <c r="G10">
        <v>526.89459999999997</v>
      </c>
      <c r="H10" t="s">
        <v>108</v>
      </c>
    </row>
    <row r="12" spans="1:8" x14ac:dyDescent="0.25">
      <c r="A12" t="s">
        <v>106</v>
      </c>
      <c r="B12">
        <f>B10/(2*B8)</f>
        <v>16.666666666666668</v>
      </c>
      <c r="C12" t="s">
        <v>107</v>
      </c>
      <c r="F12" t="s">
        <v>106</v>
      </c>
      <c r="G12">
        <f>G10/(2*G8)</f>
        <v>8.7815766666666661</v>
      </c>
      <c r="H12" t="s">
        <v>107</v>
      </c>
    </row>
    <row r="13" spans="1:8" x14ac:dyDescent="0.25">
      <c r="A13" t="s">
        <v>114</v>
      </c>
      <c r="B13">
        <f>B12*3.1416*B6*B3*B7/2</f>
        <v>42.516319999999993</v>
      </c>
      <c r="F13" t="s">
        <v>114</v>
      </c>
      <c r="G13">
        <f>G12*3.1416*G6*G3*G7/2</f>
        <v>11.030866390199039</v>
      </c>
    </row>
    <row r="14" spans="1:8" x14ac:dyDescent="0.25">
      <c r="A14" t="s">
        <v>115</v>
      </c>
      <c r="B14">
        <f>SQRT(2)*3.1416*B4*B12/B5</f>
        <v>20.907733306123838</v>
      </c>
      <c r="F14" t="s">
        <v>115</v>
      </c>
      <c r="G14">
        <f>SQRT(2)*3.1416*G4*G12/G5</f>
        <v>12.540731264265105</v>
      </c>
    </row>
    <row r="16" spans="1:8" x14ac:dyDescent="0.25">
      <c r="A16" t="s">
        <v>116</v>
      </c>
      <c r="B16">
        <f>(B14+B13)+(B6*0.3)</f>
        <v>63.859053306123833</v>
      </c>
      <c r="F16" t="s">
        <v>116</v>
      </c>
      <c r="G16">
        <f>(G14+G13)+(G6*0.3)</f>
        <v>23.999997654464142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Bill Of Material</vt:lpstr>
      <vt:lpstr>Built Parts</vt:lpstr>
      <vt:lpstr>Power Budget</vt:lpstr>
      <vt:lpstr>Max 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2017-05-28T18:57:50Z</dcterms:created>
  <dcterms:modified xsi:type="dcterms:W3CDTF">2017-07-02T00:33:03Z</dcterms:modified>
</cp:coreProperties>
</file>