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екты\документация\отчетности\"/>
    </mc:Choice>
  </mc:AlternateContent>
  <bookViews>
    <workbookView xWindow="-120" yWindow="-120" windowWidth="20730" windowHeight="11160" firstSheet="1" activeTab="1"/>
  </bookViews>
  <sheets>
    <sheet name="план-факт (1)" sheetId="1" r:id="rId1"/>
    <sheet name="план-факт (2)" sheetId="3" r:id="rId2"/>
    <sheet name="Лист2" sheetId="5" r:id="rId3"/>
    <sheet name="Лист3" sheetId="6" r:id="rId4"/>
  </sheets>
  <calcPr calcId="191029"/>
  <pivotCaches>
    <pivotCache cacheId="723" r:id="rId5"/>
    <pivotCache cacheId="729" r:id="rId6"/>
  </pivotCaches>
</workbook>
</file>

<file path=xl/calcChain.xml><?xml version="1.0" encoding="utf-8"?>
<calcChain xmlns="http://schemas.openxmlformats.org/spreadsheetml/2006/main">
  <c r="U30" i="6" l="1"/>
  <c r="U31" i="6"/>
  <c r="U32" i="6"/>
  <c r="U33" i="6"/>
  <c r="U34" i="6"/>
  <c r="T33" i="6"/>
  <c r="S33" i="6"/>
  <c r="R5" i="6"/>
  <c r="U5" i="6" s="1"/>
  <c r="R6" i="6"/>
  <c r="U6" i="6" s="1"/>
  <c r="R7" i="6"/>
  <c r="U7" i="6" s="1"/>
  <c r="R30" i="6"/>
  <c r="R31" i="6"/>
  <c r="R32" i="6"/>
  <c r="R34" i="6"/>
  <c r="R35" i="6"/>
  <c r="U35" i="6" s="1"/>
  <c r="R36" i="6"/>
  <c r="U36" i="6" s="1"/>
  <c r="R40" i="6"/>
  <c r="U40" i="6" s="1"/>
  <c r="Q30" i="6"/>
  <c r="T30" i="6" s="1"/>
  <c r="Q31" i="6"/>
  <c r="T31" i="6" s="1"/>
  <c r="O5" i="6"/>
  <c r="Q5" i="6" s="1"/>
  <c r="T5" i="6" s="1"/>
  <c r="O6" i="6"/>
  <c r="Q6" i="6" s="1"/>
  <c r="T6" i="6" s="1"/>
  <c r="O7" i="6"/>
  <c r="Q7" i="6" s="1"/>
  <c r="T7" i="6" s="1"/>
  <c r="O8" i="6"/>
  <c r="R8" i="6" s="1"/>
  <c r="U8" i="6" s="1"/>
  <c r="O9" i="6"/>
  <c r="R9" i="6" s="1"/>
  <c r="U9" i="6" s="1"/>
  <c r="O10" i="6"/>
  <c r="R10" i="6" s="1"/>
  <c r="U10" i="6" s="1"/>
  <c r="O11" i="6"/>
  <c r="R11" i="6" s="1"/>
  <c r="U11" i="6" s="1"/>
  <c r="O12" i="6"/>
  <c r="R12" i="6" s="1"/>
  <c r="U12" i="6" s="1"/>
  <c r="O13" i="6"/>
  <c r="O17" i="6"/>
  <c r="O18" i="6"/>
  <c r="O19" i="6"/>
  <c r="O20" i="6"/>
  <c r="O21" i="6"/>
  <c r="O22" i="6"/>
  <c r="O23" i="6"/>
  <c r="O24" i="6"/>
  <c r="O25" i="6"/>
  <c r="O26" i="6"/>
  <c r="O30" i="6"/>
  <c r="P30" i="6" s="1"/>
  <c r="S30" i="6" s="1"/>
  <c r="O31" i="6"/>
  <c r="P31" i="6" s="1"/>
  <c r="S31" i="6" s="1"/>
  <c r="O32" i="6"/>
  <c r="Q32" i="6" s="1"/>
  <c r="T32" i="6" s="1"/>
  <c r="O34" i="6"/>
  <c r="Q34" i="6" s="1"/>
  <c r="T34" i="6" s="1"/>
  <c r="O35" i="6"/>
  <c r="Q35" i="6" s="1"/>
  <c r="T35" i="6" s="1"/>
  <c r="O36" i="6"/>
  <c r="Q36" i="6" s="1"/>
  <c r="T36" i="6" s="1"/>
  <c r="O38" i="6"/>
  <c r="O40" i="6"/>
  <c r="Q40" i="6" s="1"/>
  <c r="T40" i="6" s="1"/>
  <c r="O41" i="6"/>
  <c r="R41" i="6" s="1"/>
  <c r="U41" i="6" s="1"/>
  <c r="O42" i="6"/>
  <c r="R42" i="6" s="1"/>
  <c r="U42" i="6" s="1"/>
  <c r="O4" i="6"/>
  <c r="R4" i="6" s="1"/>
  <c r="U4" i="6" s="1"/>
  <c r="P12" i="6" l="1"/>
  <c r="S12" i="6" s="1"/>
  <c r="Q4" i="6"/>
  <c r="T4" i="6" s="1"/>
  <c r="P6" i="6"/>
  <c r="S6" i="6" s="1"/>
  <c r="Q11" i="6"/>
  <c r="T11" i="6" s="1"/>
  <c r="P36" i="6"/>
  <c r="S36" i="6" s="1"/>
  <c r="P5" i="6"/>
  <c r="S5" i="6" s="1"/>
  <c r="Q10" i="6"/>
  <c r="T10" i="6" s="1"/>
  <c r="P8" i="6"/>
  <c r="S8" i="6" s="1"/>
  <c r="P35" i="6"/>
  <c r="S35" i="6" s="1"/>
  <c r="Q9" i="6"/>
  <c r="T9" i="6" s="1"/>
  <c r="P7" i="6"/>
  <c r="S7" i="6" s="1"/>
  <c r="Q42" i="6"/>
  <c r="T42" i="6" s="1"/>
  <c r="P34" i="6"/>
  <c r="S34" i="6" s="1"/>
  <c r="Q41" i="6"/>
  <c r="T41" i="6" s="1"/>
  <c r="Q8" i="6"/>
  <c r="T8" i="6" s="1"/>
  <c r="P42" i="6"/>
  <c r="S42" i="6" s="1"/>
  <c r="P40" i="6"/>
  <c r="S40" i="6" s="1"/>
  <c r="P4" i="6"/>
  <c r="S4" i="6" s="1"/>
  <c r="P11" i="6"/>
  <c r="S11" i="6" s="1"/>
  <c r="Q12" i="6"/>
  <c r="T12" i="6" s="1"/>
  <c r="P10" i="6"/>
  <c r="S10" i="6" s="1"/>
  <c r="P32" i="6"/>
  <c r="S32" i="6" s="1"/>
  <c r="P9" i="6"/>
  <c r="S9" i="6" s="1"/>
  <c r="P41" i="6"/>
  <c r="S41" i="6" s="1"/>
  <c r="N13" i="6"/>
  <c r="R13" i="6" s="1"/>
  <c r="U13" i="6" s="1"/>
  <c r="N38" i="6"/>
  <c r="R38" i="6" s="1"/>
  <c r="U38" i="6" s="1"/>
  <c r="N26" i="6"/>
  <c r="N25" i="6"/>
  <c r="N24" i="6"/>
  <c r="N23" i="6"/>
  <c r="N22" i="6"/>
  <c r="N21" i="6"/>
  <c r="N20" i="6"/>
  <c r="N19" i="6"/>
  <c r="N18" i="6"/>
  <c r="N17" i="6"/>
  <c r="Q18" i="6" l="1"/>
  <c r="T18" i="6" s="1"/>
  <c r="R18" i="6"/>
  <c r="U18" i="6" s="1"/>
  <c r="P18" i="6"/>
  <c r="S18" i="6" s="1"/>
  <c r="R19" i="6"/>
  <c r="U19" i="6" s="1"/>
  <c r="P19" i="6"/>
  <c r="S19" i="6" s="1"/>
  <c r="Q19" i="6"/>
  <c r="T19" i="6" s="1"/>
  <c r="Q26" i="6"/>
  <c r="T26" i="6" s="1"/>
  <c r="R26" i="6"/>
  <c r="U26" i="6" s="1"/>
  <c r="Q20" i="6"/>
  <c r="T20" i="6" s="1"/>
  <c r="P20" i="6"/>
  <c r="S20" i="6" s="1"/>
  <c r="R20" i="6"/>
  <c r="U20" i="6" s="1"/>
  <c r="P22" i="6"/>
  <c r="S22" i="6" s="1"/>
  <c r="R22" i="6"/>
  <c r="U22" i="6" s="1"/>
  <c r="Q22" i="6"/>
  <c r="T22" i="6" s="1"/>
  <c r="Q23" i="6"/>
  <c r="T23" i="6" s="1"/>
  <c r="R23" i="6"/>
  <c r="U23" i="6" s="1"/>
  <c r="P23" i="6"/>
  <c r="S23" i="6" s="1"/>
  <c r="Q24" i="6"/>
  <c r="T24" i="6" s="1"/>
  <c r="R24" i="6"/>
  <c r="U24" i="6" s="1"/>
  <c r="Q17" i="6"/>
  <c r="T17" i="6" s="1"/>
  <c r="P17" i="6"/>
  <c r="S17" i="6" s="1"/>
  <c r="Q25" i="6"/>
  <c r="T25" i="6" s="1"/>
  <c r="R25" i="6"/>
  <c r="U25" i="6" s="1"/>
  <c r="P38" i="6"/>
  <c r="S38" i="6" s="1"/>
  <c r="Q13" i="6"/>
  <c r="T13" i="6" s="1"/>
  <c r="R17" i="6"/>
  <c r="U17" i="6" s="1"/>
  <c r="P26" i="6"/>
  <c r="S26" i="6" s="1"/>
  <c r="R21" i="6"/>
  <c r="U21" i="6" s="1"/>
  <c r="Q21" i="6"/>
  <c r="T21" i="6" s="1"/>
  <c r="P21" i="6"/>
  <c r="S21" i="6" s="1"/>
  <c r="Q38" i="6"/>
  <c r="T38" i="6" s="1"/>
  <c r="P13" i="6"/>
  <c r="S13" i="6" s="1"/>
  <c r="P24" i="6"/>
  <c r="S24" i="6" s="1"/>
  <c r="P25" i="6"/>
  <c r="S25" i="6" s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4" i="5"/>
</calcChain>
</file>

<file path=xl/connections.xml><?xml version="1.0" encoding="utf-8"?>
<connections xmlns="http://schemas.openxmlformats.org/spreadsheetml/2006/main">
  <connection id="1" odcFile="C:\Users\msmirnyagin\AppData\Local\Temp\3\tmpB398.odc" keepAlive="1" name="DWH-SQL.dengisrazy.ru dengisrazy" type="5" refreshedVersion="5" background="1">
    <dbPr connection="Provider=MSOLAP.8;Integrated Security=SSPI;Persist Security Info=True;Initial Catalog=dengisrazy;Data Source=DWH-SQL.dengisrazy.ru;MDX Compatibility=1;Safety Options=2;MDX Missing Member Mode=Error;Update Isolation Level=2" command="report_divisio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WH-SQL.dengisrazy.ru dengisrazy"/>
    <s v="{[Dim Division].[I Division].[All]}"/>
    <s v="{[Dim Date].[I Date].[Month].&amp;[2019-04-01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<sst xmlns="http://schemas.openxmlformats.org/spreadsheetml/2006/main" count="586" uniqueCount="382">
  <si>
    <t>Дата (свод)</t>
  </si>
  <si>
    <t>All</t>
  </si>
  <si>
    <t>Названия строк</t>
  </si>
  <si>
    <t>МРД Восток</t>
  </si>
  <si>
    <t>Общий итог</t>
  </si>
  <si>
    <t>Заявки-новые, #</t>
  </si>
  <si>
    <t>Заявки-новые-план, #</t>
  </si>
  <si>
    <t>Заявки-новые (план-факт), %</t>
  </si>
  <si>
    <t>Выдачи-повт, #</t>
  </si>
  <si>
    <t>Выдачи-повт-план, #</t>
  </si>
  <si>
    <t>Выдачи-повт (план-факт), %</t>
  </si>
  <si>
    <t>Прол %, руб</t>
  </si>
  <si>
    <t>Прол-план %, руб</t>
  </si>
  <si>
    <t>Прол % (план-факт), %</t>
  </si>
  <si>
    <t>МРД</t>
  </si>
  <si>
    <t>Выдачи, руб</t>
  </si>
  <si>
    <t>МРД Северный Кавказ</t>
  </si>
  <si>
    <t>МРД Юг</t>
  </si>
  <si>
    <t>РД Белгород</t>
  </si>
  <si>
    <t>РД Екатеринбург</t>
  </si>
  <si>
    <t>РД Казань</t>
  </si>
  <si>
    <t>РД Курск</t>
  </si>
  <si>
    <t>РД Новосибирск</t>
  </si>
  <si>
    <t>РД Орел</t>
  </si>
  <si>
    <t>РД Санкт-Петербург</t>
  </si>
  <si>
    <t>РД Тула</t>
  </si>
  <si>
    <t>РД Череповец</t>
  </si>
  <si>
    <t>10 лет Октября, 109(Омск, ОО)</t>
  </si>
  <si>
    <t>Дианова, 3/1(Омск, ОО)</t>
  </si>
  <si>
    <t>Кирова, 9(Омск, ОО)</t>
  </si>
  <si>
    <t>Ленина ул., 97(Череповец)</t>
  </si>
  <si>
    <t>Максима Горького ул., 30(Череповец)</t>
  </si>
  <si>
    <t>Нефтезаводская, 10(Омск, ОО)</t>
  </si>
  <si>
    <t>Выдачи-повт, руб</t>
  </si>
  <si>
    <t>Выдачи-новые, #</t>
  </si>
  <si>
    <t>РД Краснодар 1</t>
  </si>
  <si>
    <t>РД Краснодар 3</t>
  </si>
  <si>
    <t>РД Ростов-на-Дону 2</t>
  </si>
  <si>
    <t>РД Ростов-на-Дону 3</t>
  </si>
  <si>
    <t>РД Ростов-на-Дону 4</t>
  </si>
  <si>
    <t>2-й Пятилетки пл., расположенном на з/у с к/н № 61:44:0082333:12(Ростов-на-Дону)</t>
  </si>
  <si>
    <t>30 лет Победы, 22(Волгодонск, РО)</t>
  </si>
  <si>
    <t>Базарная, 2(Ростов-на-Дону)</t>
  </si>
  <si>
    <t>Буденновский/Московская(Ростов-на-Дону)</t>
  </si>
  <si>
    <t>Буденновский/Садовая(Ростов-на-Дону)</t>
  </si>
  <si>
    <t>Вятская, 41-47/100(Ростов-на-Дону)</t>
  </si>
  <si>
    <t>Добровольского, 15(Ростов-на-Дону)</t>
  </si>
  <si>
    <t>З. Космодемьянской, 69(Азов, РО)</t>
  </si>
  <si>
    <t>Кирова, 6(Батайск)</t>
  </si>
  <si>
    <t>Королёва, 22а/30а(Ростов-на-Дону)</t>
  </si>
  <si>
    <t>Космонавтов, 4(Ростов-на-Дону)</t>
  </si>
  <si>
    <t>Ленина, 130(Семикаракорск, РО)</t>
  </si>
  <si>
    <t>Ленина, около КСШ №1(Константиновск, РО)</t>
  </si>
  <si>
    <t>Малиновского, 12(Ростов-на-Дону)</t>
  </si>
  <si>
    <t>Привокзальная, 21а(Азов, РО)</t>
  </si>
  <si>
    <t>Скибы ул., 153а(Зимовники, РО)</t>
  </si>
  <si>
    <t>Социалистическая ул., 56/6(Цимлянск, РО)</t>
  </si>
  <si>
    <t>Стачки, 224а (Ростов-на-Дону)</t>
  </si>
  <si>
    <t>Строителей, 21а(Волгодонск, РО)</t>
  </si>
  <si>
    <t>РД Астрахань</t>
  </si>
  <si>
    <t>РД Волгоград 1</t>
  </si>
  <si>
    <t>РД Воронеж 1</t>
  </si>
  <si>
    <t>РД Воронеж 2</t>
  </si>
  <si>
    <t>РД Липецк</t>
  </si>
  <si>
    <t>РД Саратов</t>
  </si>
  <si>
    <t>РД Ставрополь</t>
  </si>
  <si>
    <t>Базарный пер., 19(Ленинградская, КК)</t>
  </si>
  <si>
    <t>Ворошилова, 83а(ст.Егорлыкская,РО)</t>
  </si>
  <si>
    <t>Ворошиловский, 12(Ростов-на-Дону)</t>
  </si>
  <si>
    <t>Гоголевский, 15(Таганрог, РО)</t>
  </si>
  <si>
    <t>Еременко, 60д (Ростов-на-Дону)</t>
  </si>
  <si>
    <t>Калинина, 11к(Целина, РО)</t>
  </si>
  <si>
    <t>Карла Маркса/Базарный(Самарское, РО)</t>
  </si>
  <si>
    <t>Коммунистический, 32(Ростов-на-Дону)</t>
  </si>
  <si>
    <t>Коммунистический, 43 (Ростов-на-Дону)</t>
  </si>
  <si>
    <t>Комсомольская, 110г(Матвеев Курган)</t>
  </si>
  <si>
    <t>Кооперативная, 61(Крыловская, КК)</t>
  </si>
  <si>
    <t>Краснопольского, 14г(Зерноград, РО)</t>
  </si>
  <si>
    <t>Москатова, 8/10(Таганрог, РО)</t>
  </si>
  <si>
    <t>Первомайская, 96(ст. Кущёвская, КК)</t>
  </si>
  <si>
    <t>Пионерская ул., 58а(Орловский, РО)</t>
  </si>
  <si>
    <t>Пионерская ул., 91(Пролетарск, РО)</t>
  </si>
  <si>
    <t>Пушкина(Сальск)</t>
  </si>
  <si>
    <t>Стачки, 25б(Ростов-на-Дону)</t>
  </si>
  <si>
    <t>Чехова, 320(Таганрог, РО)</t>
  </si>
  <si>
    <t>Вокзальная, 156Ж(Глубокий, РО)</t>
  </si>
  <si>
    <t>Ворошилова, 2(Красный Сулин, РО)</t>
  </si>
  <si>
    <t>Ворошилова, 26а(Каменск-Шахтинский, РО)</t>
  </si>
  <si>
    <t>Индустриальная, 7(Шахты, РО)</t>
  </si>
  <si>
    <t>Красный Шахтер, 79(Шахты)</t>
  </si>
  <si>
    <t>Ленина, 16а(Аксай, РО)</t>
  </si>
  <si>
    <t>Ленина, 3(Новошахтинск, РО)</t>
  </si>
  <si>
    <t>М. Горького, 65/7(Донецк, РО)</t>
  </si>
  <si>
    <t>Московская, 1/90(Новочеркасск, РО)</t>
  </si>
  <si>
    <t>Нагибина, 24(Ростов-на-Дону)</t>
  </si>
  <si>
    <t>Обухова, 35б(Зверево, РО)</t>
  </si>
  <si>
    <t>Петровского, 28(Чертково, РО)</t>
  </si>
  <si>
    <t>Победы Революции, 103А(Шахты, РО)</t>
  </si>
  <si>
    <t>Подтелкова, территория рынка(Морозовск)</t>
  </si>
  <si>
    <t>Российская, 57(Миллерово)</t>
  </si>
  <si>
    <t>Сельмаш-Вокзал(Ростов-на-Дону)</t>
  </si>
  <si>
    <t>Шахтерская, 55а(Гуково, РО)</t>
  </si>
  <si>
    <t>Энгельса, 19/16(Белая Калитва, РО)</t>
  </si>
  <si>
    <t>Гагарина, 10(Невинномысск)</t>
  </si>
  <si>
    <t>Горького, 29(Кисловодск, СК)</t>
  </si>
  <si>
    <t>Карла Маркса ул., 72(Ставрополь)</t>
  </si>
  <si>
    <t>Карла Маркса, 81Б(Минеральные Воды, СК)</t>
  </si>
  <si>
    <t>Комсомольская ул., 26(Курганинск, КК)</t>
  </si>
  <si>
    <t>Комсомольская, 105(Гулькевичи, КК)</t>
  </si>
  <si>
    <t>Кооперативная ул., 23(Мостовской, КК)</t>
  </si>
  <si>
    <t>Красная, 176/2(Кропоткин, КК)</t>
  </si>
  <si>
    <t>Кулакова пр-т., 27/2(Ставрополь)</t>
  </si>
  <si>
    <t>Ленина ул., 81/2(Михайловск, СК)</t>
  </si>
  <si>
    <t>Ленина, 162/3(Лабинск, КК)</t>
  </si>
  <si>
    <t>Ленина, 84Б(Белореченск, КК)</t>
  </si>
  <si>
    <t>Мира ул., 65(Армавир, КК)</t>
  </si>
  <si>
    <t>Мира, 16(Пятигорск, СК)</t>
  </si>
  <si>
    <t>Октябрьская, 177(ст. Тбилисская, КК)</t>
  </si>
  <si>
    <t>Октябрьская, по смежеству с магазином "Универмаг" (Будённовск, СК)</t>
  </si>
  <si>
    <t>Первомайская, 179/2(Новокубанск, КК)</t>
  </si>
  <si>
    <t>Первомайская, дом №79 а/8(Отрадная, КК)</t>
  </si>
  <si>
    <t>Пролетарская ул., 228(Майкоп, РА)</t>
  </si>
  <si>
    <t>Тухачевского, 16/1(Ставрополь)</t>
  </si>
  <si>
    <t>Астраханская, 76н(Анапа)</t>
  </si>
  <si>
    <t>Бирюзова, 3и,пом.XYI(Новороссийск)</t>
  </si>
  <si>
    <t>Ворошилова ул., 30(Апшеронск, КК)</t>
  </si>
  <si>
    <t>Ворошилова/Урусова 36/60-а4(Горячий Ключ)</t>
  </si>
  <si>
    <t>Героев десантников, 39/174(Новороссийcк, КК)</t>
  </si>
  <si>
    <t>Дзержинского, 268(Славянск на Кубани)</t>
  </si>
  <si>
    <t>Интернациональная, 13а(Тимашевск, КК)</t>
  </si>
  <si>
    <t>Кирова, 170Б/1(ст. Брюховецкая, КК)</t>
  </si>
  <si>
    <t>Кирова, 60б(Геленджик, КК)</t>
  </si>
  <si>
    <t>Ковтюха ул., 96(ст. Полтавская, КК)</t>
  </si>
  <si>
    <t>Кольцовского, 23а(Староминская, КК)</t>
  </si>
  <si>
    <t>Ленина, 54/Красноармейская 39,пом.1(Темрюк, КК)</t>
  </si>
  <si>
    <t>Нестеренко, 59а(Каневская, КК)</t>
  </si>
  <si>
    <t>Первомайская, 84 (ст. Старощербиновская)</t>
  </si>
  <si>
    <t>Пролетарская, 48(Приморско-Ахтарск, КК)</t>
  </si>
  <si>
    <t>Свердлова, 85(Ейск, КК)</t>
  </si>
  <si>
    <t>Синева ул., 11(Крымск, КК)</t>
  </si>
  <si>
    <t>40-летия Победы ул., 69(Краснодар, КК)</t>
  </si>
  <si>
    <t>Вакуленчука, 2/7(Севастополь, К)</t>
  </si>
  <si>
    <t>Вишняковой, 118/1(Краснодар)</t>
  </si>
  <si>
    <t>Гагарина ул., 40(Симферополь, К)</t>
  </si>
  <si>
    <t>Калинина, 337(Краснодар)</t>
  </si>
  <si>
    <t>Кирова пр-т, 84(Симферополь, К)</t>
  </si>
  <si>
    <t>Красная, 130(Кореновск, КК)</t>
  </si>
  <si>
    <t>Красноармейская, 60/4(Краснодар)</t>
  </si>
  <si>
    <t>Ленина, 108(ст. Северская, КК)</t>
  </si>
  <si>
    <t>Ленина, 20(Павловская, КК)</t>
  </si>
  <si>
    <t>Ободовского, 27(Усть-Лабинск, КК)</t>
  </si>
  <si>
    <t>Подвойского, 39а(Тихорецк)</t>
  </si>
  <si>
    <t>Пушкина ул., 113ж(Афипский, КК)</t>
  </si>
  <si>
    <t>Севастопольская ул., 82А(Симферополь, К)</t>
  </si>
  <si>
    <t>Советов, 148б(Абинск, КК)</t>
  </si>
  <si>
    <t>Сормовская, 177а(Краснодар)</t>
  </si>
  <si>
    <t>Ставропольская ул., 254/3(Краснодар, КК)</t>
  </si>
  <si>
    <t>Станция Краснодар-2, д.4(Краснодар, КК)</t>
  </si>
  <si>
    <t>Чапаева, 116/2(ст. Динская, КК)</t>
  </si>
  <si>
    <t>10-летия Октября пл., 4/1(Вольск, СО)</t>
  </si>
  <si>
    <t>Большая Горная, б/н(Саратов, СО)</t>
  </si>
  <si>
    <t>Железнодорожная ул., район автобусной остановки(Ртищево, СО)</t>
  </si>
  <si>
    <t>Карла Маркса, 33(Балашов, СО)</t>
  </si>
  <si>
    <t>Ленина, 78а(Маркс, СО)</t>
  </si>
  <si>
    <t>М. Горького, 40(Пугачев, СО)</t>
  </si>
  <si>
    <t>Набережная Леонова, 15/1(Балаково, СО)</t>
  </si>
  <si>
    <t>пл.Ленина ост. 3-я Дачная(Саратов)</t>
  </si>
  <si>
    <t>Рахова/Вавилова(Саратов)</t>
  </si>
  <si>
    <t>Строителей, 2(Энгельс, СО)</t>
  </si>
  <si>
    <t>Строителей, 38(Саратов)</t>
  </si>
  <si>
    <t>Тархова, 29а(Саратов)</t>
  </si>
  <si>
    <t>Быханов Сад(Липецк)</t>
  </si>
  <si>
    <t>Воровского ул., 11а(Грязи, ЛО)</t>
  </si>
  <si>
    <t>З. Космодемьянской, 2(Липецк)</t>
  </si>
  <si>
    <t>Заводская пл., строение 9, этаж 1, литер А(Липецк)</t>
  </si>
  <si>
    <t>Интернациональная ул., 110(Мичуринск, ТО)</t>
  </si>
  <si>
    <t>Интернациональная, 47(Моршанск, ТО)</t>
  </si>
  <si>
    <t>Коммунальная ул., 21а(Тамбов)</t>
  </si>
  <si>
    <t>Коммунистическая, 13(Липецк)</t>
  </si>
  <si>
    <t>Космонавтов, 41/1(Липецк)</t>
  </si>
  <si>
    <t>Куйбышевский проезд ул., 3б(Рассказово, ТО)</t>
  </si>
  <si>
    <t>Ленина, 11(Данков, ЛО)</t>
  </si>
  <si>
    <t>Мира, 112(Елец, ЛО)</t>
  </si>
  <si>
    <t>Площадь Победы, 3(Липецк)</t>
  </si>
  <si>
    <t>Победы пр-т, 72(Липецк)</t>
  </si>
  <si>
    <t>Проспект 60 лет СССР, 20б(Липецк)</t>
  </si>
  <si>
    <t>Советская ул., 182(Тамбов)</t>
  </si>
  <si>
    <t>20 лет Октября, 119б(Воронеж)</t>
  </si>
  <si>
    <t>Ворошилова, у дома 27(Воронеж)</t>
  </si>
  <si>
    <t>Героев Сибиряков, 67(Воронеж)</t>
  </si>
  <si>
    <t>Гранитный мкр.27, пом. 2(Павловск, ВО)</t>
  </si>
  <si>
    <t>Колхозного рынка площадь, 27(Калач, ВО)</t>
  </si>
  <si>
    <t>Ленина, 24(Острогожск, ВО)</t>
  </si>
  <si>
    <t>Лизюкова, 25а(Воронеж)</t>
  </si>
  <si>
    <t>Лизюкова, 85(Воронеж)</t>
  </si>
  <si>
    <t>Писателя Маршака, 7б(Воронеж)</t>
  </si>
  <si>
    <t>Победы, 1и(Нововоронеж)</t>
  </si>
  <si>
    <t>Бланская, 46(Борисоглебск)</t>
  </si>
  <si>
    <t>Ватутина ул., 89 1\а павильон №37(Анна)</t>
  </si>
  <si>
    <t>Димитрова, 127в(Воронеж)</t>
  </si>
  <si>
    <t>Кольцовская, 33(Воронеж)</t>
  </si>
  <si>
    <t>Коммунистическая, 14а (Лиски)</t>
  </si>
  <si>
    <t>Ленинский проспект, 137(Воронеж)</t>
  </si>
  <si>
    <t>Ленинский, 116е(Воронеж)</t>
  </si>
  <si>
    <t>Новосибирская, 32б(Воронеж)</t>
  </si>
  <si>
    <t>Октябрьская, 16б(Россошь, ВО)</t>
  </si>
  <si>
    <t>Танкистов 2-а/1(Россошь)</t>
  </si>
  <si>
    <t>51-й Гвардейской 9а (остановка трамвая "51-я Гвардейская" )(Волгоград, ВО)</t>
  </si>
  <si>
    <t>Германа Титова, 43б(Волгоград)</t>
  </si>
  <si>
    <t>Героев Сталинграда, 4(Волгоград, ВО)</t>
  </si>
  <si>
    <t>Героев Сталинграда, остановка общественного транспорта "Виноградная"(Волгоград)</t>
  </si>
  <si>
    <t>Качинцев, 87а(Волгоград)</t>
  </si>
  <si>
    <t>Ленина, 16к(Волгоград)</t>
  </si>
  <si>
    <t>Ленина, 44(Волжский)</t>
  </si>
  <si>
    <t>Ленина, 84г(Волжский)</t>
  </si>
  <si>
    <t>Мира, 75а(Волжский)</t>
  </si>
  <si>
    <t>Николая Отрады, 20г(Волгоград, ВО)</t>
  </si>
  <si>
    <t>Обороны, 57(Михайловка, ВО)</t>
  </si>
  <si>
    <t>Ополченская, 14, по направлению движения в центр города(Волгоград)</t>
  </si>
  <si>
    <t>Пр. Университетский, 62а(Волгоград)</t>
  </si>
  <si>
    <t>Пролетарская ул., 45 № места в схеме 1.701(Волгоград, ВО)</t>
  </si>
  <si>
    <t>Пролетарская, 101/3(Камышин, ВО)</t>
  </si>
  <si>
    <t>Теличенко, 14В(Боковская, РО)</t>
  </si>
  <si>
    <t>Фроловская, 2/2(Фролово, ВО)</t>
  </si>
  <si>
    <t>Чекмарева, 5а(Калач-на-Дону, ВО)</t>
  </si>
  <si>
    <t>3-й микрорайон, 21Д, строение 9(Элиста, РК)</t>
  </si>
  <si>
    <t>Боевая, 53а-55а(Астрахань, АО)</t>
  </si>
  <si>
    <t>Вокзальная, 9б(Астрахань)</t>
  </si>
  <si>
    <t>Горького ул., З2Б(Элиста, РК)</t>
  </si>
  <si>
    <t>Победы, 53а(Астрахань, АО)</t>
  </si>
  <si>
    <t>Савушкина, 44г(Астрахань)</t>
  </si>
  <si>
    <t>Свердлова/Красная Набережная, 99-101/100-102 стр.2(Астрахань)</t>
  </si>
  <si>
    <t>Софьи Перовской 75а(Астрахань, АО)</t>
  </si>
  <si>
    <t>Циолковского, 4(Ахтубинск, АО)</t>
  </si>
  <si>
    <t>Яблочкова, 38в(Астрахань, АО)</t>
  </si>
  <si>
    <t>9-го Января, 2(Валуйки, БО)</t>
  </si>
  <si>
    <t>Б.Хмельницкого, 132(Белгород, БО)</t>
  </si>
  <si>
    <t>Горняк, 8(Старый Оскол, БО)</t>
  </si>
  <si>
    <t>Губкина, 25(Белгород, БО)</t>
  </si>
  <si>
    <t>Дзержинского, 113(Губкин, БО)</t>
  </si>
  <si>
    <t>Интернациональный, 12(Старый Оскол, БО)</t>
  </si>
  <si>
    <t>Карла Маркса, 74(Алексеевка, БО)</t>
  </si>
  <si>
    <t>Костюкова, 39(Белгород, БО)</t>
  </si>
  <si>
    <t>Ленина, 8(Шебекино, БО)</t>
  </si>
  <si>
    <t>Народный бульвар, 80б(Белгород)</t>
  </si>
  <si>
    <t>Олимпийский, 56(Старый Оскол, БО)</t>
  </si>
  <si>
    <t>Преображенская, 86(Белгород, БО)</t>
  </si>
  <si>
    <t>Солнечный, 34(Старый Оскол, БО)</t>
  </si>
  <si>
    <t>8 Марта, 118(Екатеринбург)</t>
  </si>
  <si>
    <t>Амундсена/бульвар Денисова-Уральского(Екатеринбург)</t>
  </si>
  <si>
    <t>Викулова, 38б(Екатеринбург)</t>
  </si>
  <si>
    <t>Грибоедова, 20Б(Екатеринбург)</t>
  </si>
  <si>
    <t>Гусарова, 5а павильон 50\2 (Пермь)</t>
  </si>
  <si>
    <t>Карла Маркса, 13(Полевской)</t>
  </si>
  <si>
    <t>Комсомольский проспект, 25(Пермь)</t>
  </si>
  <si>
    <t>Космонавтов, 43/1(Екатеринбург)</t>
  </si>
  <si>
    <t>М.Горького/О.Кошевого(Ревда)</t>
  </si>
  <si>
    <t>Маршала Рыбалко, 38(Пермь, ПК)</t>
  </si>
  <si>
    <t>Мира ул., 102(Пермь, ПК)</t>
  </si>
  <si>
    <t>Победы ул., 63(Каменск-Уральский)</t>
  </si>
  <si>
    <t>Проспект Успенский ул.(нечетная сторона)(Верхняя Пышма, СО)</t>
  </si>
  <si>
    <t>Челюскинцев, 25(Екатеринбург)</t>
  </si>
  <si>
    <t>Щорса, 94(Екатеринбург)</t>
  </si>
  <si>
    <t>Адоратского (возле роддома №1 по ул. М.Чуйкова, 56/1)(Казань)</t>
  </si>
  <si>
    <t>Вахитова - Глобус(Набережные Челны, РТ)</t>
  </si>
  <si>
    <t>Волгоградская, 2Б(Казань)</t>
  </si>
  <si>
    <t>Декабристов ул., торг. Павильон, дом 133(Казань, РТ)</t>
  </si>
  <si>
    <t>Дементьева, 27(Казань)</t>
  </si>
  <si>
    <t>Зорге ул., 75(Казань)</t>
  </si>
  <si>
    <t>Комарова(Зеленодольск)</t>
  </si>
  <si>
    <t>Космонавтов, 5(Казань, РТ)</t>
  </si>
  <si>
    <t>Мавлютова(Казань)</t>
  </si>
  <si>
    <t>Мира, 24а(Набережные Челны, РТ)</t>
  </si>
  <si>
    <t>Мусы Джалиля - Универсам(Набережные Челны, РТ)</t>
  </si>
  <si>
    <t>Строителей, 2(Нижнекамск, РТ)</t>
  </si>
  <si>
    <t>Тукая, 2(Казань)</t>
  </si>
  <si>
    <t>50 лет Октября-Дзержинского(Курск)</t>
  </si>
  <si>
    <t>Гагарина, д.23(Льгов)</t>
  </si>
  <si>
    <t>Горняков ул., территория рынка №26, здание 13(Железногорск)</t>
  </si>
  <si>
    <t>Дзержинского, 25(Курск)</t>
  </si>
  <si>
    <t>Карла Маркса, 4(Курск)</t>
  </si>
  <si>
    <t>Ленина, 42(Обоянь, КО)</t>
  </si>
  <si>
    <t>Льговский поворот – проспект Ленинского Комсомола (Курск)</t>
  </si>
  <si>
    <t>Набережная, д. 4А(Курчатов)</t>
  </si>
  <si>
    <t>Союзная, 37(Курск)</t>
  </si>
  <si>
    <t>79 Гвардейской дивизии, 12ж(Томск)</t>
  </si>
  <si>
    <t>Богдана Хмельницкого, 61(Новосибирск)</t>
  </si>
  <si>
    <t>Бориса Богаткова, 206(Новосибирск)</t>
  </si>
  <si>
    <t>Дзержинского, 18А(Новосибирск, НО)</t>
  </si>
  <si>
    <t>Иркутский тракт, 76(Томск)</t>
  </si>
  <si>
    <t>Карла Маркса, 2(Новосибирск)</t>
  </si>
  <si>
    <t>Красный, 188(Новосибирск)</t>
  </si>
  <si>
    <t>Ленина пр-т, 134 (Томск, ТО)</t>
  </si>
  <si>
    <t>Ленина, 47а(Бердск, НО)</t>
  </si>
  <si>
    <t>Мичурина, 25/1(Новосибирск)</t>
  </si>
  <si>
    <t>Нахимова ул., 13/1(Томск)</t>
  </si>
  <si>
    <t>Первомайская, 39/1, пав. 2(Новосибирск)</t>
  </si>
  <si>
    <t>Попова ул., 68(Барнаул)</t>
  </si>
  <si>
    <t>Рассветная, 4(Новосибирск)</t>
  </si>
  <si>
    <t>Станиславского, 17(Новосибирск)</t>
  </si>
  <si>
    <t>Титова, 1а(Новосибирск)</t>
  </si>
  <si>
    <t>Шевцовой, 15(Ленинск-Кузнецкий, КО)</t>
  </si>
  <si>
    <t>Юбилейная, остановка "Путепровод"(Искитим, НО)</t>
  </si>
  <si>
    <t>8 Марта, 19(Орел)</t>
  </si>
  <si>
    <t>Автовокзальная, 1(Орел)</t>
  </si>
  <si>
    <t>Брянского фронта, 2(Брянск)</t>
  </si>
  <si>
    <t>Горького, 2(Ливны, ОО)</t>
  </si>
  <si>
    <t>Карла маркса, 2(Орел)</t>
  </si>
  <si>
    <t>Металлургов, 15б(Орел, ОО)</t>
  </si>
  <si>
    <t>Московский проспект о\д 38, 132(Брянск)</t>
  </si>
  <si>
    <t>Пересвета, 1а(Брянск)</t>
  </si>
  <si>
    <t>Тургенева, 97А(Мценск, ОО)</t>
  </si>
  <si>
    <t>Ульянова, 60/1(Брянск)</t>
  </si>
  <si>
    <t>Бредова р-н маг "Универсам"(Апатиты, МО)</t>
  </si>
  <si>
    <t>Веры Слуцкой ул., уч. 30 у дома 50(Колпино, Санкт-Петербург)</t>
  </si>
  <si>
    <t>Воскресенская ул., 93/1(Архангельск, АО)</t>
  </si>
  <si>
    <t>Кольский пр-т, остановка «Улица Беринга»(Мурманск)</t>
  </si>
  <si>
    <t>Коминтерна, 14(Мурманск)</t>
  </si>
  <si>
    <t>Мира, 5/10(Великий Новгород, НО)</t>
  </si>
  <si>
    <t>Новаторов б-р, 98, литер В(Санкт-Петербург)</t>
  </si>
  <si>
    <t>Соборная ул., 28(Гатчина)</t>
  </si>
  <si>
    <t>Энгельса, 111(Санкт-Петербург)</t>
  </si>
  <si>
    <t>Гагарина, 40/2(Узловая,ТО)</t>
  </si>
  <si>
    <t>Кирова ул., 44(Калуга, КО)</t>
  </si>
  <si>
    <t>Кирова, 25(Тула)</t>
  </si>
  <si>
    <t>Красноармейский пр., 29 (Тула, ТО)</t>
  </si>
  <si>
    <t>Ленина пр-т, 104 (Тула, ТО)</t>
  </si>
  <si>
    <t>Ленина, 26(Ефремов)</t>
  </si>
  <si>
    <t>Максима Горького/Октябрьская, 3/50(Тула)</t>
  </si>
  <si>
    <t>Московская, 28(Новомосковск, ТО)</t>
  </si>
  <si>
    <t>Советская, 23а(Щекино, ТО)</t>
  </si>
  <si>
    <t>Б.Хмельницкого ул., 36(Иваново)</t>
  </si>
  <si>
    <t>Герцена, 58(Рыбинск)</t>
  </si>
  <si>
    <t>Машиностроителей пр-т., 11(Ярославль)</t>
  </si>
  <si>
    <t>Первомайская, 39/10(Ярославль)</t>
  </si>
  <si>
    <t>Торговая площадь, 2(Вологда)</t>
  </si>
  <si>
    <t>Юг</t>
  </si>
  <si>
    <t>Сев.кавказ</t>
  </si>
  <si>
    <t>Восток</t>
  </si>
  <si>
    <t>Воронеж</t>
  </si>
  <si>
    <t>Ростов на Дону</t>
  </si>
  <si>
    <t>Белгород</t>
  </si>
  <si>
    <t>Омск</t>
  </si>
  <si>
    <t>Томск</t>
  </si>
  <si>
    <t>Екатеринбург</t>
  </si>
  <si>
    <t>выдачи</t>
  </si>
  <si>
    <t>отказы</t>
  </si>
  <si>
    <t>План м.1</t>
  </si>
  <si>
    <t>План м.2</t>
  </si>
  <si>
    <t>План м.3</t>
  </si>
  <si>
    <t>2019</t>
  </si>
  <si>
    <t>Январь 2019</t>
  </si>
  <si>
    <t>Февраль 2019</t>
  </si>
  <si>
    <t>Март 2019</t>
  </si>
  <si>
    <t>Получение кредитного рейтинга, #</t>
  </si>
  <si>
    <t>Москва</t>
  </si>
  <si>
    <t>МРД ЮЛ</t>
  </si>
  <si>
    <t>нд</t>
  </si>
  <si>
    <t>Апрель 2019</t>
  </si>
  <si>
    <t>Получение кредитного рейтинга-план, #</t>
  </si>
  <si>
    <t>Получение кредитного рейтинга (план-факт), %</t>
  </si>
  <si>
    <t>Декабристов, рядом с д. № 150 (остановка на пересечении с ул. Волгоградская)(Казань)</t>
  </si>
  <si>
    <t>ул. Мартына Межлаука, д. 13 а(Казань)</t>
  </si>
  <si>
    <t>Комарова, 13(ст. Северская, КК)</t>
  </si>
  <si>
    <t>Октябрьская, 177/1 (Краснодар)</t>
  </si>
  <si>
    <t>Победы  76/2 (Ейск, КК)</t>
  </si>
  <si>
    <t>Мичурина, 23/1(Новосибирск)</t>
  </si>
  <si>
    <t>Нахимова ул., 15а(Томск)</t>
  </si>
  <si>
    <t>Покрышкина, д.6(Новосибирск)</t>
  </si>
  <si>
    <t>Куцева, 39б(ст. Кущёвская, КК)</t>
  </si>
  <si>
    <t>Москатова, 10-1(Таганрог, РО)</t>
  </si>
  <si>
    <t>Ленина пр-т, 101/22(Ростов-на-Дону)</t>
  </si>
  <si>
    <t>Проезд Торговый, 5(Каменск-Шахтинский)</t>
  </si>
  <si>
    <t>Мира, 22(Вологда)</t>
  </si>
  <si>
    <t>Май 2019</t>
  </si>
  <si>
    <t>Июнь 2019</t>
  </si>
  <si>
    <t>Июль 2019</t>
  </si>
  <si>
    <t>Август 2019</t>
  </si>
  <si>
    <t>Сентябрь 2019</t>
  </si>
  <si>
    <t>Октябрь 2019</t>
  </si>
  <si>
    <t>Ноябрь 2019</t>
  </si>
  <si>
    <t>Декабрь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</si>
</sst>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3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3" fontId="0" fillId="0" borderId="0" xfId="0" applyNumberFormat="1"/>
    <xf numFmtId="3" fontId="18" fillId="0" borderId="0" xfId="0" applyNumberFormat="1" applyFont="1"/>
    <xf numFmtId="0" fontId="18" fillId="0" borderId="0" xfId="0" applyFont="1" applyAlignment="1">
      <alignment wrapText="1"/>
    </xf>
    <xf numFmtId="9" fontId="18" fillId="0" borderId="0" xfId="0" applyNumberFormat="1" applyFont="1"/>
    <xf numFmtId="164" fontId="0" fillId="0" borderId="0" xfId="0" applyNumberFormat="1"/>
    <xf numFmtId="0" fontId="18" fillId="0" borderId="0" xfId="0" applyNumberFormat="1" applyFont="1"/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/>
    <xf numFmtId="0" fontId="20" fillId="0" borderId="10" xfId="0" applyFont="1" applyBorder="1" applyAlignment="1">
      <alignment horizontal="left"/>
    </xf>
    <xf numFmtId="3" fontId="20" fillId="0" borderId="10" xfId="0" applyNumberFormat="1" applyFont="1" applyBorder="1"/>
    <xf numFmtId="0" fontId="20" fillId="0" borderId="10" xfId="0" applyNumberFormat="1" applyFont="1" applyBorder="1"/>
    <xf numFmtId="9" fontId="20" fillId="0" borderId="10" xfId="0" applyNumberFormat="1" applyFont="1" applyBorder="1"/>
    <xf numFmtId="0" fontId="20" fillId="0" borderId="0" xfId="0" applyFont="1" applyAlignment="1">
      <alignment horizontal="left" indent="1"/>
    </xf>
    <xf numFmtId="3" fontId="20" fillId="0" borderId="0" xfId="0" applyNumberFormat="1" applyFont="1"/>
    <xf numFmtId="0" fontId="20" fillId="0" borderId="0" xfId="0" applyNumberFormat="1" applyFont="1"/>
    <xf numFmtId="9" fontId="20" fillId="0" borderId="0" xfId="0" applyNumberFormat="1" applyFont="1"/>
    <xf numFmtId="0" fontId="20" fillId="33" borderId="11" xfId="0" applyFont="1" applyFill="1" applyBorder="1" applyAlignment="1">
      <alignment horizontal="left"/>
    </xf>
    <xf numFmtId="3" fontId="20" fillId="33" borderId="11" xfId="0" applyNumberFormat="1" applyFont="1" applyFill="1" applyBorder="1"/>
    <xf numFmtId="0" fontId="20" fillId="33" borderId="11" xfId="0" applyNumberFormat="1" applyFont="1" applyFill="1" applyBorder="1"/>
    <xf numFmtId="9" fontId="20" fillId="33" borderId="11" xfId="0" applyNumberFormat="1" applyFont="1" applyFill="1" applyBorder="1"/>
    <xf numFmtId="0" fontId="18" fillId="34" borderId="0" xfId="0" applyFont="1" applyFill="1" applyAlignment="1">
      <alignment horizontal="left" indent="2"/>
    </xf>
    <xf numFmtId="3" fontId="18" fillId="34" borderId="0" xfId="0" applyNumberFormat="1" applyFont="1" applyFill="1"/>
    <xf numFmtId="0" fontId="18" fillId="34" borderId="0" xfId="0" applyNumberFormat="1" applyFont="1" applyFill="1"/>
    <xf numFmtId="9" fontId="18" fillId="34" borderId="0" xfId="0" applyNumberFormat="1" applyFont="1" applyFill="1"/>
    <xf numFmtId="3" fontId="0" fillId="34" borderId="0" xfId="0" applyNumberFormat="1" applyFill="1"/>
    <xf numFmtId="0" fontId="0" fillId="34" borderId="0" xfId="0" applyFill="1"/>
    <xf numFmtId="0" fontId="18" fillId="0" borderId="0" xfId="0" applyNumberFormat="1" applyFont="1" applyFill="1"/>
    <xf numFmtId="0" fontId="0" fillId="0" borderId="0" xfId="0" applyFill="1"/>
    <xf numFmtId="0" fontId="18" fillId="0" borderId="0" xfId="0" applyFont="1" applyFill="1" applyAlignment="1">
      <alignment horizontal="left" indent="2"/>
    </xf>
    <xf numFmtId="3" fontId="18" fillId="0" borderId="0" xfId="0" applyNumberFormat="1" applyFont="1" applyFill="1"/>
    <xf numFmtId="9" fontId="18" fillId="0" borderId="0" xfId="0" applyNumberFormat="1" applyFont="1" applyFill="1"/>
    <xf numFmtId="3" fontId="0" fillId="0" borderId="0" xfId="0" applyNumberFormat="1" applyFill="1"/>
    <xf numFmtId="0" fontId="16" fillId="0" borderId="0" xfId="0" applyFont="1" applyFill="1"/>
    <xf numFmtId="0" fontId="0" fillId="0" borderId="0" xfId="0" applyFont="1" applyFill="1"/>
    <xf numFmtId="0" fontId="18" fillId="34" borderId="0" xfId="0" applyFont="1" applyFill="1"/>
    <xf numFmtId="10" fontId="18" fillId="0" borderId="0" xfId="0" applyNumberFormat="1" applyFont="1"/>
    <xf numFmtId="10" fontId="18" fillId="34" borderId="0" xfId="0" applyNumberFormat="1" applyFon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4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alignment wrapText="1" readingOrder="0"/>
    </dxf>
    <dxf>
      <numFmt numFmtId="3" formatCode="#,##0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13" formatCode="0%"/>
    </dxf>
    <dxf>
      <alignment wrapText="1" readingOrder="0"/>
    </dxf>
    <dxf>
      <numFmt numFmtId="3" formatCode="#,##0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63.649932175926" backgroundQuery="1" createdVersion="5" refreshedVersion="5" minRefreshableVersion="3" recordCount="0" supportSubquery="1" supportAdvancedDrill="1">
  <cacheSource type="external" connectionId="1"/>
  <cacheFields count="28">
    <cacheField name="[Dim Date].[I Date].[Year]" caption="Год" numFmtId="0" hierarchy="2" level="1">
      <sharedItems count="3">
        <s v="[Dim Date].[I Date].[Year].&amp;[2019-01-01T00:00:00]" c="2019"/>
        <s v="[Dim Date].[I Date].[Year].&amp;[2018-01-01T00:00:00]" u="1" c="2018"/>
        <s v="[Dim Date].[I Date].[Year].&amp;[2017-01-01T00:00:00]" u="1" c="2017"/>
      </sharedItems>
    </cacheField>
    <cacheField name="[Dim Date].[I Date].[Month]" caption="Месяц" numFmtId="0" hierarchy="2" level="2" mappingCount="1">
      <sharedItems count="13">
        <s v="[Dim Date].[I Date].[Month].&amp;[2019-01-01T00:00:00]" c="Январь 2019" cp="1">
          <x/>
        </s>
        <s v="[Dim Date].[I Date].[Month].&amp;[2019-02-01T00:00:00]" c="Февраль 2019" cp="1">
          <x/>
        </s>
        <s v="[Dim Date].[I Date].[Month].&amp;[2019-03-01T00:00:00]" c="Март 2019" cp="1">
          <x/>
        </s>
        <s v="[Dim Date].[I Date].[Month].&amp;[2019-04-01T00:00:00]" c="Апрель 2019" cp="1">
          <x/>
        </s>
        <s v="[Dim Date].[I Date].[Month].&amp;[2019-05-01T00:00:00]" c="Май 2019" cp="1">
          <x/>
        </s>
        <s v="[Dim Date].[I Date].[Month].&amp;[2019-06-01T00:00:00]" c="Июнь 2019" cp="1">
          <x/>
        </s>
        <s v="[Dim Date].[I Date].[Month].&amp;[2019-07-01T00:00:00]" c="Июль 2019" cp="1">
          <x/>
        </s>
        <s v="[Dim Date].[I Date].[Month].&amp;[2019-08-01T00:00:00]" c="Август 2019" cp="1">
          <x/>
        </s>
        <s v="[Dim Date].[I Date].[Month].&amp;[2019-09-01T00:00:00]" c="Сентябрь 2019" cp="1">
          <x/>
        </s>
        <s v="[Dim Date].[I Date].[Month].&amp;[2019-10-01T00:00:00]" c="Октябрь 2019" cp="1">
          <x/>
        </s>
        <s v="[Dim Date].[I Date].[Month].&amp;[2019-11-01T00:00:00]" c="Ноябрь 2019" cp="1">
          <x/>
        </s>
        <s v="[Dim Date].[I Date].[Month].&amp;[2019-12-01T00:00:00]" c="Декабрь 2019" cp="1">
          <x/>
        </s>
        <s v="[Dim Date].[I Date].[Month].&amp;[2017-11-01T00:00:00]" u="1" c="Ноябрь 2017"/>
      </sharedItems>
      <mpMap v="3"/>
    </cacheField>
    <cacheField name="[Dim Date].[I Date].[Date]" caption="Дата" numFmtId="0" hierarchy="2" level="3">
      <sharedItems count="30">
        <s v="[Dim Date].[I Date].[Date].&amp;[2017-11-01T00:00:00]" c="2017-11-01"/>
        <s v="[Dim Date].[I Date].[Date].&amp;[2017-11-02T00:00:00]" c="2017-11-02"/>
        <s v="[Dim Date].[I Date].[Date].&amp;[2017-11-03T00:00:00]" c="2017-11-03"/>
        <s v="[Dim Date].[I Date].[Date].&amp;[2017-11-04T00:00:00]" c="2017-11-04"/>
        <s v="[Dim Date].[I Date].[Date].&amp;[2017-11-05T00:00:00]" c="2017-11-05"/>
        <s v="[Dim Date].[I Date].[Date].&amp;[2017-11-06T00:00:00]" c="2017-11-06"/>
        <s v="[Dim Date].[I Date].[Date].&amp;[2017-11-07T00:00:00]" c="2017-11-07"/>
        <s v="[Dim Date].[I Date].[Date].&amp;[2017-11-08T00:00:00]" c="2017-11-08"/>
        <s v="[Dim Date].[I Date].[Date].&amp;[2017-11-09T00:00:00]" c="2017-11-09"/>
        <s v="[Dim Date].[I Date].[Date].&amp;[2017-11-10T00:00:00]" c="2017-11-10"/>
        <s v="[Dim Date].[I Date].[Date].&amp;[2017-11-11T00:00:00]" c="2017-11-11"/>
        <s v="[Dim Date].[I Date].[Date].&amp;[2017-11-12T00:00:00]" c="2017-11-12"/>
        <s v="[Dim Date].[I Date].[Date].&amp;[2017-11-13T00:00:00]" c="2017-11-13"/>
        <s v="[Dim Date].[I Date].[Date].&amp;[2017-11-14T00:00:00]" c="2017-11-14"/>
        <s v="[Dim Date].[I Date].[Date].&amp;[2017-11-15T00:00:00]" c="2017-11-15"/>
        <s v="[Dim Date].[I Date].[Date].&amp;[2017-11-16T00:00:00]" c="2017-11-16"/>
        <s v="[Dim Date].[I Date].[Date].&amp;[2017-11-17T00:00:00]" c="2017-11-17"/>
        <s v="[Dim Date].[I Date].[Date].&amp;[2017-11-18T00:00:00]" c="2017-11-18"/>
        <s v="[Dim Date].[I Date].[Date].&amp;[2017-11-19T00:00:00]" c="2017-11-19"/>
        <s v="[Dim Date].[I Date].[Date].&amp;[2017-11-20T00:00:00]" c="2017-11-20"/>
        <s v="[Dim Date].[I Date].[Date].&amp;[2017-11-21T00:00:00]" c="2017-11-21"/>
        <s v="[Dim Date].[I Date].[Date].&amp;[2017-11-22T00:00:00]" c="2017-11-22"/>
        <s v="[Dim Date].[I Date].[Date].&amp;[2017-11-23T00:00:00]" c="2017-11-23"/>
        <s v="[Dim Date].[I Date].[Date].&amp;[2017-11-24T00:00:00]" c="2017-11-24"/>
        <s v="[Dim Date].[I Date].[Date].&amp;[2017-11-25T00:00:00]" c="2017-11-25"/>
        <s v="[Dim Date].[I Date].[Date].&amp;[2017-11-26T00:00:00]" c="2017-11-26"/>
        <s v="[Dim Date].[I Date].[Date].&amp;[2017-11-27T00:00:00]" c="2017-11-27"/>
        <s v="[Dim Date].[I Date].[Date].&amp;[2017-11-28T00:00:00]" c="2017-11-28"/>
        <s v="[Dim Date].[I Date].[Date].&amp;[2017-11-29T00:00:00]" c="2017-11-29"/>
        <s v="[Dim Date].[I Date].[Date].&amp;[2017-11-30T00:00:00]" c="2017-11-30"/>
      </sharedItems>
    </cacheField>
    <cacheField name="[Dim Date].[I Date].[Month].[Year]" caption="Год" propertyName="Year" numFmtId="0" hierarchy="2" level="2" memberPropertyField="1">
      <sharedItems count="1">
        <s v="2019"/>
      </sharedItems>
    </cacheField>
    <cacheField name="[Dim Date].[I Date].[Date].[_Datemyear]" caption="_Datemyear" propertyName="_Datemyear" numFmtId="0" hierarchy="2" level="3" memberPropertyField="1">
      <sharedItems containsSemiMixedTypes="0" containsString="0"/>
    </cacheField>
    <cacheField name="[Dim Date].[I Date].[Date].[Month]" caption="Месяц" propertyName="Month" numFmtId="0" hierarchy="2" level="3" memberPropertyField="1">
      <sharedItems containsSemiMixedTypes="0" containsString="0"/>
    </cacheField>
    <cacheField name="[Dim Date].[I Date].[Date].[Week Day]" caption="День недели" propertyName="Week Day" numFmtId="0" hierarchy="2" level="3" memberPropertyField="1">
      <sharedItems containsSemiMixedTypes="0" containsString="0"/>
    </cacheField>
    <cacheField name="[Dim Date].[I Date].[Date].[Мonth Year]" caption="Месяц года" propertyName="Мonth Year" numFmtId="0" hierarchy="2" level="3" memberPropertyField="1">
      <sharedItems containsSemiMixedTypes="0" containsString="0"/>
    </cacheField>
    <cacheField name="[Dim Division].[I Division].[Hub Center]" caption="МРД" numFmtId="0" hierarchy="15" level="1">
      <sharedItems containsSemiMixedTypes="0" containsString="0"/>
    </cacheField>
    <cacheField name="[Dim Division].[I Division].[Reg Center]" caption="РЦ" numFmtId="0" hierarchy="15" level="2">
      <sharedItems containsSemiMixedTypes="0" containsString="0"/>
    </cacheField>
    <cacheField name="[Dim Division].[I Division].[Division]" caption="ЦВЗ" numFmtId="0" hierarchy="15" level="3">
      <sharedItems containsSemiMixedTypes="0" containsString="0"/>
    </cacheField>
    <cacheField name="[Dim Division].[I Division].[Reg Center].[Hub Center]" caption="МРД" propertyName="Hub Center" numFmtId="0" hierarchy="15" level="2" memberPropertyField="1">
      <sharedItems containsSemiMixedTypes="0" containsString="0"/>
    </cacheField>
    <cacheField name="[Dim Division].[I Division].[Division].[Reg Center]" caption="РЦ" propertyName="Reg Center" numFmtId="0" hierarchy="15" level="3" memberPropertyField="1">
      <sharedItems containsSemiMixedTypes="0" containsString="0"/>
    </cacheField>
    <cacheField name="[Measures].[App New Count]" caption="Заявки-новые, #" numFmtId="0" hierarchy="24" level="32767"/>
    <cacheField name="[Measures].[App New Plan Count]" caption="Заявки-новые-план, #" numFmtId="0" hierarchy="48" level="32767"/>
    <cacheField name="[Measures].[App  New PF Rate]" caption="Заявки-новые (план-факт), %" numFmtId="0" hierarchy="132" level="32767"/>
    <cacheField name="[Measures].[Con Rep Count]" caption="Выдачи-повт, #" numFmtId="0" hierarchy="30" level="32767"/>
    <cacheField name="[Measures].[Con Rep Plan Count]" caption="Выдачи-повт-план, #" numFmtId="0" hierarchy="49" level="32767"/>
    <cacheField name="[Measures].[Con Rep PF Rate]" caption="Выдачи-повт (план-факт), %" numFmtId="0" hierarchy="133" level="32767"/>
    <cacheField name="[Measures].[Agr Intrst Amount]" caption="Прол %, руб" numFmtId="0" hierarchy="45" level="32767"/>
    <cacheField name="[Measures].[Agr Intrst Plan Amount]" caption="Прол-план %, руб" numFmtId="0" hierarchy="50" level="32767"/>
    <cacheField name="[Measures].[Agr Intrst PF Rate]" caption="Прол % (план-факт), %" numFmtId="0" hierarchy="134" level="32767"/>
    <cacheField name="[Dim Date].[I Date].[Date].[Week Year]" caption="Неделя года" propertyName="Week Year" numFmtId="0" hierarchy="2" level="3" memberPropertyField="1">
      <sharedItems containsSemiMixedTypes="0" containsString="0"/>
    </cacheField>
    <cacheField name="[Dim Date].[I Date].[Date].[Yyyy Mm]" caption="Год месяц" propertyName="Yyyy Mm" numFmtId="0" hierarchy="2" level="3" memberPropertyField="1">
      <sharedItems containsSemiMixedTypes="0" containsString="0"/>
    </cacheField>
    <cacheField name="[Dim Date].[I Date].[Date].[Yyyymm]" caption="ГодМесяц" propertyName="Yyyymm" numFmtId="0" hierarchy="2" level="3" memberPropertyField="1">
      <sharedItems containsSemiMixedTypes="0" containsString="0"/>
    </cacheField>
    <cacheField name="[Dim Division].[I Division].[Division].[Number]" caption="Номер" propertyName="Number" numFmtId="0" hierarchy="15" level="3" memberPropertyField="1">
      <sharedItems containsSemiMixedTypes="0" containsString="0"/>
    </cacheField>
    <cacheField name="[Dim Division].[I Division].[Division].[Reg Director]" caption="РЦ Директор" propertyName="Reg Director" numFmtId="0" hierarchy="15" level="3" memberPropertyField="1">
      <sharedItems containsSemiMixedTypes="0" containsString="0"/>
    </cacheField>
    <cacheField name="[Dim Division].[I Division].[Division].[Prod Group]" caption="Группа (коммерция)" propertyName="Prod Group" numFmtId="0" hierarchy="15" level="3" memberPropertyField="1">
      <sharedItems containsSemiMixedTypes="0" containsString="0"/>
    </cacheField>
  </cacheFields>
  <cacheHierarchies count="181">
    <cacheHierarchy uniqueName="[Dim Date].[_Datemyear]" caption="_Datemyear" attribute="1" defaultMemberUniqueName="[Dim Date].[_Datemyear].[All]" allUniqueName="[Dim Date].[_Datemyear].[All]" dimensionUniqueName="[Dim Date]" displayFolder="" count="0" unbalanced="0"/>
    <cacheHierarchy uniqueName="[Dim Date].[Date]" caption="Дата" attribute="1" keyAttribute="1" defaultMemberUniqueName="[Dim Date].[Date].[All]" allUniqueName="[Dim Date].[Date].[All]" dimensionUniqueName="[Dim Date]" displayFolder="Дата (свод)" count="0" unbalanced="0"/>
    <cacheHierarchy uniqueName="[Dim Date].[I Date]" caption="Дата (свод)" defaultMemberUniqueName="[Dim Date].[I Date].[All]" allUniqueName="[Dim Date].[I 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Месяц" attribute="1" defaultMemberUniqueName="[Dim Date].[Month].[All]" allUniqueName="[Dim Date].[Month].[All]" dimensionUniqueName="[Dim Date]" displayFolder="Дата (свод)" count="0" unbalanced="0"/>
    <cacheHierarchy uniqueName="[Dim Date].[Week Day]" caption="День недели" attribute="1" defaultMemberUniqueName="[Dim Date].[Week Day].[All]" allUniqueName="[Dim Date].[Week Day].[All]" dimensionUniqueName="[Dim Date]" displayFolder="Дата (свод)" count="0" unbalanced="0"/>
    <cacheHierarchy uniqueName="[Dim Date].[Week Year]" caption="Неделя" attribute="1" defaultMemberUniqueName="[Dim Date].[Week Year].[All]" allUniqueName="[Dim Date].[Week Year].[All]" dimensionUniqueName="[Dim Date]" displayFolder="Дата (свод)" count="0" unbalanced="0"/>
    <cacheHierarchy uniqueName="[Dim Date].[Year]" caption="Год" attribute="1" defaultMemberUniqueName="[Dim Date].[Year].[All]" allUniqueName="[Dim Date].[Year].[All]" dimensionUniqueName="[Dim Date]" displayFolder="Дата (свод)" count="0" unbalanced="0"/>
    <cacheHierarchy uniqueName="[Dim Date].[Yyyy Mm]" caption="Год месяц" attribute="1" defaultMemberUniqueName="[Dim Date].[Yyyy Mm].[All]" allUniqueName="[Dim Date].[Yyyy Mm].[All]" dimensionUniqueName="[Dim Date]" displayFolder="Дата (свод)" count="0" unbalanced="0"/>
    <cacheHierarchy uniqueName="[Dim Date].[Yyyymm]" caption="ГодМесяц" attribute="1" defaultMemberUniqueName="[Dim Date].[Yyyymm].[All]" allUniqueName="[Dim Date].[Yyyymm].[All]" dimensionUniqueName="[Dim Date]" displayFolder="Дата (свод)" count="0" unbalanced="0"/>
    <cacheHierarchy uniqueName="[Dim Date].[Мonth Year]" caption="Месяц года" attribute="1" defaultMemberUniqueName="[Dim Date].[Мonth Year].[All]" allUniqueName="[Dim Date].[Мonth Year].[All]" dimensionUniqueName="[Dim Date]" displayFolder="Дата (свод)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4" unbalanced="0">
      <fieldsUsage count="4">
        <fieldUsage x="-1"/>
        <fieldUsage x="8"/>
        <fieldUsage x="9"/>
        <fieldUsage x="10"/>
      </fieldsUsage>
    </cacheHierarchy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Measures].[App Count]" caption="Заявки, #" measure="1" displayFolder="Заявки" measureGroup="Fact Div Application" count="0"/>
    <cacheHierarchy uniqueName="[Measures].[App New Count]" caption="Заявки-новые, #" measure="1" displayFolder="Заявки" measureGroup="Fact Div Application" count="0" oneField="1">
      <fieldsUsage count="1">
        <fieldUsage x="13"/>
      </fieldsUsage>
    </cacheHierarchy>
    <cacheHierarchy uniqueName="[Measures].[App Rep Count]" caption="Заявки-повт, #" measure="1" displayFolder="Заявки" measureGroup="Fact Div Application" count="0"/>
    <cacheHierarchy uniqueName="[Measures].[App Friend Count]" caption="Приведи друга, #" measure="1" displayFolder="Заявки" measureGroup="Fact Div Application" count="0"/>
    <cacheHierarchy uniqueName="[Measures].[App Drive Count]" caption="Заявки-Драйв, #" measure="1" displayFolder="Заявки" measureGroup="Fact Div Application" count="0"/>
    <cacheHierarchy uniqueName="[Measures].[Con Count]" caption="Выдачи, #" measure="1" displayFolder="Выдачи" measureGroup="Fact Div Contract" count="0"/>
    <cacheHierarchy uniqueName="[Measures].[Con New Count]" caption="Выдачи-новые, #" measure="1" displayFolder="Выдачи" measureGroup="Fact Div Contract" count="0"/>
    <cacheHierarchy uniqueName="[Measures].[Con Rep Count]" caption="Выдачи-повт, #" measure="1" displayFolder="Выдачи" measureGroup="Fact Div Contract" count="0" oneField="1">
      <fieldsUsage count="1">
        <fieldUsage x="16"/>
      </fieldsUsage>
    </cacheHierarchy>
    <cacheHierarchy uniqueName="[Measures].[Con Amount]" caption="Выдачи, руб" measure="1" displayFolder="Выдачи" measureGroup="Fact Div Contract" count="0"/>
    <cacheHierarchy uniqueName="[Measures].[Con New Amount]" caption="Выдачи-новые, руб" measure="1" displayFolder="Выдачи" measureGroup="Fact Div Contract" count="0"/>
    <cacheHierarchy uniqueName="[Measures].[Con Rep Amount]" caption="Выдачи-повт, руб" measure="1" displayFolder="Выдачи" measureGroup="Fact Div Contract" count="0"/>
    <cacheHierarchy uniqueName="[Measures].[Con Count Pdl]" caption="Выдачи Pdl, #" measure="1" displayFolder="Выдачи" measureGroup="Fact Div Contract" count="0"/>
    <cacheHierarchy uniqueName="[Measures].[Con Friend Count]" caption="Приведи друга, #" measure="1" displayFolder="Выдачи" measureGroup="Fact Div Contract" count="0"/>
    <cacheHierarchy uniqueName="[Measures].[Con Count Inst]" caption="Выдачи Inst, #" measure="1" displayFolder="Выдачи" measureGroup="Fact Div Contract" count="0"/>
    <cacheHierarchy uniqueName="[Measures].[Con Count Pdl Cvz]" caption="Выдачи Pdl (на ЦВЗ), #" measure="1" displayFolder="Выдачи" measureGroup="Fact Div Contract" count="0"/>
    <cacheHierarchy uniqueName="[Measures].[Con Count Inst Cvz]" caption="Выдачи Inst (на ЦВЗ), #" measure="1" displayFolder="Выдачи" measureGroup="Fact Div Contract" count="0"/>
    <cacheHierarchy uniqueName="[Measures].[Agr Count]" caption="Прол, #" measure="1" displayFolder="Пролонгации" measureGroup="Fact Div Prolong Primary" count="0"/>
    <cacheHierarchy uniqueName="[Measures].[Agr New Count]" caption="Прол-новые, #" measure="1" displayFolder="Пролонгации" measureGroup="Fact Div Prolong Primary" count="0"/>
    <cacheHierarchy uniqueName="[Measures].[Agr Rep Count]" caption="Прол-повт, #" measure="1" displayFolder="Пролонгации" measureGroup="Fact Div Prolong Primary" count="0"/>
    <cacheHierarchy uniqueName="[Measures].[Agr Amount]" caption="Прол, руб" measure="1" displayFolder="Пролонгации" measureGroup="Fact Div Prolong Primary" count="0"/>
    <cacheHierarchy uniqueName="[Measures].[Agr New Amount]" caption="Прол-новые, руб" measure="1" displayFolder="Пролонгации" measureGroup="Fact Div Prolong Primary" count="0"/>
    <cacheHierarchy uniqueName="[Measures].[Agr Rep Amount]" caption="Прол-повт, руб" measure="1" displayFolder="Пролонгации" measureGroup="Fact Div Prolong Primary" count="0"/>
    <cacheHierarchy uniqueName="[Measures].[Agr Intrst Amount]" caption="Прол %, руб" measure="1" displayFolder="Пролонгации" measureGroup="Fact Div Intrst Prolong" count="0" oneField="1">
      <fieldsUsage count="1">
        <fieldUsage x="19"/>
      </fieldsUsage>
    </cacheHierarchy>
    <cacheHierarchy uniqueName="[Measures].[Agr New Intrst Amount]" caption="Прол-новые %, руб" measure="1" displayFolder="Пролонгации" measureGroup="Fact Div Intrst Prolong" count="0"/>
    <cacheHierarchy uniqueName="[Measures].[Agr Rep Intrst Amount]" caption="Прол-повт %, руб" measure="1" displayFolder="Пролонгации" measureGroup="Fact Div Intrst Prolong" count="0"/>
    <cacheHierarchy uniqueName="[Measures].[App New Plan Count]" caption="Заявки-новые-план, #" measure="1" displayFolder="План" measureGroup="Fact Div Plan" count="0" oneField="1">
      <fieldsUsage count="1">
        <fieldUsage x="14"/>
      </fieldsUsage>
    </cacheHierarchy>
    <cacheHierarchy uniqueName="[Measures].[Con Rep Plan Count]" caption="Выдачи-повт-план, #" measure="1" displayFolder="План" measureGroup="Fact Div Plan" count="0" oneField="1">
      <fieldsUsage count="1">
        <fieldUsage x="17"/>
      </fieldsUsage>
    </cacheHierarchy>
    <cacheHierarchy uniqueName="[Measures].[Agr Intrst Plan Amount]" caption="Прол-план %, руб" measure="1" displayFolder="План" measureGroup="Fact Div Plan" count="0" oneField="1">
      <fieldsUsage count="1">
        <fieldUsage x="20"/>
      </fieldsUsage>
    </cacheHierarchy>
    <cacheHierarchy uniqueName="[Measures].[Ins Con Plan Rate Pdl]" caption="Страховки-дог-план Pdl, %" measure="1" displayFolder="План" measureGroup="Fact Div Plan" count="0"/>
    <cacheHierarchy uniqueName="[Measures].[App New Plan Count G]" caption="Заявки-новые-план, day" measure="1" displayFolder="План (до сегодня)" measureGroup="Fact Div Plan" count="0"/>
    <cacheHierarchy uniqueName="[Measures].[Con Rep Plan Count G]" caption="Выдачи-повт-план, day" measure="1" displayFolder="План (до сегодня)" measureGroup="Fact Div Plan" count="0"/>
    <cacheHierarchy uniqueName="[Measures].[Agr Intrst Plan Amount G]" caption="Прол-план %, day" measure="1" displayFolder="Выдачи" measureGroup="Fact Div Plan" count="0"/>
    <cacheHierarchy uniqueName="[Measures].[Ins Rec Plan Rate]" caption="Страховки-перек-ие-план, %" measure="1" displayFolder="План" measureGroup="Fact Div Plan" count="0"/>
    <cacheHierarchy uniqueName="[Measures].[App Drive Plan Count]" caption="Заявки-Драйв-план, #" measure="1" displayFolder="План" measureGroup="Fact Div Plan" count="0"/>
    <cacheHierarchy uniqueName="[Measures].[App Drive Plan Count G]" caption="Заявки-Драйв-план, day" measure="1" displayFolder="План (до сегодня)" measureGroup="Fact Div Plan" count="0"/>
    <cacheHierarchy uniqueName="[Measures].[Stoloto Plan Amount]" caption="Столото-план, руб" measure="1" displayFolder="План" measureGroup="Fact Div Plan" count="0"/>
    <cacheHierarchy uniqueName="[Measures].[Stoloto Plan Amount G]" caption="Столото-план, day" measure="1" displayFolder="План (до сегодня)" measureGroup="Fact Div Plan" count="0"/>
    <cacheHierarchy uniqueName="[Measures].[Rating Plan Count]" caption="Получение кредитного рейтинга-план, #" measure="1" displayFolder="План" measureGroup="Fact Div Plan" count="0"/>
    <cacheHierarchy uniqueName="[Measures].[Rating Plan Count G]" caption="Получение кредитного рейтинга-план, day" measure="1" displayFolder="План (до сегодня)" measureGroup="Fact Div Plan" count="0"/>
    <cacheHierarchy uniqueName="[Measures].[Jurist24 Plan Amount G]" caption="Юрист24-план, day" measure="1" displayFolder="План (до сегодня)" measureGroup="Fact Div Plan" count="0"/>
    <cacheHierarchy uniqueName="[Measures].[Jurist24 Plan Amount]" caption="Юрист24-план, руб" measure="1" displayFolder="План" measureGroup="Fact Div Plan" count="0"/>
    <cacheHierarchy uniqueName="[Measures].[Con Ins Count Pdl]" caption="Страховка-дог Pdl, #" measure="1" displayFolder="Страховка" measureGroup="Fact Div Insurance" count="0"/>
    <cacheHierarchy uniqueName="[Measures].[Agr Ins Count]" caption="Страховка-прол Pdl, #" measure="1" displayFolder="Страховка" measureGroup="Fact Div Insurance" count="0"/>
    <cacheHierarchy uniqueName="[Measures].[Con Ins Amount Pdl]" caption="Страховка-дог Pdl, руб" measure="1" displayFolder="Страховка" measureGroup="Fact Div Insurance" count="0"/>
    <cacheHierarchy uniqueName="[Measures].[Agr Ins Amount]" caption="Страховка-прол Pdl, руб" measure="1" displayFolder="Страховка" measureGroup="Fact Div Insurance" count="0"/>
    <cacheHierarchy uniqueName="[Measures].[Rec Ins Count]" caption="Страховка-перек-ие, #" measure="1" displayFolder="Страховка" measureGroup="Fact Div Insurance" count="0"/>
    <cacheHierarchy uniqueName="[Measures].[Rec Ins Amount]" caption="Страховка-перек-ие, руб" measure="1" displayFolder="Страховка" measureGroup="Fact Div Insurance" count="0"/>
    <cacheHierarchy uniqueName="[Measures].[Con Ins Count Inst]" caption="Страховка-дог Inst, #" measure="1" displayFolder="Страховка" measureGroup="Fact Div Insurance" count="0"/>
    <cacheHierarchy uniqueName="[Measures].[Con Ins Amount Inst]" caption="Страховка-дог Inst, руб" measure="1" displayFolder="Страховка" measureGroup="Fact Div Insurance" count="0"/>
    <cacheHierarchy uniqueName="[Measures].[Con Ins Count Pdl Cvz]" caption="Страховка-дог Pdl (ЦВЗ), #" measure="1" displayFolder="Страховка" measureGroup="Fact Div Insurance" count="0"/>
    <cacheHierarchy uniqueName="[Measures].[Con Ins Amount Pdl Cvz]" caption="Страховка-дог Pdl (ЦВЗ), руб" measure="1" displayFolder="Страховка" measureGroup="Fact Div Insurance" count="0"/>
    <cacheHierarchy uniqueName="[Measures].[Agr Ins Count Inst]" caption="Страховка-прол Inst, #" measure="1" displayFolder="Страховка" measureGroup="Fact Div Insurance" count="0"/>
    <cacheHierarchy uniqueName="[Measures].[Agr Ins Amount Inst]" caption="Страховка-прол Inst, руб" measure="1" displayFolder="Страховка" measureGroup="Fact Div Insurance" count="0"/>
    <cacheHierarchy uniqueName="[Measures].[Con Ins Count Inst Cvz]" caption="Страховка-дог Inst (ЦВЗ),#" measure="1" displayFolder="Страховка" measureGroup="Fact Div Insurance" count="0"/>
    <cacheHierarchy uniqueName="[Measures].[Con Ins Amount Inst Cvz]" caption="Страховка-дог Inst (ЦВЗ), руб" measure="1" displayFolder="Страховка" measureGroup="Fact Div Insurance" count="0"/>
    <cacheHierarchy uniqueName="[Measures].[App New Plan Line]" caption="Заявки-новые, #" measure="1" displayFolder="Линейный прогноз" measureGroup="Fact Div Line" count="0"/>
    <cacheHierarchy uniqueName="[Measures].[Con Rep Plan Line]" caption="Выдачи-повт, #" measure="1" displayFolder="Линейный прогноз" measureGroup="Fact Div Line" count="0"/>
    <cacheHierarchy uniqueName="[Measures].[Agr Plan Line]" caption="Прол %, руб" measure="1" displayFolder="Линейный прогноз" measureGroup="Fact Div Line" count="0"/>
    <cacheHierarchy uniqueName="[Measures].[App Drive Plan Line]" caption="Заявки-Драйв, #" measure="1" displayFolder="Линейный прогноз" measureGroup="Fact Div Line" count="0"/>
    <cacheHierarchy uniqueName="[Measures].[Stoloto Plan Line]" caption="Столото, руб" measure="1" displayFolder="Линейный прогноз" measureGroup="Fact Div Line" count="0"/>
    <cacheHierarchy uniqueName="[Measures].[Rating Plan Line]" caption="Получение кредитного рейтинга, #" measure="1" displayFolder="Линейный прогноз" measureGroup="Fact Div Line" count="0"/>
    <cacheHierarchy uniqueName="[Measures].[Jurist24 Plan Line]" caption="Юрист24, руб" measure="1" displayFolder="Линейный прогноз" measureGroup="Fact Div Line" count="0"/>
    <cacheHierarchy uniqueName="[Measures].[Agr Count F]" caption="Прол, #" measure="1" displayFolder="Пролонгации" measureGroup="Fact Div Prolong Final" count="0"/>
    <cacheHierarchy uniqueName="[Measures].[Agr New Count F]" caption="Прол-новые, #" measure="1" displayFolder="Пролонгации" measureGroup="Fact Div Prolong Final" count="0"/>
    <cacheHierarchy uniqueName="[Measures].[Agr Rep Count F]" caption="Прол-повт, #" measure="1" displayFolder="Пролонгации" measureGroup="Fact Div Prolong Final" count="0"/>
    <cacheHierarchy uniqueName="[Measures].[Agr Amount F]" caption="Прол, руб" measure="1" displayFolder="Пролонгации" measureGroup="Fact Div Prolong Final" count="0"/>
    <cacheHierarchy uniqueName="[Measures].[Agr New Amount F]" caption="Прол-новые, руб" measure="1" displayFolder="Пролонгации" measureGroup="Fact Div Prolong Final" count="0"/>
    <cacheHierarchy uniqueName="[Measures].[Agr Rep Amount F]" caption="Прол-повт, руб" measure="1" displayFolder="Пролонгации" measureGroup="Fact Div Prolong Final" count="0"/>
    <cacheHierarchy uniqueName="[Measures].[Agr Count Pdl F]" caption="Прол Pdl, #" measure="1" displayFolder="Пролонгации" measureGroup="Fact Div Prolong Final" count="0"/>
    <cacheHierarchy uniqueName="[Measures].[Agr Count Inst F]" caption="Прол Inst, #" measure="1" displayFolder="Пролонгации" measureGroup="Fact Div Prolong Final" count="0"/>
    <cacheHierarchy uniqueName="[Measures].[Rating Count]" caption="Получение кредитного рейтинга, #" measure="1" displayFolder="доп. услуги" measureGroup="Fact Div Add Serv" count="0"/>
    <cacheHierarchy uniqueName="[Measures].[Consultation Count]" caption="Конс-ция в сфере потреб. кредит., #" measure="1" displayFolder="доп. услуги" measureGroup="Fact Div Add Serv" count="0"/>
    <cacheHierarchy uniqueName="[Measures].[Reg Docs Count]" caption="Сод-ие в оф-ии док., #" measure="1" displayFolder="доп. услуги" measureGroup="Fact Div Add Serv" count="0"/>
    <cacheHierarchy uniqueName="[Measures].[Stoloto Count]" caption="Столото, #" measure="1" displayFolder="доп. услуги" measureGroup="Fact Div Add Serv" count="0"/>
    <cacheHierarchy uniqueName="[Measures].[Rating Amount]" caption="Получение кредитного рейтинга, руб" measure="1" displayFolder="доп. услуги" measureGroup="Fact Div Add Serv" count="0"/>
    <cacheHierarchy uniqueName="[Measures].[Consultation Amount]" caption="Конс-ция в сфере потреб. кредит., руб" measure="1" displayFolder="доп. услуги" measureGroup="Fact Div Add Serv" count="0"/>
    <cacheHierarchy uniqueName="[Measures].[Stoloto Amount]" caption="Столото, руб" measure="1" displayFolder="доп. услуги" measureGroup="Fact Div Add Serv" count="0"/>
    <cacheHierarchy uniqueName="[Measures].[Reg Docs Amount]" caption="Сод-ие в оф-ии док., руб" measure="1" displayFolder="доп. услуги" measureGroup="Fact Div Add Serv" count="0"/>
    <cacheHierarchy uniqueName="[Measures].[Jurist24 Count]" caption="Юрист24, #" measure="1" displayFolder="доп. услуги" measureGroup="Fact Div Add Serv" count="0"/>
    <cacheHierarchy uniqueName="[Measures].[Jurist24 Amount]" caption="Юрист24, руб" measure="1" displayFolder="доп. услуги" measureGroup="Fact Div Add Serv" count="0"/>
    <cacheHierarchy uniqueName="[Measures].[Rating Count Wc]" caption="Получение кредитного рейтинга (без дог.), #" measure="1" displayFolder="доп. услуги" measureGroup="Fact Div Add Serv" count="0"/>
    <cacheHierarchy uniqueName="[Measures].[Cards Count]" caption="Карты Скорость, #" measure="1" displayFolder="доп. услуги" measureGroup="Fact Div Add Serv" count="0"/>
    <cacheHierarchy uniqueName="[Measures].[Tele2 Count]" caption="Tele2, #" measure="1" displayFolder="доп. услуги" measureGroup="Fact Div Add Serv" count="0"/>
    <cacheHierarchy uniqueName="[Measures].[Tele2 Amount]" caption="Tele2, руб" measure="1" displayFolder="доп. услуги" measureGroup="Fact Div Add Serv" count="0"/>
    <cacheHierarchy uniqueName="[Measures].[Doctor Nearby Count]" caption="Доктор рядом, #" measure="1" displayFolder="доп. услуги" measureGroup="Fact Div Add Serv" count="0"/>
    <cacheHierarchy uniqueName="[Measures].[Doctor Nearby Amount]" caption="Доктор рядом, руб" measure="1" displayFolder="доп. услуги" measureGroup="Fact Div Add Serv" count="0"/>
    <cacheHierarchy uniqueName="[Measures].[Rating Count Wloan]" caption="Получение кредитного рейтинга (без займа), #" measure="1" displayFolder="доп. услуги" measureGroup="Fact Div Add Serv" count="0"/>
    <cacheHierarchy uniqueName="[Measures].[Rating Amount Wloan]" caption="Получение кредитного рейтинга (без займа), руб" measure="1" displayFolder="доп. услуги" measureGroup="Fact Div Add Serv" count="0"/>
    <cacheHierarchy uniqueName="[Measures].[Rating Count Agr]" caption="Получение кредитного рейтинга (прол-ции), #" measure="1" displayFolder="доп. услуги" measureGroup="Fact Div Add Serv" count="0"/>
    <cacheHierarchy uniqueName="[Measures].[Rating Amount Agr]" caption="Получение кредитного рейтинга (прол-ции), руб" measure="1" displayFolder="доп. услуги" measureGroup="Fact Div Add Serv" count="0"/>
    <cacheHierarchy uniqueName="[Measures].[Rating Amount Wc]" caption="Получение кредитного рейтинга (без дог.), руб." measure="1" displayFolder="доп. услуги" measureGroup="Fact Div Add Serv" count="0"/>
    <cacheHierarchy uniqueName="[Measures].[Ins Property 30 Count]" caption="Страх-ие имущ. 30 дней, шт" measure="1" displayFolder="доп. услуги" measureGroup="Fact Div Add Serv" count="0"/>
    <cacheHierarchy uniqueName="[Measures].[Ins Property 60 Count]" caption="Страх-ие имущ. 60 дней, шт" measure="1" displayFolder="доп. услуги" measureGroup="Fact Div Add Serv" count="0"/>
    <cacheHierarchy uniqueName="[Measures].[Ins Cards 30 Count]" caption="Страх-ие карт 30 дней, шт" measure="1" displayFolder="доп. услуги" measureGroup="Fact Div Add Serv" count="0"/>
    <cacheHierarchy uniqueName="[Measures].[Ins Cards 30p Count]" caption="Страх-ие карт 30 дней+, шт" measure="1" displayFolder="доп. услуги" measureGroup="Fact Div Add Serv" count="0"/>
    <cacheHierarchy uniqueName="[Measures].[All Ins Count Pdl]" caption="Страховка-дог+прол Pdl, #" measure="1" displayFolder="Страховка" measureGroup="Fact Div Insurance" count="0"/>
    <cacheHierarchy uniqueName="[Measures].[All Ins Amount Pdl]" caption="Страховка-дог+прол Pdl, руб" measure="1" displayFolder="Страховка" measureGroup="Fact Div Insurance" count="0"/>
    <cacheHierarchy uniqueName="[Measures].[All Ins Count Pdl Inst]" caption="Страховка-дог+прол Pdl+дог+прол Inst, #" measure="1" displayFolder="Страховка" measureGroup="Fact Div Insurance" count="0"/>
    <cacheHierarchy uniqueName="[Measures].[All Ins Amount Pdl Inst]" caption="Страховка-дог+прол Pdl+дог+прол Inst, руб" measure="1" displayFolder="Страховка" measureGroup="Fact Div Insurance" count="0"/>
    <cacheHierarchy uniqueName="[Measures].[All Ins Rate Pdl]" caption="Страховка-дог+прол Pdl, %" measure="1" displayFolder="Страховка" measureGroup="Fact Div Insurance" count="0"/>
    <cacheHierarchy uniqueName="[Measures].[All Ins Rate Pdl Inst]" caption="Страховка-дог+прол Pdl+дог+прол Inst, %" measure="1" displayFolder="Страховка" measureGroup="Fact Div Insurance" count="0"/>
    <cacheHierarchy uniqueName="[Measures].[Con Ins Rate Pdl]" caption="Страховка-дог Pdl, %" measure="1" displayFolder="Страховка" measureGroup="Fact Div Insurance" count="0"/>
    <cacheHierarchy uniqueName="[Measures].[Con Ins Rate Inst]" caption="Страховка-дог Inst (ЦВЗ), %" measure="1" displayFolder="Страховка" measureGroup="Fact Div Insurance" count="0"/>
    <cacheHierarchy uniqueName="[Measures].[Agr Ins Rate]" caption="Страховка-прол Pdl, %" measure="1" displayFolder="Страховка" measureGroup="Fact Div Insurance" count="0"/>
    <cacheHierarchy uniqueName="[Measures].[Agr Ins Rate Inst]" caption="Страховка-прол Inst, %" measure="1" displayFolder="Страховка" measureGroup="Fact Div Insurance" count="0"/>
    <cacheHierarchy uniqueName="[Measures].[Rec Ins Rate]" caption="Страховка-перек-ие, %" measure="1" displayFolder="Страховка" measureGroup="Fact Div Insurance" count="0"/>
    <cacheHierarchy uniqueName="[Measures].[Ins Agr Plan Rate]" caption="Страховки-прол-план, %" measure="1" displayFolder="План" measureGroup="Fact Div Plan" count="0"/>
    <cacheHierarchy uniqueName="[Measures].[Ins All Plan Rate Pdl]" caption="Страховки-дог+прол-план Pdl, %" measure="1" displayFolder="План" measureGroup="Fact Div Plan" count="0"/>
    <cacheHierarchy uniqueName="[Measures].[Ins All Plan Rate Pdl Inst]" caption="Страховки-дог+прол Pdl+дог+прол Inst-план, %" measure="1" displayFolder="План" measureGroup="Fact Div Plan" count="0"/>
    <cacheHierarchy uniqueName="[Measures].[App  New PF Rate]" caption="Заявки-новые (план-факт), %" measure="1" displayFolder="План-факт" measureGroup="Fact Div Plan" count="0" oneField="1">
      <fieldsUsage count="1">
        <fieldUsage x="15"/>
      </fieldsUsage>
    </cacheHierarchy>
    <cacheHierarchy uniqueName="[Measures].[Con Rep PF Rate]" caption="Выдачи-повт (план-факт), %" measure="1" displayFolder="План-факт" measureGroup="Fact Div Plan" count="0" oneField="1">
      <fieldsUsage count="1">
        <fieldUsage x="18"/>
      </fieldsUsage>
    </cacheHierarchy>
    <cacheHierarchy uniqueName="[Measures].[Agr Intrst PF Rate]" caption="Прол % (план-факт), %" measure="1" displayFolder="План-факт" measureGroup="Fact Div Plan" count="0" oneField="1">
      <fieldsUsage count="1">
        <fieldUsage x="21"/>
      </fieldsUsage>
    </cacheHierarchy>
    <cacheHierarchy uniqueName="[Measures].[Ins All PF Rate Pdl]" caption="Страховки-дог+прол (план-факт) Pdl, %" measure="1" displayFolder="План-факт" measureGroup="Fact Div Plan" count="0"/>
    <cacheHierarchy uniqueName="[Measures].[Ins All PF Rate Pdl Inst]" caption="Страховки-дог+прол Pdl+дог+прол Inst (план-факт), %" measure="1" displayFolder="План-факт" measureGroup="Fact Div Plan" count="0"/>
    <cacheHierarchy uniqueName="[Measures].[Ins Con PF Rate Pdl]" caption="Страховки-дог (план-факт) Pdl, %" measure="1" displayFolder="План-факт" measureGroup="Fact Div Plan" count="0"/>
    <cacheHierarchy uniqueName="[Measures].[Ins Agr PF Rate]" caption="Страховки-прол (план-факт), %" measure="1" displayFolder="План-факт" measureGroup="Fact Div Plan" count="0"/>
    <cacheHierarchy uniqueName="[Measures].[App Drive PF Rate]" caption="Заявки-Драйв (план-факт), %" measure="1" displayFolder="План-факт" measureGroup="Fact Div Plan" count="0"/>
    <cacheHierarchy uniqueName="[Measures].[Ins Rec PF Rate]" caption="Страховки-перек-ие (план-факт), %" measure="1" displayFolder="План-факт" measureGroup="Fact Div Plan" count="0"/>
    <cacheHierarchy uniqueName="[Measures].[App New PF Rate line]" caption="Заявки-новые (план-прогн), %" measure="1" displayFolder="План-факт" measureGroup="Fact Div Line" count="0"/>
    <cacheHierarchy uniqueName="[Measures].[Con Rep PF Rate line]" caption="Выдачи-повт (план-прогн), %" measure="1" displayFolder="План-факт" measureGroup="Fact Div Line" count="0"/>
    <cacheHierarchy uniqueName="[Measures].[Agr PF Rate line]" caption="Прол % (план-прогн), %" measure="1" displayFolder="План-факт" measureGroup="Fact Div Line" count="0"/>
    <cacheHierarchy uniqueName="[Measures].[App Drive PF Rate line]" caption="Заявки-Драйв (план-прогн), %" measure="1" displayFolder="План-факт" measureGroup="Fact Div Line" count="0"/>
    <cacheHierarchy uniqueName="[Measures].[Stoloto PF Rate]" caption="Столото (план-факт), %" measure="1" displayFolder="План-факт" measureGroup="Fact Div Plan" count="0"/>
    <cacheHierarchy uniqueName="[Measures].[Stoloto PF Rate line]" caption="Столото (план-прогн), %" measure="1" displayFolder="План-факт" measureGroup="Fact Div Line" count="0"/>
    <cacheHierarchy uniqueName="[Measures].[Jurist24 PF Rate line]" caption="Юрист24 (план-прогн), %" measure="1" displayFolder="План-факт" measureGroup="Fact Div Line" count="0"/>
    <cacheHierarchy uniqueName="[Measures].[Rating PF Rate line]" caption="Получение кредитного рейтинга (план-прогн), %" measure="1" displayFolder="План-факт" measureGroup="Fact Div Line" count="0"/>
    <cacheHierarchy uniqueName="[Measures].[Rating penetration level]" caption="Получение кредитного рейтинга, %" measure="1" displayFolder="доп. услуги" measureGroup="Fact Div Add Serv" count="0"/>
    <cacheHierarchy uniqueName="[Measures].[Rating Plan Rate]" caption="Получение кредитного рейтинга-план, %" measure="1" displayFolder="План" measureGroup="Fact Div Plan" count="0"/>
    <cacheHierarchy uniqueName="[Measures].[Rating PF penetration level]" caption="Получение кредитного рейтинга (план-факт), %" measure="1" displayFolder="План-факт" measureGroup="Fact Div Plan" count="0"/>
    <cacheHierarchy uniqueName="[Measures].[Jurist24 Plan Rate]" caption="Юрист24-план, %" measure="1" displayFolder="План" measureGroup="Fact Div Plan" count="0"/>
    <cacheHierarchy uniqueName="[Measures].[Doctor Nearby Plan Rate]" caption="Доктор рядом-план, %" measure="1" displayFolder="План" measureGroup="Fact Div Plan" count="0"/>
    <cacheHierarchy uniqueName="[Measures].[Jurist24 PF penetration level]" caption="Юрист24 (план-факт), %" measure="1" displayFolder="План-факт" measureGroup="Fact Div Plan" count="0"/>
    <cacheHierarchy uniqueName="[Measures].[Doctor Nearby PF penetration level]" caption="Доктор рядом (план-факт), %" measure="1" displayFolder="План-факт" measureGroup="Fact Div Plan" count="0"/>
    <cacheHierarchy uniqueName="[Measures].[Jurist24 penetration level]" caption="Юрист24, %" measure="1" displayFolder="доп. услуги" measureGroup="Fact Div Add Serv" count="0"/>
    <cacheHierarchy uniqueName="[Measures].[Doctor Nearby penetration level]" caption="Доктор рядом, %" measure="1" displayFolder="доп. услуги" measureGroup="Fact Div Add Serv" count="0"/>
    <cacheHierarchy uniqueName="[Measures].[Ins Property penetration level]" caption="Страх-ие имущ., %" measure="1" displayFolder="доп. услуги" measureGroup="Fact Div Add Serv" count="0"/>
    <cacheHierarchy uniqueName="[Measures].[Ins Cards penetration level]" caption="Страх-ие карт, %" measure="1" displayFolder="доп. услуги" measureGroup="Fact Div Add Serv" count="0"/>
    <cacheHierarchy uniqueName="[Measures].[Ins Property Amount]" caption="Страх-ие имущ. (прибыль), руб" measure="1" displayFolder="доп. услуги" measureGroup="Fact Div Add Serv" count="0"/>
    <cacheHierarchy uniqueName="[Measures].[Ins Cards Amount]" caption="Страх-ие карт (прибыль), руб" measure="1" displayFolder="доп. услуги" measureGroup="Fact Div Add Serv" count="0"/>
    <cacheHierarchy uniqueName="[Measures].[Con Count For Jurist24]" caption="Con Count For Jurist24" measure="1" displayFolder="contract" measureGroup="Fact Div Contract" count="0" hidden="1"/>
    <cacheHierarchy uniqueName="[Measures].[Agr Count Pdl]" caption="Прол Pdl, #" measure="1" displayFolder="" measureGroup="Fact Div Prolong Primary" count="0" hidden="1"/>
    <cacheHierarchy uniqueName="[Measures].[Rec Count Pdl]" caption="Rec Count Pdl" measure="1" displayFolder="" measureGroup="Fact Div Prolong Primary" count="0" hidden="1"/>
    <cacheHierarchy uniqueName="[Measures].[Sum Ins Agr Rate]" caption="Sum Ins Agr Rate" measure="1" displayFolder="" measureGroup="Fact Div Plan" count="0" hidden="1"/>
    <cacheHierarchy uniqueName="[Measures].[Sum Agr Sum]" caption="Sum Agr Sum" measure="1" displayFolder="" measureGroup="Fact Div Plan" count="0" hidden="1"/>
    <cacheHierarchy uniqueName="[Measures].[Sum Ins All Plan Rate]" caption="Sum Ins All Plan Rate" measure="1" displayFolder="" measureGroup="Fact Div Plan" count="0" hidden="1"/>
    <cacheHierarchy uniqueName="[Measures].[Count All]" caption="Count All" measure="1" displayFolder="" measureGroup="Fact Div Plan" count="0" hidden="1"/>
    <cacheHierarchy uniqueName="[Measures].[Sum Rating Plan Rate]" caption="Sum Rating Plan Rate" measure="1" displayFolder="plan" measureGroup="Fact Div Plan" count="0" hidden="1"/>
    <cacheHierarchy uniqueName="[Measures].[Sum Jurist24 Plan Rate]" caption="Sum Jurist24 Plan Rate" measure="1" displayFolder="plan" measureGroup="Fact Div Plan" count="0" hidden="1"/>
    <cacheHierarchy uniqueName="[Measures].[Sum Doctor Nearby Plan Rate]" caption="Sum Doctor Nearby Plan Rate" measure="1" displayFolder="plan" measureGroup="Fact Div Plan" count="0" hidden="1"/>
    <cacheHierarchy uniqueName="[Measures].[Rec Count Pdl F]" caption="Rec Count Pdl F" measure="1" displayFolder="prolong" measureGroup="Fact Div Prolong Final" count="0" hidden="1"/>
    <cacheHierarchy uniqueName="[Measures].[Ins Property 30 Amount]" caption="Ins Property 30 Amount" measure="1" displayFolder="add_serv" measureGroup="Fact Div Add Serv" count="0" hidden="1"/>
    <cacheHierarchy uniqueName="[Measures].[Ins Property 60 Amount]" caption="Ins Property 60 Amount" measure="1" displayFolder="add_serv" measureGroup="Fact Div Add Serv" count="0" hidden="1"/>
    <cacheHierarchy uniqueName="[Measures].[Ins Cards 30 Amount]" caption="Ins Cards 30 Amount" measure="1" displayFolder="add_serv" measureGroup="Fact Div Add Serv" count="0" hidden="1"/>
    <cacheHierarchy uniqueName="[Measures].[Ins Cards 30p Amount]" caption="Ins Cards 30p Amount" measure="1" displayFolder="add_serv" measureGroup="Fact Div Add Serv" count="0" hidden="1"/>
    <cacheHierarchy uniqueName="[Measures].[All Count Pdl]" caption="Выдачи+прол Pdl, #" measure="1" displayFolder="Страховка" measureGroup="Fact Div Insurance" count="0" hidden="1"/>
    <cacheHierarchy uniqueName="[Measures].[All Count Inst]" caption="All Count Inst" measure="1" displayFolder="" measureGroup="Fact Div Insurance" count="0" hidden="1"/>
    <cacheHierarchy uniqueName="[Measures].[Jurist24 PF Rate]" caption="Юрист24 (план-факт), %" measure="1" displayFolder="План-факт" measureGroup="Fact Div Plan" count="0" hidden="1"/>
    <cacheHierarchy uniqueName="[Measures].[Rating PF Rate]" caption="Получение кредитного рейтинга (план-факт), %" measure="1" displayFolder="План-факт" measureGroup="Fact Div Plan" count="0" hidden="1"/>
  </cacheHierarchies>
  <kpis count="0"/>
  <dimensions count="3">
    <dimension name="Dim Date" uniqueName="[Dim Date]" caption="Дата (свод)"/>
    <dimension name="Dim Division" uniqueName="[Dim Division]" caption="Офисы"/>
    <dimension measure="1" name="Measures" uniqueName="[Measures]" caption="Measures"/>
  </dimensions>
  <measureGroups count="9">
    <measureGroup name="Fact Div Add Serv" caption="2.1 - Доп. услуги"/>
    <measureGroup name="Fact Div Application" caption="1 - Заявки"/>
    <measureGroup name="Fact Div Contract" caption="2 - Выдачи"/>
    <measureGroup name="Fact Div Insurance" caption="6 - Страховки"/>
    <measureGroup name="Fact Div Intrst Prolong" caption="5 - Пролонгации %"/>
    <measureGroup name="Fact Div Line" caption="Линейный прогноз"/>
    <measureGroup name="Fact Div Plan" caption="7 - Плановые показатели"/>
    <measureGroup name="Fact Div Prolong Final" caption="4 - Пролонгации (оф. прол.)"/>
    <measureGroup name="Fact Div Prolong Primary" caption="3 - Пролонгации (оф. дог.)"/>
  </measureGroups>
  <maps count="18">
    <map measureGroup="0" dimension="0"/>
    <map measureGroup="0" dimension="1"/>
    <map measureGroup="1" dimension="0"/>
    <map measureGroup="1" dimension="1"/>
    <map measureGroup="2" dimension="0"/>
    <map measureGroup="2" dimension="1"/>
    <map measureGroup="3" dimension="0"/>
    <map measureGroup="3" dimension="1"/>
    <map measureGroup="4" dimension="0"/>
    <map measureGroup="4" dimension="1"/>
    <map measureGroup="5" dimension="0"/>
    <map measureGroup="5" dimension="1"/>
    <map measureGroup="6" dimension="0"/>
    <map measureGroup="6" dimension="1"/>
    <map measureGroup="7" dimension="0"/>
    <map measureGroup="7" dimension="1"/>
    <map measureGroup="8" dimension="0"/>
    <map measureGroup="8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63.649991782404" backgroundQuery="1" createdVersion="5" refreshedVersion="5" minRefreshableVersion="3" recordCount="0" supportSubquery="1" supportAdvancedDrill="1">
  <cacheSource type="external" connectionId="1"/>
  <cacheFields count="34">
    <cacheField name="[Dim Date].[I Date].[Year]" caption="Год" numFmtId="0" hierarchy="2" level="1">
      <sharedItems count="1">
        <s v="[Dim Date].[I Date].[Year].&amp;[2017-01-01T00:00:00]" c="2017"/>
      </sharedItems>
    </cacheField>
    <cacheField name="[Dim Date].[I Date].[Month]" caption="Месяц" numFmtId="0" hierarchy="2" level="2">
      <sharedItems count="1">
        <s v="[Dim Date].[I Date].[Month].&amp;[2017-11-01T00:00:00]" c="Ноябрь 2017"/>
      </sharedItems>
    </cacheField>
    <cacheField name="[Dim Date].[I Date].[Date]" caption="Дата" numFmtId="0" hierarchy="2" level="3">
      <sharedItems count="30">
        <s v="[Dim Date].[I Date].[Date].&amp;[2017-11-01T00:00:00]" c="2017-11-01"/>
        <s v="[Dim Date].[I Date].[Date].&amp;[2017-11-02T00:00:00]" c="2017-11-02"/>
        <s v="[Dim Date].[I Date].[Date].&amp;[2017-11-03T00:00:00]" c="2017-11-03"/>
        <s v="[Dim Date].[I Date].[Date].&amp;[2017-11-04T00:00:00]" c="2017-11-04"/>
        <s v="[Dim Date].[I Date].[Date].&amp;[2017-11-05T00:00:00]" c="2017-11-05"/>
        <s v="[Dim Date].[I Date].[Date].&amp;[2017-11-06T00:00:00]" c="2017-11-06"/>
        <s v="[Dim Date].[I Date].[Date].&amp;[2017-11-07T00:00:00]" c="2017-11-07"/>
        <s v="[Dim Date].[I Date].[Date].&amp;[2017-11-08T00:00:00]" c="2017-11-08"/>
        <s v="[Dim Date].[I Date].[Date].&amp;[2017-11-09T00:00:00]" c="2017-11-09"/>
        <s v="[Dim Date].[I Date].[Date].&amp;[2017-11-10T00:00:00]" c="2017-11-10"/>
        <s v="[Dim Date].[I Date].[Date].&amp;[2017-11-11T00:00:00]" c="2017-11-11"/>
        <s v="[Dim Date].[I Date].[Date].&amp;[2017-11-12T00:00:00]" c="2017-11-12"/>
        <s v="[Dim Date].[I Date].[Date].&amp;[2017-11-13T00:00:00]" c="2017-11-13"/>
        <s v="[Dim Date].[I Date].[Date].&amp;[2017-11-14T00:00:00]" c="2017-11-14"/>
        <s v="[Dim Date].[I Date].[Date].&amp;[2017-11-15T00:00:00]" c="2017-11-15"/>
        <s v="[Dim Date].[I Date].[Date].&amp;[2017-11-16T00:00:00]" c="2017-11-16"/>
        <s v="[Dim Date].[I Date].[Date].&amp;[2017-11-17T00:00:00]" c="2017-11-17"/>
        <s v="[Dim Date].[I Date].[Date].&amp;[2017-11-18T00:00:00]" c="2017-11-18"/>
        <s v="[Dim Date].[I Date].[Date].&amp;[2017-11-19T00:00:00]" c="2017-11-19"/>
        <s v="[Dim Date].[I Date].[Date].&amp;[2017-11-20T00:00:00]" c="2017-11-20"/>
        <s v="[Dim Date].[I Date].[Date].&amp;[2017-11-21T00:00:00]" c="2017-11-21"/>
        <s v="[Dim Date].[I Date].[Date].&amp;[2017-11-22T00:00:00]" c="2017-11-22"/>
        <s v="[Dim Date].[I Date].[Date].&amp;[2017-11-23T00:00:00]" c="2017-11-23"/>
        <s v="[Dim Date].[I Date].[Date].&amp;[2017-11-24T00:00:00]" c="2017-11-24"/>
        <s v="[Dim Date].[I Date].[Date].&amp;[2017-11-25T00:00:00]" c="2017-11-25"/>
        <s v="[Dim Date].[I Date].[Date].&amp;[2017-11-26T00:00:00]" c="2017-11-26"/>
        <s v="[Dim Date].[I Date].[Date].&amp;[2017-11-27T00:00:00]" c="2017-11-27"/>
        <s v="[Dim Date].[I Date].[Date].&amp;[2017-11-28T00:00:00]" c="2017-11-28"/>
        <s v="[Dim Date].[I Date].[Date].&amp;[2017-11-29T00:00:00]" c="2017-11-29"/>
        <s v="[Dim Date].[I Date].[Date].&amp;[2017-11-30T00:00:00]" c="2017-11-30"/>
      </sharedItems>
    </cacheField>
    <cacheField name="[Dim Date].[I Date].[Month].[Year]" caption="Год" propertyName="Year" numFmtId="0" hierarchy="2" level="2" memberPropertyField="1">
      <sharedItems containsSemiMixedTypes="0" containsString="0"/>
    </cacheField>
    <cacheField name="[Dim Date].[I Date].[Date].[_Datemyear]" caption="_Datemyear" propertyName="_Datemyear" numFmtId="0" hierarchy="2" level="3" memberPropertyField="1">
      <sharedItems containsSemiMixedTypes="0" containsString="0"/>
    </cacheField>
    <cacheField name="[Dim Date].[I Date].[Date].[Month]" caption="Месяц" propertyName="Month" numFmtId="0" hierarchy="2" level="3" memberPropertyField="1">
      <sharedItems containsSemiMixedTypes="0" containsString="0"/>
    </cacheField>
    <cacheField name="[Dim Date].[I Date].[Date].[Week Day]" caption="День недели" propertyName="Week Day" numFmtId="0" hierarchy="2" level="3" memberPropertyField="1">
      <sharedItems containsSemiMixedTypes="0" containsString="0"/>
    </cacheField>
    <cacheField name="[Dim Date].[I Date].[Date].[Мonth Year]" caption="Месяц года" propertyName="Мonth Year" numFmtId="0" hierarchy="2" level="3" memberPropertyField="1">
      <sharedItems containsSemiMixedTypes="0" containsString="0"/>
    </cacheField>
    <cacheField name="[Dim Division].[I Division].[Hub Center]" caption="МРД" numFmtId="0" hierarchy="15" level="1">
      <sharedItems count="5">
        <s v="[Dim Division].[I Division].[Hub Center].&amp;[Москва]" c="Москва"/>
        <s v="[Dim Division].[I Division].[Hub Center].&amp;[МРД Северный Кавказ]" c="МРД Северный Кавказ"/>
        <s v="[Dim Division].[I Division].[Hub Center].&amp;[МРД Юг]" c="МРД Юг"/>
        <s v="[Dim Division].[I Division].[Hub Center].&amp;[МРД ЮЛ]" c="МРД ЮЛ"/>
        <s v="[Dim Division].[I Division].[Hub Center].&amp;[нд]" c="нд"/>
      </sharedItems>
    </cacheField>
    <cacheField name="[Dim Division].[I Division].[Reg Center]" caption="РЦ" numFmtId="0" hierarchy="15" level="2" mappingCount="1">
      <sharedItems count="21">
        <s v="[Dim Division].[I Division].[Reg Center].&amp;[РД Екатеринбург]" c="РД Екатеринбург" cp="1">
          <x/>
        </s>
        <s v="[Dim Division].[I Division].[Reg Center].&amp;[РД Казань]" c="РД Казань" cp="1">
          <x/>
        </s>
        <s v="[Dim Division].[I Division].[Reg Center].&amp;[РД Краснодар 1]" c="РД Краснодар 1" cp="1">
          <x/>
        </s>
        <s v="[Dim Division].[I Division].[Reg Center].&amp;[РД Краснодар 3]" c="РД Краснодар 3" cp="1">
          <x/>
        </s>
        <s v="[Dim Division].[I Division].[Reg Center].&amp;[РД Новосибирск]" c="РД Новосибирск" cp="1">
          <x/>
        </s>
        <s v="[Dim Division].[I Division].[Reg Center].&amp;[РД Ростов-на-Дону 2]" c="РД Ростов-на-Дону 2" cp="1">
          <x/>
        </s>
        <s v="[Dim Division].[I Division].[Reg Center].&amp;[РД Ростов-на-Дону 3]" c="РД Ростов-на-Дону 3" cp="1">
          <x/>
        </s>
        <s v="[Dim Division].[I Division].[Reg Center].&amp;[РД Ростов-на-Дону 4]" c="РД Ростов-на-Дону 4" cp="1">
          <x/>
        </s>
        <s v="[Dim Division].[I Division].[Reg Center].&amp;[РД Череповец]" c="РД Череповец" cp="1">
          <x/>
        </s>
        <s v="[Dim Division].[I Division].[Reg Center].&amp;[РД Астрахань]" u="1" c="РД Астрахань"/>
        <s v="[Dim Division].[I Division].[Reg Center].&amp;[РД Волгоград 1]" u="1" c="РД Волгоград 1"/>
        <s v="[Dim Division].[I Division].[Reg Center].&amp;[РД Воронеж 1]" u="1" c="РД Воронеж 1"/>
        <s v="[Dim Division].[I Division].[Reg Center].&amp;[РД Воронеж 2]" u="1" c="РД Воронеж 2"/>
        <s v="[Dim Division].[I Division].[Reg Center].&amp;[РД Липецк]" u="1" c="РД Липецк"/>
        <s v="[Dim Division].[I Division].[Reg Center].&amp;[РД Саратов]" u="1" c="РД Саратов"/>
        <s v="[Dim Division].[I Division].[Reg Center].&amp;[РД Ставрополь]" u="1" c="РД Ставрополь"/>
        <s v="[Dim Division].[I Division].[Reg Center].&amp;[РД Белгород]" u="1" c="РД Белгород"/>
        <s v="[Dim Division].[I Division].[Reg Center].&amp;[РД Курск]" u="1" c="РД Курск"/>
        <s v="[Dim Division].[I Division].[Reg Center].&amp;[РД Орел]" u="1" c="РД Орел"/>
        <s v="[Dim Division].[I Division].[Reg Center].&amp;[РД Санкт-Петербург]" u="1" c="РД Санкт-Петербург"/>
        <s v="[Dim Division].[I Division].[Reg Center].&amp;[РД Тула]" u="1" c="РД Тула"/>
      </sharedItems>
      <mpMap v="11"/>
    </cacheField>
    <cacheField name="[Dim Division].[I Division].[Division]" caption="ЦВЗ" numFmtId="0" hierarchy="15" level="3" mappingCount="4">
      <sharedItems count="134">
        <s v="[Dim Division].[I Division].[Division].&amp;[97318393]" c="Адоратского (возле роддома №1 по ул. М.Чуйкова, 56/1)(Казань)" cp="4">
          <x/>
          <x/>
          <x/>
          <x/>
        </s>
        <s v="[Dim Division].[I Division].[Division].&amp;[661612686]" c="Вахитова - Глобус(Набережные Челны, РТ)" cp="4">
          <x/>
          <x v="1"/>
          <x/>
          <x/>
        </s>
        <s v="[Dim Division].[I Division].[Division].&amp;[812792620]" c="Декабристов ул., торг. Павильон, дом 133(Казань, РТ)" cp="4">
          <x/>
          <x v="2"/>
          <x/>
          <x/>
        </s>
        <s v="[Dim Division].[I Division].[Division].&amp;[1097610833]" c="Декабристов, рядом с д. № 150 (остановка на пересечении с ул. Волгоградская)(Казань)" cp="4">
          <x/>
          <x v="3"/>
          <x/>
          <x/>
        </s>
        <s v="[Dim Division].[I Division].[Division].&amp;[-1427505152]" c="Дементьева, 27(Казань)" cp="4">
          <x/>
          <x v="4"/>
          <x/>
          <x/>
        </s>
        <s v="[Dim Division].[I Division].[Division].&amp;[-1101704243]" c="Зорге ул., 75(Казань)" cp="4">
          <x/>
          <x v="5"/>
          <x/>
          <x/>
        </s>
        <s v="[Dim Division].[I Division].[Division].&amp;[-1325438051]" c="Комарова(Зеленодольск)" cp="4">
          <x/>
          <x v="6"/>
          <x/>
          <x/>
        </s>
        <s v="[Dim Division].[I Division].[Division].&amp;[1458921268]" c="Космонавтов, 5(Казань, РТ)" cp="4">
          <x/>
          <x v="7"/>
          <x/>
          <x/>
        </s>
        <s v="[Dim Division].[I Division].[Division].&amp;[-1408435537]" c="Мавлютова(Казань)" cp="4">
          <x/>
          <x v="8"/>
          <x/>
          <x/>
        </s>
        <s v="[Dim Division].[I Division].[Division].&amp;[-249919657]" c="Мира, 24а(Набережные Челны, РТ)" cp="4">
          <x/>
          <x v="9"/>
          <x/>
          <x/>
        </s>
        <s v="[Dim Division].[I Division].[Division].&amp;[-1352153160]" c="Мусы Джалиля - Универсам(Набережные Челны, РТ)" cp="4">
          <x/>
          <x v="10"/>
          <x/>
          <x/>
        </s>
        <s v="[Dim Division].[I Division].[Division].&amp;[-1857307170]" c="Строителей, 2(Нижнекамск, РТ)" cp="4">
          <x/>
          <x v="11"/>
          <x/>
          <x/>
        </s>
        <s v="[Dim Division].[I Division].[Division].&amp;[1992479752]" c="ул. Мартына Межлаука, д. 13 а(Казань)" cp="4">
          <x/>
          <x v="12"/>
          <x/>
          <x/>
        </s>
        <s v="[Dim Division].[I Division].[Division].&amp;[-1304423346]" c="Вакуленчука, 2/7(Севастополь, К)" cp="4">
          <x v="1"/>
          <x v="13"/>
          <x v="1"/>
          <x/>
        </s>
        <s v="[Dim Division].[I Division].[Division].&amp;[-1924006752]" c="Вишняковой, 118/1(Краснодар)" cp="4">
          <x v="1"/>
          <x v="14"/>
          <x v="1"/>
          <x/>
        </s>
        <s v="[Dim Division].[I Division].[Division].&amp;[-555618345]" c="Гагарина ул., 40(Симферополь, К)" cp="4">
          <x v="1"/>
          <x v="15"/>
          <x v="1"/>
          <x/>
        </s>
        <s v="[Dim Division].[I Division].[Division].&amp;[1040771465]" c="Кирова пр-т, 84(Симферополь, К)" cp="4">
          <x v="1"/>
          <x v="16"/>
          <x v="1"/>
          <x/>
        </s>
        <s v="[Dim Division].[I Division].[Division].&amp;[929395642]" c="Комарова, 13(ст. Северская, КК)" cp="4">
          <x v="1"/>
          <x v="17"/>
          <x v="1"/>
          <x/>
        </s>
        <s v="[Dim Division].[I Division].[Division].&amp;[186675238]" c="Красная, 130(Кореновск, КК)" cp="4">
          <x v="1"/>
          <x v="18"/>
          <x v="1"/>
          <x/>
        </s>
        <s v="[Dim Division].[I Division].[Division].&amp;[-1558927578]" c="Красноармейская, 60/4(Краснодар)" cp="4">
          <x v="1"/>
          <x v="19"/>
          <x v="1"/>
          <x/>
        </s>
        <s v="[Dim Division].[I Division].[Division].&amp;[451218096]" c="Ленина, 20(Павловская, КК)" cp="4">
          <x v="1"/>
          <x v="20"/>
          <x v="1"/>
          <x/>
        </s>
        <s v="[Dim Division].[I Division].[Division].&amp;[-544917015]" c="Ободовского, 27(Усть-Лабинск, КК)" cp="4">
          <x v="1"/>
          <x v="21"/>
          <x v="1"/>
          <x/>
        </s>
        <s v="[Dim Division].[I Division].[Division].&amp;[332084748]" c="Октябрьская, 177/1 (Краснодар)" cp="4">
          <x v="1"/>
          <x v="22"/>
          <x v="1"/>
          <x/>
        </s>
        <s v="[Dim Division].[I Division].[Division].&amp;[-1892159715]" c="Подвойского, 39а(Тихорецк)" cp="4">
          <x v="1"/>
          <x v="23"/>
          <x v="1"/>
          <x/>
        </s>
        <s v="[Dim Division].[I Division].[Division].&amp;[1755941440]" c="Пушкина ул., 113ж(Афипский, КК)" cp="4">
          <x v="1"/>
          <x v="24"/>
          <x v="1"/>
          <x/>
        </s>
        <s v="[Dim Division].[I Division].[Division].&amp;[664733839]" c="Севастопольская ул., 82А(Симферополь, К)" cp="4">
          <x v="1"/>
          <x v="25"/>
          <x v="1"/>
          <x/>
        </s>
        <s v="[Dim Division].[I Division].[Division].&amp;[-1107646894]" c="Синева ул., 11(Крымск, КК)" cp="4">
          <x v="1"/>
          <x v="26"/>
          <x v="1"/>
          <x/>
        </s>
        <s v="[Dim Division].[I Division].[Division].&amp;[-1617230231]" c="Советов, 148б(Абинск, КК)" cp="4">
          <x v="1"/>
          <x v="27"/>
          <x v="1"/>
          <x/>
        </s>
        <s v="[Dim Division].[I Division].[Division].&amp;[-1590514170]" c="Сормовская, 177а(Краснодар)" cp="4">
          <x v="1"/>
          <x v="28"/>
          <x v="1"/>
          <x/>
        </s>
        <s v="[Dim Division].[I Division].[Division].&amp;[-330087772]" c="Станция Краснодар-2, д.4(Краснодар, КК)" cp="4">
          <x v="1"/>
          <x v="29"/>
          <x v="1"/>
          <x/>
        </s>
        <s v="[Dim Division].[I Division].[Division].&amp;[-506547891]" c="Чапаева, 116/2(ст. Динская, КК)" cp="4">
          <x v="1"/>
          <x v="30"/>
          <x v="1"/>
          <x/>
        </s>
        <s v="[Dim Division].[I Division].[Division].&amp;[1842165555]" c="40-летия Победы ул., 69(Краснодар, КК)" cp="4">
          <x v="2"/>
          <x v="31"/>
          <x v="2"/>
          <x/>
        </s>
        <s v="[Dim Division].[I Division].[Division].&amp;[-372254012]" c="Астраханская, 76н(Анапа)" cp="4">
          <x v="2"/>
          <x v="32"/>
          <x v="2"/>
          <x/>
        </s>
        <s v="[Dim Division].[I Division].[Division].&amp;[-1665165637]" c="Бирюзова, 3и,пом.XYI(Новороссийск)" cp="4">
          <x v="2"/>
          <x v="33"/>
          <x v="2"/>
          <x/>
        </s>
        <s v="[Dim Division].[I Division].[Division].&amp;[-831240455]" c="Ворошилова ул., 30(Апшеронск, КК)" cp="4">
          <x v="2"/>
          <x v="34"/>
          <x v="2"/>
          <x/>
        </s>
        <s v="[Dim Division].[I Division].[Division].&amp;[-297761344]" c="Ворошилова/Урусова 36/60-а4(Горячий Ключ)" cp="4">
          <x v="2"/>
          <x v="35"/>
          <x v="2"/>
          <x/>
        </s>
        <s v="[Dim Division].[I Division].[Division].&amp;[1410331325]" c="Героев десантников, 39/174(Новороссийcк, КК)" cp="4">
          <x v="2"/>
          <x v="36"/>
          <x v="2"/>
          <x/>
        </s>
        <s v="[Dim Division].[I Division].[Division].&amp;[-1326099288]" c="Дзержинского, 268(Славянск на Кубани)" cp="4">
          <x v="2"/>
          <x v="37"/>
          <x v="2"/>
          <x/>
        </s>
        <s v="[Dim Division].[I Division].[Division].&amp;[-801215519]" c="Интернациональная, 13а(Тимашевск, КК)" cp="4">
          <x v="2"/>
          <x v="38"/>
          <x v="2"/>
          <x/>
        </s>
        <s v="[Dim Division].[I Division].[Division].&amp;[546557589]" c="Кирова, 170Б/1(ст. Брюховецкая, КК)" cp="4">
          <x v="2"/>
          <x v="39"/>
          <x v="2"/>
          <x/>
        </s>
        <s v="[Dim Division].[I Division].[Division].&amp;[-371900516]" c="Кирова, 60б(Геленджик, КК)" cp="4">
          <x v="2"/>
          <x v="40"/>
          <x v="2"/>
          <x/>
        </s>
        <s v="[Dim Division].[I Division].[Division].&amp;[-1753188986]" c="Ковтюха ул., 96(ст. Полтавская, КК)" cp="4">
          <x v="2"/>
          <x v="41"/>
          <x v="2"/>
          <x/>
        </s>
        <s v="[Dim Division].[I Division].[Division].&amp;[-287357169]" c="Кольцовского, 23а(Староминская, КК)" cp="4">
          <x v="2"/>
          <x v="42"/>
          <x v="2"/>
          <x/>
        </s>
        <s v="[Dim Division].[I Division].[Division].&amp;[1021901583]" c="Ленина, 54/Красноармейская 39,пом.1(Темрюк, КК)" cp="4">
          <x v="2"/>
          <x v="43"/>
          <x v="2"/>
          <x/>
        </s>
        <s v="[Dim Division].[I Division].[Division].&amp;[104810169]" c="Нестеренко, 59а(Каневская, КК)" cp="4">
          <x v="2"/>
          <x v="44"/>
          <x v="2"/>
          <x/>
        </s>
        <s v="[Dim Division].[I Division].[Division].&amp;[1413037820]" c="Первомайская, 84 (ст. Старощербиновская)" cp="4">
          <x v="2"/>
          <x v="45"/>
          <x v="2"/>
          <x/>
        </s>
        <s v="[Dim Division].[I Division].[Division].&amp;[-968563255]" c="Победы  76/2 (Ейск, КК)" cp="4">
          <x v="2"/>
          <x v="46"/>
          <x v="2"/>
          <x/>
        </s>
        <s v="[Dim Division].[I Division].[Division].&amp;[-1852502442]" c="Пролетарская, 48(Приморско-Ахтарск, КК)" cp="4">
          <x v="2"/>
          <x v="47"/>
          <x v="2"/>
          <x/>
        </s>
        <s v="[Dim Division].[I Division].[Division].&amp;[-2019800774]" c="Ставропольская ул., 254/3(Краснодар, КК)" cp="4">
          <x v="2"/>
          <x v="48"/>
          <x v="2"/>
          <x/>
        </s>
        <s v="[Dim Division].[I Division].[Division].&amp;[1092536158]" c="79 Гвардейской дивизии, 12ж(Томск)" cp="4">
          <x v="3"/>
          <x v="49"/>
          <x v="3"/>
          <x/>
        </s>
        <s v="[Dim Division].[I Division].[Division].&amp;[451896620]" c="Богдана Хмельницкого, 61(Новосибирск)" cp="4">
          <x v="3"/>
          <x v="50"/>
          <x v="3"/>
          <x/>
        </s>
        <s v="[Dim Division].[I Division].[Division].&amp;[1256680409]" c="Бориса Богаткова, 206(Новосибирск)" cp="4">
          <x v="3"/>
          <x v="51"/>
          <x v="3"/>
          <x/>
        </s>
        <s v="[Dim Division].[I Division].[Division].&amp;[-1249867434]" c="Дзержинского, 18А(Новосибирск, НО)" cp="4">
          <x v="3"/>
          <x v="52"/>
          <x v="3"/>
          <x/>
        </s>
        <s v="[Dim Division].[I Division].[Division].&amp;[1132421592]" c="Иркутский тракт, 76(Томск)" cp="4">
          <x v="3"/>
          <x v="53"/>
          <x v="3"/>
          <x/>
        </s>
        <s v="[Dim Division].[I Division].[Division].&amp;[-1096203445]" c="Карла Маркса, 2(Новосибирск)" cp="4">
          <x v="3"/>
          <x v="54"/>
          <x v="3"/>
          <x/>
        </s>
        <s v="[Dim Division].[I Division].[Division].&amp;[-113976599]" c="Красный, 188(Новосибирск)" cp="4">
          <x v="3"/>
          <x v="55"/>
          <x v="3"/>
          <x/>
        </s>
        <s v="[Dim Division].[I Division].[Division].&amp;[1069922289]" c="Ленина пр-т, 134 (Томск, ТО)" cp="4">
          <x v="3"/>
          <x v="56"/>
          <x v="3"/>
          <x/>
        </s>
        <s v="[Dim Division].[I Division].[Division].&amp;[-1277946555]" c="Ленина, 47а(Бердск, НО)" cp="4">
          <x v="3"/>
          <x v="57"/>
          <x v="3"/>
          <x/>
        </s>
        <s v="[Dim Division].[I Division].[Division].&amp;[2060245285]" c="Мичурина, 23/1(Новосибирск)" cp="4">
          <x v="3"/>
          <x v="58"/>
          <x v="3"/>
          <x/>
        </s>
        <s v="[Dim Division].[I Division].[Division].&amp;[-2102905892]" c="Нахимова ул., 15а(Томск)" cp="4">
          <x v="3"/>
          <x v="59"/>
          <x v="3"/>
          <x/>
        </s>
        <s v="[Dim Division].[I Division].[Division].&amp;[-757604669]" c="Первомайская, 39/1, пав. 2(Новосибирск)" cp="4">
          <x v="3"/>
          <x v="60"/>
          <x v="3"/>
          <x/>
        </s>
        <s v="[Dim Division].[I Division].[Division].&amp;[-139162620]" c="Покрышкина, д.6(Новосибирск)" cp="4">
          <x v="3"/>
          <x v="61"/>
          <x v="3"/>
          <x/>
        </s>
        <s v="[Dim Division].[I Division].[Division].&amp;[-386996055]" c="Попова ул., 68(Барнаул)" cp="4">
          <x v="3"/>
          <x v="62"/>
          <x v="3"/>
          <x/>
        </s>
        <s v="[Dim Division].[I Division].[Division].&amp;[-1118735846]" c="Рассветная, 4(Новосибирск)" cp="4">
          <x v="3"/>
          <x v="63"/>
          <x v="3"/>
          <x/>
        </s>
        <s v="[Dim Division].[I Division].[Division].&amp;[-2122485465]" c="Станиславского, 17(Новосибирск)" cp="4">
          <x v="3"/>
          <x v="64"/>
          <x v="3"/>
          <x/>
        </s>
        <s v="[Dim Division].[I Division].[Division].&amp;[-1386475026]" c="Шевцовой, 15(Ленинск-Кузнецкий, КО)" cp="4">
          <x v="3"/>
          <x v="65"/>
          <x v="3"/>
          <x/>
        </s>
        <s v="[Dim Division].[I Division].[Division].&amp;[-1715968646]" c="Юбилейная, остановка &quot;Путепровод&quot;(Искитим, НО)" cp="4">
          <x v="3"/>
          <x v="66"/>
          <x v="3"/>
          <x/>
        </s>
        <s v="[Dim Division].[I Division].[Division].&amp;[1965089228]" c="2-й Пятилетки пл., расположенном на з/у с к/н № 61:44:0082333:12(Ростов-на-Дону)" cp="4">
          <x v="4"/>
          <x v="67"/>
          <x v="4"/>
          <x/>
        </s>
        <s v="[Dim Division].[I Division].[Division].&amp;[-442938976]" c="30 лет Победы, 22(Волгодонск, РО)" cp="4">
          <x v="4"/>
          <x v="68"/>
          <x v="4"/>
          <x/>
        </s>
        <s v="[Dim Division].[I Division].[Division].&amp;[-1435186178]" c="Базарная, 2(Ростов-на-Дону)" cp="4">
          <x v="4"/>
          <x v="69"/>
          <x v="4"/>
          <x/>
        </s>
        <s v="[Dim Division].[I Division].[Division].&amp;[898857663]" c="Буденновский/Московская(Ростов-на-Дону)" cp="4">
          <x v="4"/>
          <x v="70"/>
          <x v="4"/>
          <x/>
        </s>
        <s v="[Dim Division].[I Division].[Division].&amp;[-305307323]" c="Буденновский/Садовая(Ростов-на-Дону)" cp="4">
          <x v="4"/>
          <x v="71"/>
          <x v="4"/>
          <x/>
        </s>
        <s v="[Dim Division].[I Division].[Division].&amp;[-887857843]" c="Вятская, 41-47/100(Ростов-на-Дону)" cp="4">
          <x v="4"/>
          <x v="72"/>
          <x v="4"/>
          <x/>
        </s>
        <s v="[Dim Division].[I Division].[Division].&amp;[-1491301197]" c="Добровольского, 15(Ростов-на-Дону)" cp="4">
          <x v="4"/>
          <x v="73"/>
          <x v="4"/>
          <x/>
        </s>
        <s v="[Dim Division].[I Division].[Division].&amp;[2101051651]" c="З. Космодемьянской, 69(Азов, РО)" cp="4">
          <x v="4"/>
          <x v="74"/>
          <x v="4"/>
          <x/>
        </s>
        <s v="[Dim Division].[I Division].[Division].&amp;[-143496499]" c="Кирова, 6(Батайск)" cp="4">
          <x v="4"/>
          <x v="75"/>
          <x v="4"/>
          <x/>
        </s>
        <s v="[Dim Division].[I Division].[Division].&amp;[1934965672]" c="Королёва, 22а/30а(Ростов-на-Дону)" cp="4">
          <x v="4"/>
          <x v="76"/>
          <x v="4"/>
          <x/>
        </s>
        <s v="[Dim Division].[I Division].[Division].&amp;[-707770441]" c="Космонавтов, 4(Ростов-на-Дону)" cp="4">
          <x v="4"/>
          <x v="77"/>
          <x v="4"/>
          <x/>
        </s>
        <s v="[Dim Division].[I Division].[Division].&amp;[-407365814]" c="Ленина, 130(Семикаракорск, РО)" cp="4">
          <x v="4"/>
          <x v="78"/>
          <x v="4"/>
          <x/>
        </s>
        <s v="[Dim Division].[I Division].[Division].&amp;[1659307876]" c="Ленина, около КСШ №1(Константиновск, РО)" cp="4">
          <x v="4"/>
          <x v="79"/>
          <x v="4"/>
          <x/>
        </s>
        <s v="[Dim Division].[I Division].[Division].&amp;[-1787987744]" c="Малиновского, 12(Ростов-на-Дону)" cp="4">
          <x v="4"/>
          <x v="80"/>
          <x v="4"/>
          <x/>
        </s>
        <s v="[Dim Division].[I Division].[Division].&amp;[59613323]" c="Привокзальная, 21а(Азов, РО)" cp="4">
          <x v="4"/>
          <x v="81"/>
          <x v="4"/>
          <x/>
        </s>
        <s v="[Dim Division].[I Division].[Division].&amp;[832461689]" c="Скибы ул., 153а(Зимовники, РО)" cp="4">
          <x v="4"/>
          <x v="82"/>
          <x v="4"/>
          <x/>
        </s>
        <s v="[Dim Division].[I Division].[Division].&amp;[2069645842]" c="Социалистическая ул., 56/6(Цимлянск, РО)" cp="4">
          <x v="4"/>
          <x v="83"/>
          <x v="4"/>
          <x/>
        </s>
        <s v="[Dim Division].[I Division].[Division].&amp;[-1474152830]" c="Стачки, 224а (Ростов-на-Дону)" cp="4">
          <x v="4"/>
          <x v="84"/>
          <x v="4"/>
          <x/>
        </s>
        <s v="[Dim Division].[I Division].[Division].&amp;[1134910000]" c="Строителей, 21а(Волгодонск, РО)" cp="4">
          <x v="4"/>
          <x v="85"/>
          <x v="4"/>
          <x/>
        </s>
        <s v="[Dim Division].[I Division].[Division].&amp;[-1622671470]" c="Базарный пер., 19(Ленинградская, КК)" cp="4">
          <x v="5"/>
          <x v="86"/>
          <x v="5"/>
          <x/>
        </s>
        <s v="[Dim Division].[I Division].[Division].&amp;[672946528]" c="Ворошилова, 83а(ст.Егорлыкская,РО)" cp="4">
          <x v="5"/>
          <x v="87"/>
          <x v="5"/>
          <x/>
        </s>
        <s v="[Dim Division].[I Division].[Division].&amp;[-897558274]" c="Ворошиловский, 12(Ростов-на-Дону)" cp="4">
          <x v="5"/>
          <x v="88"/>
          <x v="5"/>
          <x/>
        </s>
        <s v="[Dim Division].[I Division].[Division].&amp;[-1564637175]" c="Гоголевский, 15(Таганрог, РО)" cp="4">
          <x v="5"/>
          <x v="89"/>
          <x v="5"/>
          <x/>
        </s>
        <s v="[Dim Division].[I Division].[Division].&amp;[-1540388159]" c="Еременко, 60д (Ростов-на-Дону)" cp="4">
          <x v="5"/>
          <x v="90"/>
          <x v="5"/>
          <x/>
        </s>
        <s v="[Dim Division].[I Division].[Division].&amp;[911781657]" c="Калинина, 11к(Целина, РО)" cp="4">
          <x v="5"/>
          <x v="91"/>
          <x v="5"/>
          <x/>
        </s>
        <s v="[Dim Division].[I Division].[Division].&amp;[-202313981]" c="Карла Маркса/Базарный(Самарское, РО)" cp="4">
          <x v="5"/>
          <x v="92"/>
          <x v="5"/>
          <x/>
        </s>
        <s v="[Dim Division].[I Division].[Division].&amp;[-1684962754]" c="Коммунистический, 32(Ростов-на-Дону)" cp="4">
          <x v="5"/>
          <x v="93"/>
          <x v="5"/>
          <x/>
        </s>
        <s v="[Dim Division].[I Division].[Division].&amp;[-737158450]" c="Коммунистический, 43 (Ростов-на-Дону)" cp="4">
          <x v="5"/>
          <x v="94"/>
          <x v="5"/>
          <x/>
        </s>
        <s v="[Dim Division].[I Division].[Division].&amp;[-1694956218]" c="Комсомольская, 110г(Матвеев Курган)" cp="4">
          <x v="5"/>
          <x v="95"/>
          <x v="5"/>
          <x/>
        </s>
        <s v="[Dim Division].[I Division].[Division].&amp;[69151399]" c="Кооперативная, 61(Крыловская, КК)" cp="4">
          <x v="5"/>
          <x v="96"/>
          <x v="5"/>
          <x/>
        </s>
        <s v="[Dim Division].[I Division].[Division].&amp;[2102701485]" c="Краснопольского, 14г(Зерноград, РО)" cp="4">
          <x v="5"/>
          <x v="97"/>
          <x v="5"/>
          <x/>
        </s>
        <s v="[Dim Division].[I Division].[Division].&amp;[46386427]" c="Куцева, 39б(ст. Кущёвская, КК)" cp="4">
          <x v="5"/>
          <x v="98"/>
          <x v="5"/>
          <x/>
        </s>
        <s v="[Dim Division].[I Division].[Division].&amp;[-1564637176]" c="Москатова, 10-1(Таганрог, РО)" cp="4">
          <x v="5"/>
          <x v="99"/>
          <x v="5"/>
          <x/>
        </s>
        <s v="[Dim Division].[I Division].[Division].&amp;[-156945070]" c="Пионерская ул., 58а(Орловский, РО)" cp="4">
          <x v="5"/>
          <x v="100"/>
          <x v="5"/>
          <x/>
        </s>
        <s v="[Dim Division].[I Division].[Division].&amp;[1616171501]" c="Пионерская ул., 91(Пролетарск, РО)" cp="4">
          <x v="5"/>
          <x v="101"/>
          <x v="5"/>
          <x/>
        </s>
        <s v="[Dim Division].[I Division].[Division].&amp;[1770927922]" c="Пушкина(Сальск)" cp="4">
          <x v="5"/>
          <x v="102"/>
          <x v="5"/>
          <x/>
        </s>
        <s v="[Dim Division].[I Division].[Division].&amp;[319713416]" c="Стачки, 25б(Ростов-на-Дону)" cp="4">
          <x v="5"/>
          <x v="103"/>
          <x v="5"/>
          <x/>
        </s>
        <s v="[Dim Division].[I Division].[Division].&amp;[-991315558]" c="Чехова, 320(Таганрог, РО)" cp="4">
          <x v="5"/>
          <x v="104"/>
          <x v="5"/>
          <x/>
        </s>
        <s v="[Dim Division].[I Division].[Division].&amp;[272440615]" c="Вокзальная, 156Ж(Глубокий, РО)" cp="4">
          <x v="6"/>
          <x v="105"/>
          <x v="6"/>
          <x/>
        </s>
        <s v="[Dim Division].[I Division].[Division].&amp;[-1742342601]" c="Ворошилова, 2(Красный Сулин, РО)" cp="4">
          <x v="6"/>
          <x v="106"/>
          <x v="6"/>
          <x/>
        </s>
        <s v="[Dim Division].[I Division].[Division].&amp;[-621637836]" c="Ворошилова, 26а(Каменск-Шахтинский, РО)" cp="4">
          <x v="6"/>
          <x v="107"/>
          <x v="6"/>
          <x/>
        </s>
        <s v="[Dim Division].[I Division].[Division].&amp;[180059431]" c="Индустриальная, 7(Шахты, РО)" cp="4">
          <x v="6"/>
          <x v="108"/>
          <x v="6"/>
          <x/>
        </s>
        <s v="[Dim Division].[I Division].[Division].&amp;[829179788]" c="Красный Шахтер, 79(Шахты)" cp="4">
          <x v="6"/>
          <x v="109"/>
          <x v="6"/>
          <x/>
        </s>
        <s v="[Dim Division].[I Division].[Division].&amp;[-737158449]" c="Ленина пр-т, 101/22(Ростов-на-Дону)" cp="4">
          <x v="6"/>
          <x v="110"/>
          <x v="6"/>
          <x/>
        </s>
        <s v="[Dim Division].[I Division].[Division].&amp;[-2104283128]" c="Ленина, 16а(Аксай, РО)" cp="4">
          <x v="6"/>
          <x v="111"/>
          <x v="6"/>
          <x/>
        </s>
        <s v="[Dim Division].[I Division].[Division].&amp;[-887857849]" c="Ленина, 3(Новошахтинск, РО)" cp="4">
          <x v="6"/>
          <x v="112"/>
          <x v="6"/>
          <x/>
        </s>
        <s v="[Dim Division].[I Division].[Division].&amp;[-79820264]" c="М. Горького, 65/7(Донецк, РО)" cp="4">
          <x v="6"/>
          <x v="113"/>
          <x v="6"/>
          <x/>
        </s>
        <s v="[Dim Division].[I Division].[Division].&amp;[1621361900]" c="Московская, 1/90(Новочеркасск, РО)" cp="4">
          <x v="6"/>
          <x v="114"/>
          <x v="6"/>
          <x/>
        </s>
        <s v="[Dim Division].[I Division].[Division].&amp;[1058831460]" c="Обухова, 35б(Зверево, РО)" cp="4">
          <x v="6"/>
          <x v="115"/>
          <x v="6"/>
          <x/>
        </s>
        <s v="[Dim Division].[I Division].[Division].&amp;[-91949668]" c="Петровского, 28(Чертково, РО)" cp="4">
          <x v="6"/>
          <x v="116"/>
          <x v="6"/>
          <x/>
        </s>
        <s v="[Dim Division].[I Division].[Division].&amp;[357984791]" c="Победы Революции, 103А(Шахты, РО)" cp="4">
          <x v="6"/>
          <x v="117"/>
          <x v="6"/>
          <x/>
        </s>
        <s v="[Dim Division].[I Division].[Division].&amp;[-1694956207]" c="Подтелкова, территория рынка(Морозовск)" cp="4">
          <x v="6"/>
          <x v="118"/>
          <x v="6"/>
          <x/>
        </s>
        <s v="[Dim Division].[I Division].[Division].&amp;[829179786]" c="Проезд Торговый, 5(Каменск-Шахтинский)" cp="4">
          <x v="6"/>
          <x v="119"/>
          <x v="6"/>
          <x v="1"/>
        </s>
        <s v="[Dim Division].[I Division].[Division].&amp;[486848540]" c="Российская, 57(Миллерово)" cp="4">
          <x v="6"/>
          <x v="120"/>
          <x v="6"/>
          <x/>
        </s>
        <s v="[Dim Division].[I Division].[Division].&amp;[-188323085]" c="Сельмаш-Вокзал(Ростов-на-Дону)" cp="4">
          <x v="6"/>
          <x v="121"/>
          <x v="6"/>
          <x/>
        </s>
        <s v="[Dim Division].[I Division].[Division].&amp;[-250431650]" c="Шахтерская, 55а(Гуково, РО)" cp="4">
          <x v="6"/>
          <x v="122"/>
          <x v="6"/>
          <x/>
        </s>
        <s v="[Dim Division].[I Division].[Division].&amp;[-351545282]" c="Энгельса, 19/16(Белая Калитва, РО)" cp="4">
          <x v="6"/>
          <x v="123"/>
          <x v="6"/>
          <x/>
        </s>
        <s v="[Dim Division].[I Division].[Division].&amp;[386692612]" c="10 лет Октября, 109(Омск, ОО)" cp="4">
          <x v="7"/>
          <x v="124"/>
          <x v="7"/>
          <x/>
        </s>
        <s v="[Dim Division].[I Division].[Division].&amp;[2049686180]" c="Б.Хмельницкого ул., 36(Иваново)" cp="4">
          <x v="7"/>
          <x v="125"/>
          <x v="7"/>
          <x/>
        </s>
        <s v="[Dim Division].[I Division].[Division].&amp;[2000306261]" c="Герцена, 58(Рыбинск)" cp="4">
          <x v="7"/>
          <x v="126"/>
          <x v="7"/>
          <x/>
        </s>
        <s v="[Dim Division].[I Division].[Division].&amp;[1067875626]" c="Дианова, 3/1(Омск, ОО)" cp="4">
          <x v="7"/>
          <x v="127"/>
          <x v="7"/>
          <x/>
        </s>
        <s v="[Dim Division].[I Division].[Division].&amp;[1561389609]" c="Кирова, 9(Омск, ОО)" cp="4">
          <x v="7"/>
          <x v="128"/>
          <x v="7"/>
          <x/>
        </s>
        <s v="[Dim Division].[I Division].[Division].&amp;[799922331]" c="Максима Горького ул., 30(Череповец)" cp="4">
          <x v="7"/>
          <x v="129"/>
          <x v="7"/>
          <x/>
        </s>
        <s v="[Dim Division].[I Division].[Division].&amp;[-372534929]" c="Машиностроителей пр-т., 11(Ярославль)" cp="4">
          <x v="7"/>
          <x v="130"/>
          <x v="7"/>
          <x/>
        </s>
        <s v="[Dim Division].[I Division].[Division].&amp;[-990162526]" c="Мира, 22(Вологда)" cp="4">
          <x v="7"/>
          <x v="131"/>
          <x v="7"/>
          <x/>
        </s>
        <s v="[Dim Division].[I Division].[Division].&amp;[1076461593]" c="Нефтезаводская, 10(Омск, ОО)" cp="4">
          <x v="7"/>
          <x v="132"/>
          <x v="7"/>
          <x/>
        </s>
        <s v="[Dim Division].[I Division].[Division].&amp;[1942435333]" c="Первомайская, 39/10(Ярославль)" cp="4">
          <x v="7"/>
          <x v="133"/>
          <x v="7"/>
          <x/>
        </s>
      </sharedItems>
      <mpMap v="12"/>
      <mpMap v="25"/>
      <mpMap v="26"/>
      <mpMap v="28"/>
    </cacheField>
    <cacheField name="[Dim Division].[I Division].[Reg Center].[Hub Center]" caption="МРД" propertyName="Hub Center" numFmtId="0" hierarchy="15" level="2" memberPropertyField="1">
      <sharedItems count="1">
        <s v="МРД Юг"/>
      </sharedItems>
    </cacheField>
    <cacheField name="[Dim Division].[I Division].[Division].[Reg Center]" caption="РЦ" propertyName="Reg Center" numFmtId="0" hierarchy="15" level="3" memberPropertyField="1">
      <sharedItems count="8">
        <s v="РД Казань"/>
        <s v="РД Краснодар 1"/>
        <s v="РД Краснодар 3"/>
        <s v="РД Новосибирск"/>
        <s v="РД Ростов-на-Дону 2"/>
        <s v="РД Ростов-на-Дону 3"/>
        <s v="РД Ростов-на-Дону 4"/>
        <s v="РД Череповец"/>
      </sharedItems>
    </cacheField>
    <cacheField name="[Measures].[App New Count]" caption="Заявки-новые, #" numFmtId="0" hierarchy="24" level="32767"/>
    <cacheField name="[Measures].[App New Plan Count]" caption="Заявки-новые-план, #" numFmtId="0" hierarchy="48" level="32767"/>
    <cacheField name="[Measures].[App  New PF Rate]" caption="Заявки-новые (план-факт), %" numFmtId="0" hierarchy="132" level="32767"/>
    <cacheField name="[Measures].[Con Rep Count]" caption="Выдачи-повт, #" numFmtId="0" hierarchy="30" level="32767"/>
    <cacheField name="[Measures].[Con Rep Plan Count]" caption="Выдачи-повт-план, #" numFmtId="0" hierarchy="49" level="32767"/>
    <cacheField name="[Measures].[Con Rep PF Rate]" caption="Выдачи-повт (план-факт), %" numFmtId="0" hierarchy="133" level="32767"/>
    <cacheField name="[Measures].[Agr Intrst Amount]" caption="Прол %, руб" numFmtId="0" hierarchy="45" level="32767"/>
    <cacheField name="[Measures].[Agr Intrst Plan Amount]" caption="Прол-план %, руб" numFmtId="0" hierarchy="50" level="32767"/>
    <cacheField name="[Measures].[Agr Intrst PF Rate]" caption="Прол % (план-факт), %" numFmtId="0" hierarchy="134" level="32767"/>
    <cacheField name="[Dim Date].[I Date].[Date].[Week Year]" caption="Неделя года" propertyName="Week Year" numFmtId="0" hierarchy="2" level="3" memberPropertyField="1">
      <sharedItems containsSemiMixedTypes="0" containsString="0"/>
    </cacheField>
    <cacheField name="[Dim Date].[I Date].[Date].[Yyyy Mm]" caption="Год месяц" propertyName="Yyyy Mm" numFmtId="0" hierarchy="2" level="3" memberPropertyField="1">
      <sharedItems containsSemiMixedTypes="0" containsString="0"/>
    </cacheField>
    <cacheField name="[Dim Date].[I Date].[Date].[Yyyymm]" caption="ГодМесяц" propertyName="Yyyymm" numFmtId="0" hierarchy="2" level="3" memberPropertyField="1">
      <sharedItems containsSemiMixedTypes="0" containsString="0"/>
    </cacheField>
    <cacheField name="[Dim Division].[I Division].[Division].[Number]" caption="Номер" propertyName="Number" numFmtId="0" hierarchy="15" level="3" memberPropertyField="1">
      <sharedItems containsSemiMixedTypes="0" containsString="0" containsNumber="1" containsInteger="1" minValue="2" maxValue="397" count="134">
        <n v="129"/>
        <n v="127"/>
        <n v="114"/>
        <n v="96"/>
        <n v="144"/>
        <n v="136"/>
        <n v="99"/>
        <n v="126"/>
        <n v="142"/>
        <n v="119"/>
        <n v="113"/>
        <n v="109"/>
        <n v="88"/>
        <n v="381"/>
        <n v="41"/>
        <n v="397"/>
        <n v="324"/>
        <n v="275"/>
        <n v="191"/>
        <n v="38"/>
        <n v="289"/>
        <n v="292"/>
        <n v="32"/>
        <n v="157"/>
        <n v="305"/>
        <n v="306"/>
        <n v="278"/>
        <n v="226"/>
        <n v="141"/>
        <n v="98"/>
        <n v="272"/>
        <n v="270"/>
        <n v="208"/>
        <n v="62"/>
        <n v="286"/>
        <n v="255"/>
        <n v="177"/>
        <n v="143"/>
        <n v="36"/>
        <n v="311"/>
        <n v="350"/>
        <n v="276"/>
        <n v="269"/>
        <n v="68"/>
        <n v="92"/>
        <n v="299"/>
        <n v="259"/>
        <n v="147"/>
        <n v="323"/>
        <n v="355"/>
        <n v="159"/>
        <n v="149"/>
        <n v="221"/>
        <n v="354"/>
        <n v="153"/>
        <n v="190"/>
        <n v="392"/>
        <n v="174"/>
        <n v="134"/>
        <n v="367"/>
        <n v="151"/>
        <n v="156"/>
        <n v="366"/>
        <n v="146"/>
        <n v="173"/>
        <n v="356"/>
        <n v="178"/>
        <n v="76"/>
        <n v="55"/>
        <n v="281"/>
        <n v="280"/>
        <n v="13"/>
        <n v="24"/>
        <n v="29"/>
        <n v="21"/>
        <n v="250"/>
        <n v="20"/>
        <n v="236"/>
        <n v="253"/>
        <n v="300"/>
        <n v="23"/>
        <n v="304"/>
        <n v="315"/>
        <n v="313"/>
        <n v="9"/>
        <n v="34"/>
        <n v="90"/>
        <n v="294"/>
        <n v="5"/>
        <n v="4"/>
        <n v="75"/>
        <n v="298"/>
        <n v="291"/>
        <n v="71"/>
        <n v="27"/>
        <n v="199"/>
        <n v="334"/>
        <n v="19"/>
        <n v="64"/>
        <n v="2"/>
        <n v="186"/>
        <n v="372"/>
        <n v="73"/>
        <n v="16"/>
        <n v="30"/>
        <n v="368"/>
        <n v="94"/>
        <n v="314"/>
        <n v="10"/>
        <n v="246"/>
        <n v="26"/>
        <n v="37"/>
        <n v="25"/>
        <n v="45"/>
        <n v="8"/>
        <n v="218"/>
        <n v="363"/>
        <n v="6"/>
        <n v="192"/>
        <n v="245"/>
        <n v="225"/>
        <n v="263"/>
        <n v="74"/>
        <n v="17"/>
        <n v="376"/>
        <n v="395"/>
        <n v="389"/>
        <n v="339"/>
        <n v="352"/>
        <n v="344"/>
        <n v="393"/>
        <n v="382"/>
        <n v="357"/>
        <n v="396"/>
      </sharedItems>
    </cacheField>
    <cacheField name="[Dim Division].[I Division].[Division].[Reg Director]" caption="РЦ Директор" propertyName="Reg Director" numFmtId="0" hierarchy="15" level="3" memberPropertyField="1">
      <sharedItems count="8">
        <s v="Кулагина Татьяна Владимировна"/>
        <s v="Трухин Константин Владимирович"/>
        <s v="Кособрюхов Антон Евгеньевич"/>
        <s v="Захаренко Виктория Игоревна"/>
        <s v="Безкараваев Александр Игоревич"/>
        <s v="Осипян Эрик Сержикович"/>
        <s v="Петченко Илья Алексеевич"/>
        <s v="Арефьев Евгений Олегович"/>
      </sharedItems>
    </cacheField>
    <cacheField name="[Measures].[Con Amount]" caption="Выдачи, руб" numFmtId="0" hierarchy="31" level="32767"/>
    <cacheField name="[Dim Division].[I Division].[Division].[Prod Group]" caption="Группа (коммерция)" propertyName="Prod Group" numFmtId="0" hierarchy="15" level="3" memberPropertyField="1">
      <sharedItems count="2">
        <s v="Group A"/>
        <s v="нд"/>
      </sharedItems>
    </cacheField>
    <cacheField name="[Measures].[Con Rep Amount]" caption="Выдачи-повт, руб" numFmtId="0" hierarchy="33" level="32767"/>
    <cacheField name="[Measures].[Con New Count]" caption="Выдачи-новые, #" numFmtId="0" hierarchy="29" level="32767"/>
    <cacheField name="[Measures].[Rating Count]" caption="Получение кредитного рейтинга, #" numFmtId="0" hierarchy="93" level="32767"/>
    <cacheField name="[Measures].[Rating Plan Count]" caption="Получение кредитного рейтинга-план, #" numFmtId="0" hierarchy="60" level="32767"/>
    <cacheField name="[Measures].[Rating PF Rate]" caption="Получение кредитного рейтинга (план-факт), %" numFmtId="0" hierarchy="180" level="32767"/>
  </cacheFields>
  <cacheHierarchies count="181">
    <cacheHierarchy uniqueName="[Dim Date].[_Datemyear]" caption="_Datemyear" attribute="1" defaultMemberUniqueName="[Dim Date].[_Datemyear].[All]" allUniqueName="[Dim Date].[_Datemyear].[All]" dimensionUniqueName="[Dim Date]" displayFolder="" count="0" unbalanced="0"/>
    <cacheHierarchy uniqueName="[Dim Date].[Date]" caption="Дата" attribute="1" keyAttribute="1" defaultMemberUniqueName="[Dim Date].[Date].[All]" allUniqueName="[Dim Date].[Date].[All]" dimensionUniqueName="[Dim Date]" displayFolder="Дата (свод)" count="0" unbalanced="0"/>
    <cacheHierarchy uniqueName="[Dim Date].[I Date]" caption="Дата (свод)" defaultMemberUniqueName="[Dim Date].[I Date].[All]" allUniqueName="[Dim Date].[I 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Месяц" attribute="1" defaultMemberUniqueName="[Dim Date].[Month].[All]" allUniqueName="[Dim Date].[Month].[All]" dimensionUniqueName="[Dim Date]" displayFolder="Дата (свод)" count="0" unbalanced="0"/>
    <cacheHierarchy uniqueName="[Dim Date].[Week Day]" caption="День недели" attribute="1" defaultMemberUniqueName="[Dim Date].[Week Day].[All]" allUniqueName="[Dim Date].[Week Day].[All]" dimensionUniqueName="[Dim Date]" displayFolder="Дата (свод)" count="0" unbalanced="0"/>
    <cacheHierarchy uniqueName="[Dim Date].[Week Year]" caption="Неделя" attribute="1" defaultMemberUniqueName="[Dim Date].[Week Year].[All]" allUniqueName="[Dim Date].[Week Year].[All]" dimensionUniqueName="[Dim Date]" displayFolder="Дата (свод)" count="0" unbalanced="0"/>
    <cacheHierarchy uniqueName="[Dim Date].[Year]" caption="Год" attribute="1" defaultMemberUniqueName="[Dim Date].[Year].[All]" allUniqueName="[Dim Date].[Year].[All]" dimensionUniqueName="[Dim Date]" displayFolder="Дата (свод)" count="0" unbalanced="0"/>
    <cacheHierarchy uniqueName="[Dim Date].[Yyyy Mm]" caption="Год месяц" attribute="1" defaultMemberUniqueName="[Dim Date].[Yyyy Mm].[All]" allUniqueName="[Dim Date].[Yyyy Mm].[All]" dimensionUniqueName="[Dim Date]" displayFolder="Дата (свод)" count="0" unbalanced="0"/>
    <cacheHierarchy uniqueName="[Dim Date].[Yyyymm]" caption="ГодМесяц" attribute="1" defaultMemberUniqueName="[Dim Date].[Yyyymm].[All]" allUniqueName="[Dim Date].[Yyyymm].[All]" dimensionUniqueName="[Dim Date]" displayFolder="Дата (свод)" count="0" unbalanced="0"/>
    <cacheHierarchy uniqueName="[Dim Date].[Мonth Year]" caption="Месяц года" attribute="1" defaultMemberUniqueName="[Dim Date].[Мonth Year].[All]" allUniqueName="[Dim Date].[Мonth Year].[All]" dimensionUniqueName="[Dim Date]" displayFolder="Дата (свод)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4" unbalanced="0">
      <fieldsUsage count="4">
        <fieldUsage x="-1"/>
        <fieldUsage x="8"/>
        <fieldUsage x="9"/>
        <fieldUsage x="10"/>
      </fieldsUsage>
    </cacheHierarchy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Measures].[App Count]" caption="Заявки, #" measure="1" displayFolder="Заявки" measureGroup="Fact Div Application" count="0"/>
    <cacheHierarchy uniqueName="[Measures].[App New Count]" caption="Заявки-новые, #" measure="1" displayFolder="Заявки" measureGroup="Fact Div Application" count="0" oneField="1">
      <fieldsUsage count="1">
        <fieldUsage x="13"/>
      </fieldsUsage>
    </cacheHierarchy>
    <cacheHierarchy uniqueName="[Measures].[App Rep Count]" caption="Заявки-повт, #" measure="1" displayFolder="Заявки" measureGroup="Fact Div Application" count="0"/>
    <cacheHierarchy uniqueName="[Measures].[App Friend Count]" caption="Приведи друга, #" measure="1" displayFolder="Заявки" measureGroup="Fact Div Application" count="0"/>
    <cacheHierarchy uniqueName="[Measures].[App Drive Count]" caption="Заявки-Драйв, #" measure="1" displayFolder="Заявки" measureGroup="Fact Div Application" count="0"/>
    <cacheHierarchy uniqueName="[Measures].[Con Count]" caption="Выдачи, #" measure="1" displayFolder="Выдачи" measureGroup="Fact Div Contract" count="0"/>
    <cacheHierarchy uniqueName="[Measures].[Con New Count]" caption="Выдачи-новые, #" measure="1" displayFolder="Выдачи" measureGroup="Fact Div Contract" count="0" oneField="1">
      <fieldsUsage count="1">
        <fieldUsage x="30"/>
      </fieldsUsage>
    </cacheHierarchy>
    <cacheHierarchy uniqueName="[Measures].[Con Rep Count]" caption="Выдачи-повт, #" measure="1" displayFolder="Выдачи" measureGroup="Fact Div Contract" count="0" oneField="1">
      <fieldsUsage count="1">
        <fieldUsage x="16"/>
      </fieldsUsage>
    </cacheHierarchy>
    <cacheHierarchy uniqueName="[Measures].[Con Amount]" caption="Выдачи, руб" measure="1" displayFolder="Выдачи" measureGroup="Fact Div Contract" count="0" oneField="1">
      <fieldsUsage count="1">
        <fieldUsage x="27"/>
      </fieldsUsage>
    </cacheHierarchy>
    <cacheHierarchy uniqueName="[Measures].[Con New Amount]" caption="Выдачи-новые, руб" measure="1" displayFolder="Выдачи" measureGroup="Fact Div Contract" count="0"/>
    <cacheHierarchy uniqueName="[Measures].[Con Rep Amount]" caption="Выдачи-повт, руб" measure="1" displayFolder="Выдачи" measureGroup="Fact Div Contract" count="0" oneField="1">
      <fieldsUsage count="1">
        <fieldUsage x="29"/>
      </fieldsUsage>
    </cacheHierarchy>
    <cacheHierarchy uniqueName="[Measures].[Con Count Pdl]" caption="Выдачи Pdl, #" measure="1" displayFolder="Выдачи" measureGroup="Fact Div Contract" count="0"/>
    <cacheHierarchy uniqueName="[Measures].[Con Friend Count]" caption="Приведи друга, #" measure="1" displayFolder="Выдачи" measureGroup="Fact Div Contract" count="0"/>
    <cacheHierarchy uniqueName="[Measures].[Con Count Inst]" caption="Выдачи Inst, #" measure="1" displayFolder="Выдачи" measureGroup="Fact Div Contract" count="0"/>
    <cacheHierarchy uniqueName="[Measures].[Con Count Pdl Cvz]" caption="Выдачи Pdl (на ЦВЗ), #" measure="1" displayFolder="Выдачи" measureGroup="Fact Div Contract" count="0"/>
    <cacheHierarchy uniqueName="[Measures].[Con Count Inst Cvz]" caption="Выдачи Inst (на ЦВЗ), #" measure="1" displayFolder="Выдачи" measureGroup="Fact Div Contract" count="0"/>
    <cacheHierarchy uniqueName="[Measures].[Agr Count]" caption="Прол, #" measure="1" displayFolder="Пролонгации" measureGroup="Fact Div Prolong Primary" count="0"/>
    <cacheHierarchy uniqueName="[Measures].[Agr New Count]" caption="Прол-новые, #" measure="1" displayFolder="Пролонгации" measureGroup="Fact Div Prolong Primary" count="0"/>
    <cacheHierarchy uniqueName="[Measures].[Agr Rep Count]" caption="Прол-повт, #" measure="1" displayFolder="Пролонгации" measureGroup="Fact Div Prolong Primary" count="0"/>
    <cacheHierarchy uniqueName="[Measures].[Agr Amount]" caption="Прол, руб" measure="1" displayFolder="Пролонгации" measureGroup="Fact Div Prolong Primary" count="0"/>
    <cacheHierarchy uniqueName="[Measures].[Agr New Amount]" caption="Прол-новые, руб" measure="1" displayFolder="Пролонгации" measureGroup="Fact Div Prolong Primary" count="0"/>
    <cacheHierarchy uniqueName="[Measures].[Agr Rep Amount]" caption="Прол-повт, руб" measure="1" displayFolder="Пролонгации" measureGroup="Fact Div Prolong Primary" count="0"/>
    <cacheHierarchy uniqueName="[Measures].[Agr Intrst Amount]" caption="Прол %, руб" measure="1" displayFolder="Пролонгации" measureGroup="Fact Div Intrst Prolong" count="0" oneField="1">
      <fieldsUsage count="1">
        <fieldUsage x="19"/>
      </fieldsUsage>
    </cacheHierarchy>
    <cacheHierarchy uniqueName="[Measures].[Agr New Intrst Amount]" caption="Прол-новые %, руб" measure="1" displayFolder="Пролонгации" measureGroup="Fact Div Intrst Prolong" count="0"/>
    <cacheHierarchy uniqueName="[Measures].[Agr Rep Intrst Amount]" caption="Прол-повт %, руб" measure="1" displayFolder="Пролонгации" measureGroup="Fact Div Intrst Prolong" count="0"/>
    <cacheHierarchy uniqueName="[Measures].[App New Plan Count]" caption="Заявки-новые-план, #" measure="1" displayFolder="План" measureGroup="Fact Div Plan" count="0" oneField="1">
      <fieldsUsage count="1">
        <fieldUsage x="14"/>
      </fieldsUsage>
    </cacheHierarchy>
    <cacheHierarchy uniqueName="[Measures].[Con Rep Plan Count]" caption="Выдачи-повт-план, #" measure="1" displayFolder="План" measureGroup="Fact Div Plan" count="0" oneField="1">
      <fieldsUsage count="1">
        <fieldUsage x="17"/>
      </fieldsUsage>
    </cacheHierarchy>
    <cacheHierarchy uniqueName="[Measures].[Agr Intrst Plan Amount]" caption="Прол-план %, руб" measure="1" displayFolder="План" measureGroup="Fact Div Plan" count="0" oneField="1">
      <fieldsUsage count="1">
        <fieldUsage x="20"/>
      </fieldsUsage>
    </cacheHierarchy>
    <cacheHierarchy uniqueName="[Measures].[Ins Con Plan Rate Pdl]" caption="Страховки-дог-план Pdl, %" measure="1" displayFolder="План" measureGroup="Fact Div Plan" count="0"/>
    <cacheHierarchy uniqueName="[Measures].[App New Plan Count G]" caption="Заявки-новые-план, day" measure="1" displayFolder="План (до сегодня)" measureGroup="Fact Div Plan" count="0"/>
    <cacheHierarchy uniqueName="[Measures].[Con Rep Plan Count G]" caption="Выдачи-повт-план, day" measure="1" displayFolder="План (до сегодня)" measureGroup="Fact Div Plan" count="0"/>
    <cacheHierarchy uniqueName="[Measures].[Agr Intrst Plan Amount G]" caption="Прол-план %, day" measure="1" displayFolder="Выдачи" measureGroup="Fact Div Plan" count="0"/>
    <cacheHierarchy uniqueName="[Measures].[Ins Rec Plan Rate]" caption="Страховки-перек-ие-план, %" measure="1" displayFolder="План" measureGroup="Fact Div Plan" count="0"/>
    <cacheHierarchy uniqueName="[Measures].[App Drive Plan Count]" caption="Заявки-Драйв-план, #" measure="1" displayFolder="План" measureGroup="Fact Div Plan" count="0"/>
    <cacheHierarchy uniqueName="[Measures].[App Drive Plan Count G]" caption="Заявки-Драйв-план, day" measure="1" displayFolder="План (до сегодня)" measureGroup="Fact Div Plan" count="0"/>
    <cacheHierarchy uniqueName="[Measures].[Stoloto Plan Amount]" caption="Столото-план, руб" measure="1" displayFolder="План" measureGroup="Fact Div Plan" count="0"/>
    <cacheHierarchy uniqueName="[Measures].[Stoloto Plan Amount G]" caption="Столото-план, day" measure="1" displayFolder="План (до сегодня)" measureGroup="Fact Div Plan" count="0"/>
    <cacheHierarchy uniqueName="[Measures].[Rating Plan Count]" caption="Получение кредитного рейтинга-план, #" measure="1" displayFolder="План" measureGroup="Fact Div Plan" count="0" oneField="1">
      <fieldsUsage count="1">
        <fieldUsage x="32"/>
      </fieldsUsage>
    </cacheHierarchy>
    <cacheHierarchy uniqueName="[Measures].[Rating Plan Count G]" caption="Получение кредитного рейтинга-план, day" measure="1" displayFolder="План (до сегодня)" measureGroup="Fact Div Plan" count="0"/>
    <cacheHierarchy uniqueName="[Measures].[Jurist24 Plan Amount G]" caption="Юрист24-план, day" measure="1" displayFolder="План (до сегодня)" measureGroup="Fact Div Plan" count="0"/>
    <cacheHierarchy uniqueName="[Measures].[Jurist24 Plan Amount]" caption="Юрист24-план, руб" measure="1" displayFolder="План" measureGroup="Fact Div Plan" count="0"/>
    <cacheHierarchy uniqueName="[Measures].[Con Ins Count Pdl]" caption="Страховка-дог Pdl, #" measure="1" displayFolder="Страховка" measureGroup="Fact Div Insurance" count="0"/>
    <cacheHierarchy uniqueName="[Measures].[Agr Ins Count]" caption="Страховка-прол Pdl, #" measure="1" displayFolder="Страховка" measureGroup="Fact Div Insurance" count="0"/>
    <cacheHierarchy uniqueName="[Measures].[Con Ins Amount Pdl]" caption="Страховка-дог Pdl, руб" measure="1" displayFolder="Страховка" measureGroup="Fact Div Insurance" count="0"/>
    <cacheHierarchy uniqueName="[Measures].[Agr Ins Amount]" caption="Страховка-прол Pdl, руб" measure="1" displayFolder="Страховка" measureGroup="Fact Div Insurance" count="0"/>
    <cacheHierarchy uniqueName="[Measures].[Rec Ins Count]" caption="Страховка-перек-ие, #" measure="1" displayFolder="Страховка" measureGroup="Fact Div Insurance" count="0"/>
    <cacheHierarchy uniqueName="[Measures].[Rec Ins Amount]" caption="Страховка-перек-ие, руб" measure="1" displayFolder="Страховка" measureGroup="Fact Div Insurance" count="0"/>
    <cacheHierarchy uniqueName="[Measures].[Con Ins Count Inst]" caption="Страховка-дог Inst, #" measure="1" displayFolder="Страховка" measureGroup="Fact Div Insurance" count="0"/>
    <cacheHierarchy uniqueName="[Measures].[Con Ins Amount Inst]" caption="Страховка-дог Inst, руб" measure="1" displayFolder="Страховка" measureGroup="Fact Div Insurance" count="0"/>
    <cacheHierarchy uniqueName="[Measures].[Con Ins Count Pdl Cvz]" caption="Страховка-дог Pdl (ЦВЗ), #" measure="1" displayFolder="Страховка" measureGroup="Fact Div Insurance" count="0"/>
    <cacheHierarchy uniqueName="[Measures].[Con Ins Amount Pdl Cvz]" caption="Страховка-дог Pdl (ЦВЗ), руб" measure="1" displayFolder="Страховка" measureGroup="Fact Div Insurance" count="0"/>
    <cacheHierarchy uniqueName="[Measures].[Agr Ins Count Inst]" caption="Страховка-прол Inst, #" measure="1" displayFolder="Страховка" measureGroup="Fact Div Insurance" count="0"/>
    <cacheHierarchy uniqueName="[Measures].[Agr Ins Amount Inst]" caption="Страховка-прол Inst, руб" measure="1" displayFolder="Страховка" measureGroup="Fact Div Insurance" count="0"/>
    <cacheHierarchy uniqueName="[Measures].[Con Ins Count Inst Cvz]" caption="Страховка-дог Inst (ЦВЗ),#" measure="1" displayFolder="Страховка" measureGroup="Fact Div Insurance" count="0"/>
    <cacheHierarchy uniqueName="[Measures].[Con Ins Amount Inst Cvz]" caption="Страховка-дог Inst (ЦВЗ), руб" measure="1" displayFolder="Страховка" measureGroup="Fact Div Insurance" count="0"/>
    <cacheHierarchy uniqueName="[Measures].[App New Plan Line]" caption="Заявки-новые, #" measure="1" displayFolder="Линейный прогноз" measureGroup="Fact Div Line" count="0"/>
    <cacheHierarchy uniqueName="[Measures].[Con Rep Plan Line]" caption="Выдачи-повт, #" measure="1" displayFolder="Линейный прогноз" measureGroup="Fact Div Line" count="0"/>
    <cacheHierarchy uniqueName="[Measures].[Agr Plan Line]" caption="Прол %, руб" measure="1" displayFolder="Линейный прогноз" measureGroup="Fact Div Line" count="0"/>
    <cacheHierarchy uniqueName="[Measures].[App Drive Plan Line]" caption="Заявки-Драйв, #" measure="1" displayFolder="Линейный прогноз" measureGroup="Fact Div Line" count="0"/>
    <cacheHierarchy uniqueName="[Measures].[Stoloto Plan Line]" caption="Столото, руб" measure="1" displayFolder="Линейный прогноз" measureGroup="Fact Div Line" count="0"/>
    <cacheHierarchy uniqueName="[Measures].[Rating Plan Line]" caption="Получение кредитного рейтинга, #" measure="1" displayFolder="Линейный прогноз" measureGroup="Fact Div Line" count="0"/>
    <cacheHierarchy uniqueName="[Measures].[Jurist24 Plan Line]" caption="Юрист24, руб" measure="1" displayFolder="Линейный прогноз" measureGroup="Fact Div Line" count="0"/>
    <cacheHierarchy uniqueName="[Measures].[Agr Count F]" caption="Прол, #" measure="1" displayFolder="Пролонгации" measureGroup="Fact Div Prolong Final" count="0"/>
    <cacheHierarchy uniqueName="[Measures].[Agr New Count F]" caption="Прол-новые, #" measure="1" displayFolder="Пролонгации" measureGroup="Fact Div Prolong Final" count="0"/>
    <cacheHierarchy uniqueName="[Measures].[Agr Rep Count F]" caption="Прол-повт, #" measure="1" displayFolder="Пролонгации" measureGroup="Fact Div Prolong Final" count="0"/>
    <cacheHierarchy uniqueName="[Measures].[Agr Amount F]" caption="Прол, руб" measure="1" displayFolder="Пролонгации" measureGroup="Fact Div Prolong Final" count="0"/>
    <cacheHierarchy uniqueName="[Measures].[Agr New Amount F]" caption="Прол-новые, руб" measure="1" displayFolder="Пролонгации" measureGroup="Fact Div Prolong Final" count="0"/>
    <cacheHierarchy uniqueName="[Measures].[Agr Rep Amount F]" caption="Прол-повт, руб" measure="1" displayFolder="Пролонгации" measureGroup="Fact Div Prolong Final" count="0"/>
    <cacheHierarchy uniqueName="[Measures].[Agr Count Pdl F]" caption="Прол Pdl, #" measure="1" displayFolder="Пролонгации" measureGroup="Fact Div Prolong Final" count="0"/>
    <cacheHierarchy uniqueName="[Measures].[Agr Count Inst F]" caption="Прол Inst, #" measure="1" displayFolder="Пролонгации" measureGroup="Fact Div Prolong Final" count="0"/>
    <cacheHierarchy uniqueName="[Measures].[Rating Count]" caption="Получение кредитного рейтинга, #" measure="1" displayFolder="доп. услуги" measureGroup="Fact Div Add Serv" count="0" oneField="1">
      <fieldsUsage count="1">
        <fieldUsage x="31"/>
      </fieldsUsage>
    </cacheHierarchy>
    <cacheHierarchy uniqueName="[Measures].[Consultation Count]" caption="Конс-ция в сфере потреб. кредит., #" measure="1" displayFolder="доп. услуги" measureGroup="Fact Div Add Serv" count="0"/>
    <cacheHierarchy uniqueName="[Measures].[Reg Docs Count]" caption="Сод-ие в оф-ии док., #" measure="1" displayFolder="доп. услуги" measureGroup="Fact Div Add Serv" count="0"/>
    <cacheHierarchy uniqueName="[Measures].[Stoloto Count]" caption="Столото, #" measure="1" displayFolder="доп. услуги" measureGroup="Fact Div Add Serv" count="0"/>
    <cacheHierarchy uniqueName="[Measures].[Rating Amount]" caption="Получение кредитного рейтинга, руб" measure="1" displayFolder="доп. услуги" measureGroup="Fact Div Add Serv" count="0"/>
    <cacheHierarchy uniqueName="[Measures].[Consultation Amount]" caption="Конс-ция в сфере потреб. кредит., руб" measure="1" displayFolder="доп. услуги" measureGroup="Fact Div Add Serv" count="0"/>
    <cacheHierarchy uniqueName="[Measures].[Stoloto Amount]" caption="Столото, руб" measure="1" displayFolder="доп. услуги" measureGroup="Fact Div Add Serv" count="0"/>
    <cacheHierarchy uniqueName="[Measures].[Reg Docs Amount]" caption="Сод-ие в оф-ии док., руб" measure="1" displayFolder="доп. услуги" measureGroup="Fact Div Add Serv" count="0"/>
    <cacheHierarchy uniqueName="[Measures].[Jurist24 Count]" caption="Юрист24, #" measure="1" displayFolder="доп. услуги" measureGroup="Fact Div Add Serv" count="0"/>
    <cacheHierarchy uniqueName="[Measures].[Jurist24 Amount]" caption="Юрист24, руб" measure="1" displayFolder="доп. услуги" measureGroup="Fact Div Add Serv" count="0"/>
    <cacheHierarchy uniqueName="[Measures].[Rating Count Wc]" caption="Получение кредитного рейтинга (без дог.), #" measure="1" displayFolder="доп. услуги" measureGroup="Fact Div Add Serv" count="0"/>
    <cacheHierarchy uniqueName="[Measures].[Cards Count]" caption="Карты Скорость, #" measure="1" displayFolder="доп. услуги" measureGroup="Fact Div Add Serv" count="0"/>
    <cacheHierarchy uniqueName="[Measures].[Tele2 Count]" caption="Tele2, #" measure="1" displayFolder="доп. услуги" measureGroup="Fact Div Add Serv" count="0"/>
    <cacheHierarchy uniqueName="[Measures].[Tele2 Amount]" caption="Tele2, руб" measure="1" displayFolder="доп. услуги" measureGroup="Fact Div Add Serv" count="0"/>
    <cacheHierarchy uniqueName="[Measures].[Doctor Nearby Count]" caption="Доктор рядом, #" measure="1" displayFolder="доп. услуги" measureGroup="Fact Div Add Serv" count="0"/>
    <cacheHierarchy uniqueName="[Measures].[Doctor Nearby Amount]" caption="Доктор рядом, руб" measure="1" displayFolder="доп. услуги" measureGroup="Fact Div Add Serv" count="0"/>
    <cacheHierarchy uniqueName="[Measures].[Rating Count Wloan]" caption="Получение кредитного рейтинга (без займа), #" measure="1" displayFolder="доп. услуги" measureGroup="Fact Div Add Serv" count="0"/>
    <cacheHierarchy uniqueName="[Measures].[Rating Amount Wloan]" caption="Получение кредитного рейтинга (без займа), руб" measure="1" displayFolder="доп. услуги" measureGroup="Fact Div Add Serv" count="0"/>
    <cacheHierarchy uniqueName="[Measures].[Rating Count Agr]" caption="Получение кредитного рейтинга (прол-ции), #" measure="1" displayFolder="доп. услуги" measureGroup="Fact Div Add Serv" count="0"/>
    <cacheHierarchy uniqueName="[Measures].[Rating Amount Agr]" caption="Получение кредитного рейтинга (прол-ции), руб" measure="1" displayFolder="доп. услуги" measureGroup="Fact Div Add Serv" count="0"/>
    <cacheHierarchy uniqueName="[Measures].[Rating Amount Wc]" caption="Получение кредитного рейтинга (без дог.), руб." measure="1" displayFolder="доп. услуги" measureGroup="Fact Div Add Serv" count="0"/>
    <cacheHierarchy uniqueName="[Measures].[Ins Property 30 Count]" caption="Страх-ие имущ. 30 дней, шт" measure="1" displayFolder="доп. услуги" measureGroup="Fact Div Add Serv" count="0"/>
    <cacheHierarchy uniqueName="[Measures].[Ins Property 60 Count]" caption="Страх-ие имущ. 60 дней, шт" measure="1" displayFolder="доп. услуги" measureGroup="Fact Div Add Serv" count="0"/>
    <cacheHierarchy uniqueName="[Measures].[Ins Cards 30 Count]" caption="Страх-ие карт 30 дней, шт" measure="1" displayFolder="доп. услуги" measureGroup="Fact Div Add Serv" count="0"/>
    <cacheHierarchy uniqueName="[Measures].[Ins Cards 30p Count]" caption="Страх-ие карт 30 дней+, шт" measure="1" displayFolder="доп. услуги" measureGroup="Fact Div Add Serv" count="0"/>
    <cacheHierarchy uniqueName="[Measures].[All Ins Count Pdl]" caption="Страховка-дог+прол Pdl, #" measure="1" displayFolder="Страховка" measureGroup="Fact Div Insurance" count="0"/>
    <cacheHierarchy uniqueName="[Measures].[All Ins Amount Pdl]" caption="Страховка-дог+прол Pdl, руб" measure="1" displayFolder="Страховка" measureGroup="Fact Div Insurance" count="0"/>
    <cacheHierarchy uniqueName="[Measures].[All Ins Count Pdl Inst]" caption="Страховка-дог+прол Pdl+дог+прол Inst, #" measure="1" displayFolder="Страховка" measureGroup="Fact Div Insurance" count="0"/>
    <cacheHierarchy uniqueName="[Measures].[All Ins Amount Pdl Inst]" caption="Страховка-дог+прол Pdl+дог+прол Inst, руб" measure="1" displayFolder="Страховка" measureGroup="Fact Div Insurance" count="0"/>
    <cacheHierarchy uniqueName="[Measures].[All Ins Rate Pdl]" caption="Страховка-дог+прол Pdl, %" measure="1" displayFolder="Страховка" measureGroup="Fact Div Insurance" count="0"/>
    <cacheHierarchy uniqueName="[Measures].[All Ins Rate Pdl Inst]" caption="Страховка-дог+прол Pdl+дог+прол Inst, %" measure="1" displayFolder="Страховка" measureGroup="Fact Div Insurance" count="0"/>
    <cacheHierarchy uniqueName="[Measures].[Con Ins Rate Pdl]" caption="Страховка-дог Pdl, %" measure="1" displayFolder="Страховка" measureGroup="Fact Div Insurance" count="0"/>
    <cacheHierarchy uniqueName="[Measures].[Con Ins Rate Inst]" caption="Страховка-дог Inst (ЦВЗ), %" measure="1" displayFolder="Страховка" measureGroup="Fact Div Insurance" count="0"/>
    <cacheHierarchy uniqueName="[Measures].[Agr Ins Rate]" caption="Страховка-прол Pdl, %" measure="1" displayFolder="Страховка" measureGroup="Fact Div Insurance" count="0"/>
    <cacheHierarchy uniqueName="[Measures].[Agr Ins Rate Inst]" caption="Страховка-прол Inst, %" measure="1" displayFolder="Страховка" measureGroup="Fact Div Insurance" count="0"/>
    <cacheHierarchy uniqueName="[Measures].[Rec Ins Rate]" caption="Страховка-перек-ие, %" measure="1" displayFolder="Страховка" measureGroup="Fact Div Insurance" count="0"/>
    <cacheHierarchy uniqueName="[Measures].[Ins Agr Plan Rate]" caption="Страховки-прол-план, %" measure="1" displayFolder="План" measureGroup="Fact Div Plan" count="0"/>
    <cacheHierarchy uniqueName="[Measures].[Ins All Plan Rate Pdl]" caption="Страховки-дог+прол-план Pdl, %" measure="1" displayFolder="План" measureGroup="Fact Div Plan" count="0"/>
    <cacheHierarchy uniqueName="[Measures].[Ins All Plan Rate Pdl Inst]" caption="Страховки-дог+прол Pdl+дог+прол Inst-план, %" measure="1" displayFolder="План" measureGroup="Fact Div Plan" count="0"/>
    <cacheHierarchy uniqueName="[Measures].[App  New PF Rate]" caption="Заявки-новые (план-факт), %" measure="1" displayFolder="План-факт" measureGroup="Fact Div Plan" count="0" oneField="1">
      <fieldsUsage count="1">
        <fieldUsage x="15"/>
      </fieldsUsage>
    </cacheHierarchy>
    <cacheHierarchy uniqueName="[Measures].[Con Rep PF Rate]" caption="Выдачи-повт (план-факт), %" measure="1" displayFolder="План-факт" measureGroup="Fact Div Plan" count="0" oneField="1">
      <fieldsUsage count="1">
        <fieldUsage x="18"/>
      </fieldsUsage>
    </cacheHierarchy>
    <cacheHierarchy uniqueName="[Measures].[Agr Intrst PF Rate]" caption="Прол % (план-факт), %" measure="1" displayFolder="План-факт" measureGroup="Fact Div Plan" count="0" oneField="1">
      <fieldsUsage count="1">
        <fieldUsage x="21"/>
      </fieldsUsage>
    </cacheHierarchy>
    <cacheHierarchy uniqueName="[Measures].[Ins All PF Rate Pdl]" caption="Страховки-дог+прол (план-факт) Pdl, %" measure="1" displayFolder="План-факт" measureGroup="Fact Div Plan" count="0"/>
    <cacheHierarchy uniqueName="[Measures].[Ins All PF Rate Pdl Inst]" caption="Страховки-дог+прол Pdl+дог+прол Inst (план-факт), %" measure="1" displayFolder="План-факт" measureGroup="Fact Div Plan" count="0"/>
    <cacheHierarchy uniqueName="[Measures].[Ins Con PF Rate Pdl]" caption="Страховки-дог (план-факт) Pdl, %" measure="1" displayFolder="План-факт" measureGroup="Fact Div Plan" count="0"/>
    <cacheHierarchy uniqueName="[Measures].[Ins Agr PF Rate]" caption="Страховки-прол (план-факт), %" measure="1" displayFolder="План-факт" measureGroup="Fact Div Plan" count="0"/>
    <cacheHierarchy uniqueName="[Measures].[App Drive PF Rate]" caption="Заявки-Драйв (план-факт), %" measure="1" displayFolder="План-факт" measureGroup="Fact Div Plan" count="0"/>
    <cacheHierarchy uniqueName="[Measures].[Ins Rec PF Rate]" caption="Страховки-перек-ие (план-факт), %" measure="1" displayFolder="План-факт" measureGroup="Fact Div Plan" count="0"/>
    <cacheHierarchy uniqueName="[Measures].[App New PF Rate line]" caption="Заявки-новые (план-прогн), %" measure="1" displayFolder="План-факт" measureGroup="Fact Div Line" count="0"/>
    <cacheHierarchy uniqueName="[Measures].[Con Rep PF Rate line]" caption="Выдачи-повт (план-прогн), %" measure="1" displayFolder="План-факт" measureGroup="Fact Div Line" count="0"/>
    <cacheHierarchy uniqueName="[Measures].[Agr PF Rate line]" caption="Прол % (план-прогн), %" measure="1" displayFolder="План-факт" measureGroup="Fact Div Line" count="0"/>
    <cacheHierarchy uniqueName="[Measures].[App Drive PF Rate line]" caption="Заявки-Драйв (план-прогн), %" measure="1" displayFolder="План-факт" measureGroup="Fact Div Line" count="0"/>
    <cacheHierarchy uniqueName="[Measures].[Stoloto PF Rate]" caption="Столото (план-факт), %" measure="1" displayFolder="План-факт" measureGroup="Fact Div Plan" count="0"/>
    <cacheHierarchy uniqueName="[Measures].[Stoloto PF Rate line]" caption="Столото (план-прогн), %" measure="1" displayFolder="План-факт" measureGroup="Fact Div Line" count="0"/>
    <cacheHierarchy uniqueName="[Measures].[Jurist24 PF Rate line]" caption="Юрист24 (план-прогн), %" measure="1" displayFolder="План-факт" measureGroup="Fact Div Line" count="0"/>
    <cacheHierarchy uniqueName="[Measures].[Rating PF Rate line]" caption="Получение кредитного рейтинга (план-прогн), %" measure="1" displayFolder="План-факт" measureGroup="Fact Div Line" count="0"/>
    <cacheHierarchy uniqueName="[Measures].[Rating penetration level]" caption="Получение кредитного рейтинга, %" measure="1" displayFolder="доп. услуги" measureGroup="Fact Div Add Serv" count="0"/>
    <cacheHierarchy uniqueName="[Measures].[Rating Plan Rate]" caption="Получение кредитного рейтинга-план, %" measure="1" displayFolder="План" measureGroup="Fact Div Plan" count="0"/>
    <cacheHierarchy uniqueName="[Measures].[Rating PF penetration level]" caption="Получение кредитного рейтинга (план-факт), %" measure="1" displayFolder="План-факт" measureGroup="Fact Div Plan" count="0"/>
    <cacheHierarchy uniqueName="[Measures].[Jurist24 Plan Rate]" caption="Юрист24-план, %" measure="1" displayFolder="План" measureGroup="Fact Div Plan" count="0"/>
    <cacheHierarchy uniqueName="[Measures].[Doctor Nearby Plan Rate]" caption="Доктор рядом-план, %" measure="1" displayFolder="План" measureGroup="Fact Div Plan" count="0"/>
    <cacheHierarchy uniqueName="[Measures].[Jurist24 PF penetration level]" caption="Юрист24 (план-факт), %" measure="1" displayFolder="План-факт" measureGroup="Fact Div Plan" count="0"/>
    <cacheHierarchy uniqueName="[Measures].[Doctor Nearby PF penetration level]" caption="Доктор рядом (план-факт), %" measure="1" displayFolder="План-факт" measureGroup="Fact Div Plan" count="0"/>
    <cacheHierarchy uniqueName="[Measures].[Jurist24 penetration level]" caption="Юрист24, %" measure="1" displayFolder="доп. услуги" measureGroup="Fact Div Add Serv" count="0"/>
    <cacheHierarchy uniqueName="[Measures].[Doctor Nearby penetration level]" caption="Доктор рядом, %" measure="1" displayFolder="доп. услуги" measureGroup="Fact Div Add Serv" count="0"/>
    <cacheHierarchy uniqueName="[Measures].[Ins Property penetration level]" caption="Страх-ие имущ., %" measure="1" displayFolder="доп. услуги" measureGroup="Fact Div Add Serv" count="0"/>
    <cacheHierarchy uniqueName="[Measures].[Ins Cards penetration level]" caption="Страх-ие карт, %" measure="1" displayFolder="доп. услуги" measureGroup="Fact Div Add Serv" count="0"/>
    <cacheHierarchy uniqueName="[Measures].[Ins Property Amount]" caption="Страх-ие имущ. (прибыль), руб" measure="1" displayFolder="доп. услуги" measureGroup="Fact Div Add Serv" count="0"/>
    <cacheHierarchy uniqueName="[Measures].[Ins Cards Amount]" caption="Страх-ие карт (прибыль), руб" measure="1" displayFolder="доп. услуги" measureGroup="Fact Div Add Serv" count="0"/>
    <cacheHierarchy uniqueName="[Measures].[Con Count For Jurist24]" caption="Con Count For Jurist24" measure="1" displayFolder="contract" measureGroup="Fact Div Contract" count="0" hidden="1"/>
    <cacheHierarchy uniqueName="[Measures].[Agr Count Pdl]" caption="Прол Pdl, #" measure="1" displayFolder="" measureGroup="Fact Div Prolong Primary" count="0" hidden="1"/>
    <cacheHierarchy uniqueName="[Measures].[Rec Count Pdl]" caption="Rec Count Pdl" measure="1" displayFolder="" measureGroup="Fact Div Prolong Primary" count="0" hidden="1"/>
    <cacheHierarchy uniqueName="[Measures].[Sum Ins Agr Rate]" caption="Sum Ins Agr Rate" measure="1" displayFolder="" measureGroup="Fact Div Plan" count="0" hidden="1"/>
    <cacheHierarchy uniqueName="[Measures].[Sum Agr Sum]" caption="Sum Agr Sum" measure="1" displayFolder="" measureGroup="Fact Div Plan" count="0" hidden="1"/>
    <cacheHierarchy uniqueName="[Measures].[Sum Ins All Plan Rate]" caption="Sum Ins All Plan Rate" measure="1" displayFolder="" measureGroup="Fact Div Plan" count="0" hidden="1"/>
    <cacheHierarchy uniqueName="[Measures].[Count All]" caption="Count All" measure="1" displayFolder="" measureGroup="Fact Div Plan" count="0" hidden="1"/>
    <cacheHierarchy uniqueName="[Measures].[Sum Rating Plan Rate]" caption="Sum Rating Plan Rate" measure="1" displayFolder="plan" measureGroup="Fact Div Plan" count="0" hidden="1"/>
    <cacheHierarchy uniqueName="[Measures].[Sum Jurist24 Plan Rate]" caption="Sum Jurist24 Plan Rate" measure="1" displayFolder="plan" measureGroup="Fact Div Plan" count="0" hidden="1"/>
    <cacheHierarchy uniqueName="[Measures].[Sum Doctor Nearby Plan Rate]" caption="Sum Doctor Nearby Plan Rate" measure="1" displayFolder="plan" measureGroup="Fact Div Plan" count="0" hidden="1"/>
    <cacheHierarchy uniqueName="[Measures].[Rec Count Pdl F]" caption="Rec Count Pdl F" measure="1" displayFolder="prolong" measureGroup="Fact Div Prolong Final" count="0" hidden="1"/>
    <cacheHierarchy uniqueName="[Measures].[Ins Property 30 Amount]" caption="Ins Property 30 Amount" measure="1" displayFolder="add_serv" measureGroup="Fact Div Add Serv" count="0" hidden="1"/>
    <cacheHierarchy uniqueName="[Measures].[Ins Property 60 Amount]" caption="Ins Property 60 Amount" measure="1" displayFolder="add_serv" measureGroup="Fact Div Add Serv" count="0" hidden="1"/>
    <cacheHierarchy uniqueName="[Measures].[Ins Cards 30 Amount]" caption="Ins Cards 30 Amount" measure="1" displayFolder="add_serv" measureGroup="Fact Div Add Serv" count="0" hidden="1"/>
    <cacheHierarchy uniqueName="[Measures].[Ins Cards 30p Amount]" caption="Ins Cards 30p Amount" measure="1" displayFolder="add_serv" measureGroup="Fact Div Add Serv" count="0" hidden="1"/>
    <cacheHierarchy uniqueName="[Measures].[All Count Pdl]" caption="Выдачи+прол Pdl, #" measure="1" displayFolder="Страховка" measureGroup="Fact Div Insurance" count="0" hidden="1"/>
    <cacheHierarchy uniqueName="[Measures].[All Count Inst]" caption="All Count Inst" measure="1" displayFolder="" measureGroup="Fact Div Insurance" count="0" hidden="1"/>
    <cacheHierarchy uniqueName="[Measures].[Jurist24 PF Rate]" caption="Юрист24 (план-факт), %" measure="1" displayFolder="План-факт" measureGroup="Fact Div Plan" count="0" hidden="1"/>
    <cacheHierarchy uniqueName="[Measures].[Rating PF Rate]" caption="Получение кредитного рейтинга (план-факт), %" measure="1" displayFolder="План-факт" measureGroup="Fact Div Plan" count="0" oneField="1" hidden="1">
      <fieldsUsage count="1">
        <fieldUsage x="33"/>
      </fieldsUsage>
    </cacheHierarchy>
  </cacheHierarchies>
  <kpis count="0"/>
  <dimensions count="3">
    <dimension name="Dim Date" uniqueName="[Dim Date]" caption="Дата (свод)"/>
    <dimension name="Dim Division" uniqueName="[Dim Division]" caption="Офисы"/>
    <dimension measure="1" name="Measures" uniqueName="[Measures]" caption="Measures"/>
  </dimensions>
  <measureGroups count="9">
    <measureGroup name="Fact Div Add Serv" caption="2.1 - Доп. услуги"/>
    <measureGroup name="Fact Div Application" caption="1 - Заявки"/>
    <measureGroup name="Fact Div Contract" caption="2 - Выдачи"/>
    <measureGroup name="Fact Div Insurance" caption="6 - Страховки"/>
    <measureGroup name="Fact Div Intrst Prolong" caption="5 - Пролонгации %"/>
    <measureGroup name="Fact Div Line" caption="Линейный прогноз"/>
    <measureGroup name="Fact Div Plan" caption="7 - Плановые показатели"/>
    <measureGroup name="Fact Div Prolong Final" caption="4 - Пролонгации (оф. прол.)"/>
    <measureGroup name="Fact Div Prolong Primary" caption="3 - Пролонгации (оф. дог.)"/>
  </measureGroups>
  <maps count="18">
    <map measureGroup="0" dimension="0"/>
    <map measureGroup="0" dimension="1"/>
    <map measureGroup="1" dimension="0"/>
    <map measureGroup="1" dimension="1"/>
    <map measureGroup="2" dimension="0"/>
    <map measureGroup="2" dimension="1"/>
    <map measureGroup="3" dimension="0"/>
    <map measureGroup="3" dimension="1"/>
    <map measureGroup="4" dimension="0"/>
    <map measureGroup="4" dimension="1"/>
    <map measureGroup="5" dimension="0"/>
    <map measureGroup="5" dimension="1"/>
    <map measureGroup="6" dimension="0"/>
    <map measureGroup="6" dimension="1"/>
    <map measureGroup="7" dimension="0"/>
    <map measureGroup="7" dimension="1"/>
    <map measureGroup="8" dimension="0"/>
    <map measureGroup="8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723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fieldListSortAscending="1">
  <location ref="A3:J17" firstHeaderRow="0" firstDataRow="1" firstDataCol="1" rowPageCount="1" colPageCount="1"/>
  <pivotFields count="28">
    <pivotField axis="axisRow" allDrilled="1" showAll="0" dataSourceSort="1">
      <items count="4">
        <item s="1" c="1" x="0" d="1"/>
        <item x="1" d="1"/>
        <item x="2" d="1"/>
        <item t="default"/>
      </items>
    </pivotField>
    <pivotField axis="axisRow" showAll="0" dataSourceSort="1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x="12" d="1"/>
        <item t="default"/>
      </items>
    </pivotField>
    <pivotField axis="axisRow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8" hier="15" name="[Dim Division].[I Division].[All]" cap="All"/>
  </pageFields>
  <dataFields count="9">
    <dataField fld="13" baseField="1" baseItem="0" numFmtId="3"/>
    <dataField fld="14" baseField="1" baseItem="0" numFmtId="3"/>
    <dataField fld="15" baseField="0" baseItem="0" numFmtId="9"/>
    <dataField fld="16" baseField="0" baseItem="0" numFmtId="3"/>
    <dataField fld="17" baseField="0" baseItem="0" numFmtId="3"/>
    <dataField fld="18" baseField="0" baseItem="0" numFmtId="9"/>
    <dataField fld="19" baseField="2" baseItem="6" numFmtId="3"/>
    <dataField fld="20" baseField="2" baseItem="18" numFmtId="3"/>
    <dataField fld="21" baseField="2" baseItem="17" numFmtId="9"/>
  </dataFields>
  <formats count="14">
    <format dxfId="123">
      <pivotArea type="all" dataOnly="0" outline="0" fieldPosition="0"/>
    </format>
    <format dxfId="122">
      <pivotArea field="8" type="button" dataOnly="0" labelOnly="1" outline="0" axis="axisPage" fieldPosition="0"/>
    </format>
    <format dxfId="121">
      <pivotArea dataOnly="0" labelOnly="1" fieldPosition="0">
        <references count="1">
          <reference field="8" count="0"/>
        </references>
      </pivotArea>
    </format>
    <format dxfId="120">
      <pivotArea dataOnly="0" labelOnly="1" grandRow="1" outline="0" fieldPosition="0"/>
    </format>
    <format dxfId="119">
      <pivotArea outline="0" fieldPosition="0">
        <references count="1">
          <reference field="4294967294" count="1">
            <x v="0"/>
          </reference>
        </references>
      </pivotArea>
    </format>
    <format dxfId="118">
      <pivotArea outline="0" fieldPosition="0">
        <references count="1">
          <reference field="4294967294" count="1">
            <x v="1"/>
          </reference>
        </references>
      </pivotArea>
    </format>
    <format dxfId="11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16">
      <pivotArea outline="0" fieldPosition="0">
        <references count="1">
          <reference field="4294967294" count="1">
            <x v="2"/>
          </reference>
        </references>
      </pivotArea>
    </format>
    <format dxfId="115">
      <pivotArea outline="0" fieldPosition="0">
        <references count="1">
          <reference field="4294967294" count="1">
            <x v="3"/>
          </reference>
        </references>
      </pivotArea>
    </format>
    <format dxfId="114">
      <pivotArea outline="0" fieldPosition="0">
        <references count="1">
          <reference field="4294967294" count="1">
            <x v="4"/>
          </reference>
        </references>
      </pivotArea>
    </format>
    <format dxfId="113">
      <pivotArea outline="0" fieldPosition="0">
        <references count="1">
          <reference field="4294967294" count="1">
            <x v="5"/>
          </reference>
        </references>
      </pivotArea>
    </format>
    <format dxfId="112">
      <pivotArea outline="0" fieldPosition="0">
        <references count="1">
          <reference field="4294967294" count="1">
            <x v="6"/>
          </reference>
        </references>
      </pivotArea>
    </format>
    <format dxfId="111">
      <pivotArea outline="0" fieldPosition="0">
        <references count="1">
          <reference field="4294967294" count="1">
            <x v="7"/>
          </reference>
        </references>
      </pivotArea>
    </format>
    <format dxfId="110">
      <pivotArea outline="0" fieldPosition="0">
        <references count="1">
          <reference field="4294967294" count="1">
            <x v="8"/>
          </reference>
        </references>
      </pivotArea>
    </format>
  </formats>
  <conditionalFormats count="3">
    <conditionalFormat priority="3">
      <pivotAreas count="3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2"/>
            </reference>
            <reference field="0" count="1" selected="0">
              <x v="2"/>
            </reference>
            <reference field="1" count="1" selected="0">
              <x v="12"/>
            </reference>
            <reference field="2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2">
            <reference field="4294967294" count="1" selected="0">
              <x v="5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 selected="0">
              <x v="2"/>
            </reference>
            <reference field="1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5"/>
            </reference>
            <reference field="0" count="1" selected="0">
              <x v="2"/>
            </reference>
            <reference field="1" count="1" selected="0">
              <x v="12"/>
            </reference>
            <reference field="2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1">
      <pivotAreas count="3">
        <pivotArea type="data" collapsedLevelsAreSubtotals="1" fieldPosition="0">
          <references count="2">
            <reference field="4294967294" count="1" selected="0">
              <x v="8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8"/>
            </reference>
            <reference field="0" count="1" selected="0">
              <x v="2"/>
            </reference>
            <reference field="1" count="1">
              <x v="12"/>
            </reference>
          </references>
        </pivotArea>
        <pivotArea type="data" collapsedLevelsAreSubtotals="1" fieldPosition="0">
          <references count="4">
            <reference field="4294967294" count="1" selected="0">
              <x v="8"/>
            </reference>
            <reference field="0" count="1" selected="0">
              <x v="2"/>
            </reference>
            <reference field="1" count="1" selected="0">
              <x v="12"/>
            </reference>
            <reference field="2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Hierarchies count="181">
    <pivotHierarchy/>
    <pivotHierarchy/>
    <pivotHierarchy multipleItemSelectionAllowed="1">
      <mps count="8">
        <mp field="3"/>
        <mp field="4"/>
        <mp field="5"/>
        <mp field="6"/>
        <mp field="7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1"/>
        <mp field="12"/>
        <mp field="25"/>
        <mp field="26"/>
        <mp field="27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Таблица1" cacheId="729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fieldListSortAscending="1">
  <location ref="A4:P153" firstHeaderRow="0" firstDataRow="1" firstDataCol="1" rowPageCount="1" colPageCount="1"/>
  <pivotFields count="34">
    <pivotField axis="axisPage" allDrilled="1" showAll="0" dataSourceSort="1">
      <items count="2">
        <item c="1" x="0"/>
        <item t="default"/>
      </items>
    </pivotField>
    <pivotField axis="axisPage" showAll="0" dataSourceSort="1">
      <items count="2">
        <item c="1" x="0"/>
        <item t="default"/>
      </items>
    </pivotField>
    <pivotField axis="axisPage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6">
        <item c="1" x="0"/>
        <item c="1" x="1"/>
        <item c="1" x="2" d="1"/>
        <item c="1" x="3"/>
        <item c="1" x="4"/>
        <item t="default"/>
      </items>
    </pivotField>
    <pivotField axis="axisRow" showAll="0" dataSourceSort="1">
      <items count="22">
        <item c="1" x="0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x="9" d="1"/>
        <item x="10" d="1"/>
        <item x="11" d="1"/>
        <item x="12" d="1"/>
        <item x="13" d="1"/>
        <item x="14" d="1"/>
        <item x="15" d="1"/>
        <item x="16" d="1"/>
        <item x="17" d="1"/>
        <item x="18" d="1"/>
        <item x="19" d="1"/>
        <item x="20" d="1"/>
        <item t="default"/>
      </items>
    </pivotField>
    <pivotField axis="axisRow" showAll="0" dataSourceSort="1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</pivotFields>
  <rowFields count="3">
    <field x="8"/>
    <field x="9"/>
    <field x="10"/>
  </rowFields>
  <rowItems count="149">
    <i>
      <x/>
    </i>
    <i>
      <x v="1"/>
    </i>
    <i>
      <x v="2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1">
      <x v="4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1">
      <x v="5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6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1">
      <x v="7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1">
      <x v="8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>
      <x v="3"/>
    </i>
    <i>
      <x v="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0" hier="2" name="[Dim Date].[I Date].[Month].&amp;[2019-04-01T00:00:00]" cap="Апрель 2019"/>
  </pageFields>
  <dataFields count="15">
    <dataField fld="13" baseField="1" baseItem="0" numFmtId="3"/>
    <dataField fld="30" baseField="0" baseItem="0"/>
    <dataField fld="14" baseField="1" baseItem="0" numFmtId="3"/>
    <dataField fld="15" baseField="0" baseItem="0" numFmtId="9"/>
    <dataField fld="16" baseField="0" baseItem="0" numFmtId="3"/>
    <dataField fld="17" baseField="0" baseItem="0" numFmtId="3"/>
    <dataField fld="18" baseField="0" baseItem="0" numFmtId="9"/>
    <dataField fld="19" baseField="2" baseItem="6" numFmtId="3"/>
    <dataField fld="20" baseField="2" baseItem="18" numFmtId="3"/>
    <dataField fld="21" baseField="2" baseItem="17" numFmtId="9"/>
    <dataField fld="27" baseField="0" baseItem="0"/>
    <dataField fld="29" baseField="0" baseItem="0"/>
    <dataField fld="31" baseField="0" baseItem="0"/>
    <dataField fld="33" baseField="0" baseItem="0"/>
    <dataField fld="32" baseField="0" baseItem="0"/>
  </dataFields>
  <formats count="16">
    <format dxfId="109">
      <pivotArea type="all" dataOnly="0" outline="0" fieldPosition="0"/>
    </format>
    <format dxfId="108">
      <pivotArea field="8" type="button" dataOnly="0" labelOnly="1" outline="0" axis="axisRow" fieldPosition="0"/>
    </format>
    <format dxfId="107">
      <pivotArea dataOnly="0" labelOnly="1" fieldPosition="0">
        <references count="1">
          <reference field="8" count="0"/>
        </references>
      </pivotArea>
    </format>
    <format dxfId="106">
      <pivotArea dataOnly="0" labelOnly="1" grandRow="1" outline="0" fieldPosition="0"/>
    </format>
    <format dxfId="105">
      <pivotArea outline="0" fieldPosition="0">
        <references count="1">
          <reference field="4294967294" count="1">
            <x v="0"/>
          </reference>
        </references>
      </pivotArea>
    </format>
    <format dxfId="104">
      <pivotArea outline="0" fieldPosition="0">
        <references count="1">
          <reference field="4294967294" count="1">
            <x v="2"/>
          </reference>
        </references>
      </pivotArea>
    </format>
    <format dxfId="103">
      <pivotArea dataOnly="0" labelOnly="1" outline="0" fieldPosition="0">
        <references count="1">
          <reference field="4294967294" count="9">
            <x v="0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2">
      <pivotArea outline="0" fieldPosition="0">
        <references count="1">
          <reference field="4294967294" count="1">
            <x v="3"/>
          </reference>
        </references>
      </pivotArea>
    </format>
    <format dxfId="101">
      <pivotArea outline="0" fieldPosition="0">
        <references count="1">
          <reference field="4294967294" count="1">
            <x v="4"/>
          </reference>
        </references>
      </pivotArea>
    </format>
    <format dxfId="100">
      <pivotArea outline="0" fieldPosition="0">
        <references count="1">
          <reference field="4294967294" count="1">
            <x v="5"/>
          </reference>
        </references>
      </pivotArea>
    </format>
    <format dxfId="99">
      <pivotArea outline="0" fieldPosition="0">
        <references count="1">
          <reference field="4294967294" count="1">
            <x v="6"/>
          </reference>
        </references>
      </pivotArea>
    </format>
    <format dxfId="98">
      <pivotArea outline="0" fieldPosition="0">
        <references count="1">
          <reference field="4294967294" count="1">
            <x v="7"/>
          </reference>
        </references>
      </pivotArea>
    </format>
    <format dxfId="97">
      <pivotArea outline="0" fieldPosition="0">
        <references count="1">
          <reference field="4294967294" count="1">
            <x v="8"/>
          </reference>
        </references>
      </pivotArea>
    </format>
    <format dxfId="96">
      <pivotArea outline="0" fieldPosition="0">
        <references count="1">
          <reference field="4294967294" count="1">
            <x v="9"/>
          </reference>
        </references>
      </pivotArea>
    </format>
    <format dxfId="95">
      <pivotArea collapsedLevelsAreSubtotals="1" fieldPosition="0">
        <references count="1">
          <reference field="10" count="1">
            <x v="69"/>
          </reference>
        </references>
      </pivotArea>
    </format>
    <format dxfId="94">
      <pivotArea dataOnly="0" labelOnly="1" fieldPosition="0">
        <references count="1">
          <reference field="10" count="1">
            <x v="69"/>
          </reference>
        </references>
      </pivotArea>
    </format>
  </formats>
  <conditionalFormats count="3">
    <conditionalFormat priority="7">
      <pivotAreas count="3"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6">
      <pivotAreas count="3">
        <pivotArea type="data" collapsedLevelsAreSubtotals="1" fieldPosition="0">
          <references count="2">
            <reference field="4294967294" count="1" selected="0">
              <x v="6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6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5">
      <pivotAreas count="3">
        <pivotArea type="data" collapsedLevelsAreSubtotals="1" fieldPosition="0">
          <references count="2">
            <reference field="4294967294" count="1" selected="0">
              <x v="9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9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9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Hierarchies count="181">
    <pivotHierarchy/>
    <pivotHierarchy/>
    <pivotHierarchy multipleItemSelectionAllowed="1">
      <mps count="8">
        <mp field="3"/>
        <mp field="4"/>
        <mp field="5"/>
        <mp field="6"/>
        <mp field="7"/>
        <mp field="22"/>
        <mp field="23"/>
        <mp field="24"/>
      </mps>
      <members count="1" level="2">
        <member name="[Dim Date].[I Date].[Month].&amp;[2019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1"/>
        <mp field="12"/>
        <mp field="25"/>
        <mp field="26"/>
        <mp field="28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7" workbookViewId="0">
      <selection activeCell="E4" sqref="E4"/>
    </sheetView>
  </sheetViews>
  <sheetFormatPr defaultRowHeight="11.25" x14ac:dyDescent="0.2"/>
  <cols>
    <col min="1" max="1" width="18.5703125" style="2" customWidth="1"/>
    <col min="2" max="2" width="8.42578125" style="2" customWidth="1"/>
    <col min="3" max="3" width="10.85546875" style="2" customWidth="1"/>
    <col min="4" max="4" width="11.7109375" style="2" customWidth="1"/>
    <col min="5" max="5" width="8.85546875" style="2" customWidth="1"/>
    <col min="6" max="6" width="9.28515625" style="2" customWidth="1"/>
    <col min="7" max="7" width="11.28515625" style="2" customWidth="1"/>
    <col min="8" max="8" width="9.42578125" style="2" customWidth="1"/>
    <col min="9" max="9" width="11.42578125" style="2" customWidth="1"/>
    <col min="10" max="10" width="11" style="2" customWidth="1"/>
    <col min="11" max="11" width="9.140625" style="2"/>
    <col min="12" max="12" width="11.140625" style="2" customWidth="1"/>
    <col min="13" max="13" width="10.5703125" style="2" customWidth="1"/>
    <col min="14" max="15" width="9.85546875" style="2" bestFit="1" customWidth="1"/>
    <col min="16" max="16384" width="9.140625" style="2"/>
  </cols>
  <sheetData>
    <row r="1" spans="1:19" x14ac:dyDescent="0.2">
      <c r="A1" s="1" t="s">
        <v>14</v>
      </c>
      <c r="B1" s="2" t="s" vm="1">
        <v>1</v>
      </c>
    </row>
    <row r="3" spans="1:19" ht="23.25" x14ac:dyDescent="0.25">
      <c r="A3" s="1" t="s">
        <v>2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/>
      <c r="L3"/>
      <c r="M3"/>
      <c r="N3"/>
      <c r="O3"/>
      <c r="P3"/>
      <c r="Q3"/>
      <c r="R3"/>
      <c r="S3"/>
    </row>
    <row r="4" spans="1:19" ht="15" x14ac:dyDescent="0.25">
      <c r="A4" s="3" t="s">
        <v>350</v>
      </c>
      <c r="B4" s="7">
        <v>219860</v>
      </c>
      <c r="C4" s="7">
        <v>193917.15000000002</v>
      </c>
      <c r="D4" s="9">
        <v>1.1337831646143726</v>
      </c>
      <c r="E4" s="7">
        <v>262556</v>
      </c>
      <c r="F4" s="7">
        <v>291682.43</v>
      </c>
      <c r="G4" s="9">
        <v>0.90014335110962973</v>
      </c>
      <c r="H4" s="7">
        <v>889921905.38000047</v>
      </c>
      <c r="I4" s="7">
        <v>956155905.99999988</v>
      </c>
      <c r="J4" s="9">
        <v>0.93072886941933564</v>
      </c>
      <c r="K4"/>
      <c r="L4"/>
      <c r="M4"/>
      <c r="N4"/>
      <c r="O4"/>
      <c r="P4"/>
      <c r="Q4"/>
      <c r="R4"/>
      <c r="S4"/>
    </row>
    <row r="5" spans="1:19" ht="15" x14ac:dyDescent="0.25">
      <c r="A5" s="4" t="s">
        <v>351</v>
      </c>
      <c r="B5" s="7">
        <v>14724</v>
      </c>
      <c r="C5" s="7">
        <v>15294.299999999981</v>
      </c>
      <c r="D5" s="9">
        <v>0.96271159843863519</v>
      </c>
      <c r="E5" s="7">
        <v>21989</v>
      </c>
      <c r="F5" s="7">
        <v>23096.629999999976</v>
      </c>
      <c r="G5" s="9">
        <v>0.95204365312169015</v>
      </c>
      <c r="H5" s="7">
        <v>71398119.020000011</v>
      </c>
      <c r="I5" s="7">
        <v>82106787.579999998</v>
      </c>
      <c r="J5" s="9">
        <v>0.86957633009857926</v>
      </c>
      <c r="K5"/>
      <c r="L5"/>
      <c r="M5"/>
      <c r="N5"/>
      <c r="O5"/>
      <c r="P5"/>
      <c r="Q5"/>
      <c r="R5"/>
      <c r="S5"/>
    </row>
    <row r="6" spans="1:19" ht="15" x14ac:dyDescent="0.25">
      <c r="A6" s="4" t="s">
        <v>352</v>
      </c>
      <c r="B6" s="7">
        <v>15012</v>
      </c>
      <c r="C6" s="7">
        <v>15363.600000000006</v>
      </c>
      <c r="D6" s="9">
        <v>0.97711473873310906</v>
      </c>
      <c r="E6" s="7">
        <v>20413</v>
      </c>
      <c r="F6" s="7">
        <v>23964.319999999974</v>
      </c>
      <c r="G6" s="9">
        <v>0.8518080212582716</v>
      </c>
      <c r="H6" s="7">
        <v>63378913.489999987</v>
      </c>
      <c r="I6" s="7">
        <v>81345937.670000046</v>
      </c>
      <c r="J6" s="9">
        <v>0.77912819380252585</v>
      </c>
      <c r="K6"/>
      <c r="L6"/>
      <c r="M6"/>
      <c r="N6" s="6"/>
      <c r="O6" s="6"/>
      <c r="P6"/>
      <c r="Q6"/>
      <c r="R6"/>
      <c r="S6"/>
    </row>
    <row r="7" spans="1:19" ht="15" x14ac:dyDescent="0.25">
      <c r="A7" s="4" t="s">
        <v>353</v>
      </c>
      <c r="B7" s="7">
        <v>17518</v>
      </c>
      <c r="C7" s="7">
        <v>17004.170000000009</v>
      </c>
      <c r="D7" s="9">
        <v>1.0302178818489811</v>
      </c>
      <c r="E7" s="7">
        <v>23727</v>
      </c>
      <c r="F7" s="7">
        <v>25503.189999999991</v>
      </c>
      <c r="G7" s="9">
        <v>0.93035420274875447</v>
      </c>
      <c r="H7" s="7">
        <v>72052653.459999993</v>
      </c>
      <c r="I7" s="7">
        <v>79592537.459999949</v>
      </c>
      <c r="J7" s="9">
        <v>0.90526895811319996</v>
      </c>
      <c r="K7"/>
      <c r="L7"/>
      <c r="M7"/>
      <c r="N7"/>
      <c r="O7"/>
      <c r="P7"/>
      <c r="Q7"/>
      <c r="R7"/>
      <c r="S7"/>
    </row>
    <row r="8" spans="1:19" ht="15" x14ac:dyDescent="0.25">
      <c r="A8" s="4" t="s">
        <v>358</v>
      </c>
      <c r="B8" s="7">
        <v>17047</v>
      </c>
      <c r="C8" s="7">
        <v>16753.709999999985</v>
      </c>
      <c r="D8" s="9">
        <v>1.0175059733038243</v>
      </c>
      <c r="E8" s="7">
        <v>22895</v>
      </c>
      <c r="F8" s="7">
        <v>24540.83</v>
      </c>
      <c r="G8" s="9">
        <v>0.93293503112975384</v>
      </c>
      <c r="H8" s="7">
        <v>74766205.499999985</v>
      </c>
      <c r="I8" s="7">
        <v>77754634.570000052</v>
      </c>
      <c r="J8" s="9">
        <v>0.96156590425089483</v>
      </c>
      <c r="K8"/>
      <c r="L8"/>
      <c r="M8"/>
      <c r="N8"/>
      <c r="O8"/>
      <c r="P8"/>
      <c r="Q8"/>
      <c r="R8"/>
      <c r="S8"/>
    </row>
    <row r="9" spans="1:19" ht="15" x14ac:dyDescent="0.25">
      <c r="A9" s="4" t="s">
        <v>374</v>
      </c>
      <c r="B9" s="7">
        <v>17001</v>
      </c>
      <c r="C9" s="7">
        <v>16962.700000000012</v>
      </c>
      <c r="D9" s="9">
        <v>1.0022578952643146</v>
      </c>
      <c r="E9" s="7">
        <v>22895</v>
      </c>
      <c r="F9" s="7">
        <v>25010.670000000013</v>
      </c>
      <c r="G9" s="9">
        <v>0.91540930330934711</v>
      </c>
      <c r="H9" s="7">
        <v>75605543.820000023</v>
      </c>
      <c r="I9" s="7">
        <v>77886683.319999963</v>
      </c>
      <c r="J9" s="9">
        <v>0.9707120729402765</v>
      </c>
      <c r="K9"/>
      <c r="L9"/>
      <c r="M9"/>
      <c r="N9"/>
      <c r="O9"/>
      <c r="P9"/>
      <c r="Q9"/>
      <c r="R9"/>
      <c r="S9"/>
    </row>
    <row r="10" spans="1:19" ht="15" x14ac:dyDescent="0.25">
      <c r="A10" s="4" t="s">
        <v>375</v>
      </c>
      <c r="B10" s="7">
        <v>15384</v>
      </c>
      <c r="C10" s="7">
        <v>16724.470000000012</v>
      </c>
      <c r="D10" s="9">
        <v>0.91984977700339621</v>
      </c>
      <c r="E10" s="7">
        <v>21661</v>
      </c>
      <c r="F10" s="7">
        <v>24344.759999999995</v>
      </c>
      <c r="G10" s="9">
        <v>0.88976026052423618</v>
      </c>
      <c r="H10" s="7">
        <v>74759102.859999999</v>
      </c>
      <c r="I10" s="7">
        <v>79199337.890000001</v>
      </c>
      <c r="J10" s="9">
        <v>0.94393595769491101</v>
      </c>
      <c r="K10"/>
      <c r="L10"/>
      <c r="M10"/>
      <c r="N10"/>
      <c r="O10"/>
      <c r="P10"/>
      <c r="Q10"/>
      <c r="R10"/>
      <c r="S10"/>
    </row>
    <row r="11" spans="1:19" ht="15" x14ac:dyDescent="0.25">
      <c r="A11" s="4" t="s">
        <v>376</v>
      </c>
      <c r="B11" s="7">
        <v>15925</v>
      </c>
      <c r="C11" s="7">
        <v>16124.240000000005</v>
      </c>
      <c r="D11" s="9">
        <v>0.98764344862145403</v>
      </c>
      <c r="E11" s="7">
        <v>22740</v>
      </c>
      <c r="F11" s="7">
        <v>24651.660000000007</v>
      </c>
      <c r="G11" s="9">
        <v>0.92245309240838114</v>
      </c>
      <c r="H11" s="7">
        <v>77113372.480000019</v>
      </c>
      <c r="I11" s="7">
        <v>81045196.840000033</v>
      </c>
      <c r="J11" s="9">
        <v>0.95148602861978049</v>
      </c>
      <c r="K11"/>
      <c r="L11"/>
      <c r="M11"/>
      <c r="N11"/>
      <c r="O11"/>
      <c r="P11"/>
      <c r="Q11"/>
      <c r="R11"/>
      <c r="S11"/>
    </row>
    <row r="12" spans="1:19" ht="15" x14ac:dyDescent="0.25">
      <c r="A12" s="4" t="s">
        <v>377</v>
      </c>
      <c r="B12" s="7">
        <v>16840</v>
      </c>
      <c r="C12" s="7">
        <v>16102.460000000001</v>
      </c>
      <c r="D12" s="9">
        <v>1.0458029394266466</v>
      </c>
      <c r="E12" s="7">
        <v>22083</v>
      </c>
      <c r="F12" s="7">
        <v>25045.099999999984</v>
      </c>
      <c r="G12" s="9">
        <v>0.88172936023413817</v>
      </c>
      <c r="H12" s="7">
        <v>72979732.420000002</v>
      </c>
      <c r="I12" s="7">
        <v>80405374.840000033</v>
      </c>
      <c r="J12" s="9">
        <v>0.9076474373165172</v>
      </c>
      <c r="K12"/>
      <c r="L12"/>
      <c r="M12"/>
      <c r="N12"/>
      <c r="O12"/>
      <c r="P12"/>
      <c r="Q12"/>
      <c r="R12"/>
      <c r="S12"/>
    </row>
    <row r="13" spans="1:19" ht="15" x14ac:dyDescent="0.25">
      <c r="A13" s="4" t="s">
        <v>378</v>
      </c>
      <c r="B13" s="7">
        <v>16046</v>
      </c>
      <c r="C13" s="7">
        <v>15947.579999999998</v>
      </c>
      <c r="D13" s="9">
        <v>1.0061714692762163</v>
      </c>
      <c r="E13" s="7">
        <v>20369</v>
      </c>
      <c r="F13" s="7">
        <v>24784.570000000003</v>
      </c>
      <c r="G13" s="9">
        <v>0.82184197668145931</v>
      </c>
      <c r="H13" s="7">
        <v>72411200.439999998</v>
      </c>
      <c r="I13" s="7">
        <v>80004960.939999983</v>
      </c>
      <c r="J13" s="9">
        <v>0.90508387966472537</v>
      </c>
      <c r="K13"/>
      <c r="L13"/>
      <c r="M13"/>
      <c r="N13"/>
      <c r="O13"/>
      <c r="P13"/>
      <c r="Q13"/>
      <c r="R13"/>
      <c r="S13"/>
    </row>
    <row r="14" spans="1:19" ht="15" x14ac:dyDescent="0.25">
      <c r="A14" s="4" t="s">
        <v>379</v>
      </c>
      <c r="B14" s="7">
        <v>16185</v>
      </c>
      <c r="C14" s="7">
        <v>15967.840000000002</v>
      </c>
      <c r="D14" s="9">
        <v>1.013599835669696</v>
      </c>
      <c r="E14" s="7">
        <v>20485</v>
      </c>
      <c r="F14" s="7">
        <v>23686.969999999994</v>
      </c>
      <c r="G14" s="9">
        <v>0.8648214609128988</v>
      </c>
      <c r="H14" s="7">
        <v>76821443.140000001</v>
      </c>
      <c r="I14" s="7">
        <v>78703273.140000015</v>
      </c>
      <c r="J14" s="9">
        <v>0.97608955860510971</v>
      </c>
      <c r="K14"/>
      <c r="L14"/>
      <c r="M14"/>
      <c r="N14"/>
      <c r="O14"/>
      <c r="P14"/>
      <c r="Q14"/>
      <c r="R14"/>
      <c r="S14"/>
    </row>
    <row r="15" spans="1:19" ht="15" x14ac:dyDescent="0.25">
      <c r="A15" s="4" t="s">
        <v>380</v>
      </c>
      <c r="B15" s="7">
        <v>23299</v>
      </c>
      <c r="C15" s="7">
        <v>15935.709999999992</v>
      </c>
      <c r="D15" s="9">
        <v>1.4620622488737567</v>
      </c>
      <c r="E15" s="7">
        <v>20400</v>
      </c>
      <c r="F15" s="7">
        <v>23601.320000000011</v>
      </c>
      <c r="G15" s="9">
        <v>0.86435843418927372</v>
      </c>
      <c r="H15" s="7">
        <v>76883826.820000023</v>
      </c>
      <c r="I15" s="7">
        <v>77824004.259999901</v>
      </c>
      <c r="J15" s="9">
        <v>0.9879191844606342</v>
      </c>
      <c r="K15"/>
      <c r="L15"/>
      <c r="M15"/>
      <c r="N15"/>
      <c r="O15"/>
      <c r="P15"/>
      <c r="Q15"/>
      <c r="R15"/>
      <c r="S15"/>
    </row>
    <row r="16" spans="1:19" ht="15" x14ac:dyDescent="0.25">
      <c r="A16" s="4" t="s">
        <v>381</v>
      </c>
      <c r="B16" s="7">
        <v>34879</v>
      </c>
      <c r="C16" s="7">
        <v>15736.369999999994</v>
      </c>
      <c r="D16" s="9">
        <v>2.2164577980817692</v>
      </c>
      <c r="E16" s="7">
        <v>22899</v>
      </c>
      <c r="F16" s="7">
        <v>23452.410000000003</v>
      </c>
      <c r="G16" s="9">
        <v>0.97640285156195017</v>
      </c>
      <c r="H16" s="7">
        <v>81751791.930000022</v>
      </c>
      <c r="I16" s="7">
        <v>80287177.490000039</v>
      </c>
      <c r="J16" s="9">
        <v>1.0182421961487238</v>
      </c>
      <c r="K16"/>
      <c r="L16"/>
      <c r="M16"/>
      <c r="N16"/>
      <c r="O16"/>
      <c r="P16"/>
      <c r="Q16"/>
      <c r="R16"/>
      <c r="S16"/>
    </row>
    <row r="17" spans="1:19" ht="15" x14ac:dyDescent="0.25">
      <c r="A17" s="3" t="s">
        <v>4</v>
      </c>
      <c r="B17" s="7">
        <v>219860</v>
      </c>
      <c r="C17" s="7">
        <v>193917.15000000002</v>
      </c>
      <c r="D17" s="9">
        <v>1.1337831646143726</v>
      </c>
      <c r="E17" s="7">
        <v>262556</v>
      </c>
      <c r="F17" s="7">
        <v>291682.43</v>
      </c>
      <c r="G17" s="9">
        <v>0.90014335110962973</v>
      </c>
      <c r="H17" s="7">
        <v>889921905.38000047</v>
      </c>
      <c r="I17" s="7">
        <v>956155905.99999988</v>
      </c>
      <c r="J17" s="9">
        <v>0.93072886941933564</v>
      </c>
      <c r="K17"/>
      <c r="L17"/>
      <c r="M17"/>
      <c r="N17"/>
      <c r="O17"/>
      <c r="P17"/>
      <c r="Q17"/>
      <c r="R17"/>
      <c r="S17"/>
    </row>
    <row r="18" spans="1:19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10"/>
      <c r="O26"/>
      <c r="P26"/>
      <c r="Q26"/>
      <c r="R26"/>
      <c r="S26"/>
    </row>
    <row r="27" spans="1:19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</sheetData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4"/>
  <sheetViews>
    <sheetView tabSelected="1" workbookViewId="0">
      <selection activeCell="I11" sqref="I11"/>
    </sheetView>
  </sheetViews>
  <sheetFormatPr defaultRowHeight="11.25" x14ac:dyDescent="0.2"/>
  <cols>
    <col min="1" max="1" width="34" style="2" customWidth="1"/>
    <col min="2" max="2" width="8.42578125" style="2" customWidth="1"/>
    <col min="3" max="3" width="10.85546875" style="2" customWidth="1"/>
    <col min="4" max="4" width="11.7109375" style="2" customWidth="1"/>
    <col min="5" max="5" width="8.85546875" style="2" customWidth="1"/>
    <col min="6" max="6" width="9.28515625" style="2" customWidth="1"/>
    <col min="7" max="7" width="11.28515625" style="2" customWidth="1"/>
    <col min="8" max="8" width="9.42578125" style="2" customWidth="1"/>
    <col min="9" max="9" width="11.42578125" style="2" customWidth="1"/>
    <col min="10" max="10" width="11" style="2" customWidth="1"/>
    <col min="11" max="11" width="9.140625" style="2"/>
    <col min="12" max="12" width="11.140625" style="2" customWidth="1"/>
    <col min="13" max="13" width="10.5703125" style="2" customWidth="1"/>
    <col min="14" max="14" width="36.7109375" style="2" customWidth="1"/>
    <col min="15" max="15" width="32.7109375" style="2" customWidth="1"/>
    <col min="16" max="16" width="23.5703125" style="2" customWidth="1"/>
    <col min="17" max="17" width="12" style="2" bestFit="1" customWidth="1"/>
    <col min="18" max="16384" width="9.140625" style="2"/>
  </cols>
  <sheetData>
    <row r="1" spans="1:19" ht="15" x14ac:dyDescent="0.25">
      <c r="A1"/>
      <c r="B1"/>
    </row>
    <row r="2" spans="1:19" x14ac:dyDescent="0.2">
      <c r="A2" s="1" t="s">
        <v>0</v>
      </c>
      <c r="B2" s="2" t="s" vm="2">
        <v>358</v>
      </c>
    </row>
    <row r="3" spans="1:19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ht="45.75" x14ac:dyDescent="0.25">
      <c r="A4" s="1" t="s">
        <v>2</v>
      </c>
      <c r="B4" s="8" t="s">
        <v>5</v>
      </c>
      <c r="C4" s="2" t="s">
        <v>34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2" t="s">
        <v>15</v>
      </c>
      <c r="M4" s="2" t="s">
        <v>33</v>
      </c>
      <c r="N4" s="2" t="s">
        <v>354</v>
      </c>
      <c r="O4" s="2" t="s">
        <v>360</v>
      </c>
      <c r="P4" s="2" t="s">
        <v>359</v>
      </c>
      <c r="Q4"/>
      <c r="R4"/>
      <c r="S4"/>
    </row>
    <row r="5" spans="1:19" ht="15" x14ac:dyDescent="0.25">
      <c r="A5" s="3" t="s">
        <v>355</v>
      </c>
      <c r="B5" s="7">
        <v>56</v>
      </c>
      <c r="C5" s="11">
        <v>7</v>
      </c>
      <c r="D5" s="7"/>
      <c r="E5" s="9" t="e">
        <v>#NUM!</v>
      </c>
      <c r="F5" s="7">
        <v>1</v>
      </c>
      <c r="G5" s="7"/>
      <c r="H5" s="9" t="e">
        <v>#NUM!</v>
      </c>
      <c r="I5" s="7"/>
      <c r="J5" s="7"/>
      <c r="K5" s="9"/>
      <c r="L5" s="11">
        <v>137200</v>
      </c>
      <c r="M5" s="11">
        <v>20000</v>
      </c>
      <c r="N5" s="11">
        <v>0</v>
      </c>
      <c r="O5" s="41" t="e">
        <v>#NUM!</v>
      </c>
      <c r="P5" s="11"/>
      <c r="Q5"/>
      <c r="R5"/>
      <c r="S5"/>
    </row>
    <row r="6" spans="1:19" ht="15" x14ac:dyDescent="0.25">
      <c r="A6" s="3" t="s">
        <v>16</v>
      </c>
      <c r="B6" s="7">
        <v>8143</v>
      </c>
      <c r="C6" s="11">
        <v>4421</v>
      </c>
      <c r="D6" s="7">
        <v>8240.09</v>
      </c>
      <c r="E6" s="9">
        <v>0.98821736170357366</v>
      </c>
      <c r="F6" s="7">
        <v>11354</v>
      </c>
      <c r="G6" s="7">
        <v>12276.79</v>
      </c>
      <c r="H6" s="9">
        <v>0.92483458623956261</v>
      </c>
      <c r="I6" s="7">
        <v>37085744.209999993</v>
      </c>
      <c r="J6" s="7">
        <v>38183149.869999997</v>
      </c>
      <c r="K6" s="9">
        <v>0.97125942559122858</v>
      </c>
      <c r="L6" s="11">
        <v>143000760</v>
      </c>
      <c r="M6" s="11">
        <v>109440990</v>
      </c>
      <c r="N6" s="11">
        <v>9005</v>
      </c>
      <c r="O6" s="41">
        <v>1.0058013684706684</v>
      </c>
      <c r="P6" s="11">
        <v>8953.0599999999977</v>
      </c>
      <c r="Q6"/>
      <c r="R6"/>
      <c r="S6"/>
    </row>
    <row r="7" spans="1:19" ht="15" x14ac:dyDescent="0.25">
      <c r="A7" s="3" t="s">
        <v>17</v>
      </c>
      <c r="B7" s="7">
        <v>8789</v>
      </c>
      <c r="C7" s="11">
        <v>4321</v>
      </c>
      <c r="D7" s="7">
        <v>8513.6199999999953</v>
      </c>
      <c r="E7" s="9">
        <v>1.0323458176427893</v>
      </c>
      <c r="F7" s="7">
        <v>11540</v>
      </c>
      <c r="G7" s="7">
        <v>12264.04</v>
      </c>
      <c r="H7" s="9">
        <v>0.94096235824410224</v>
      </c>
      <c r="I7" s="7">
        <v>37680461.289999977</v>
      </c>
      <c r="J7" s="7">
        <v>39571484.699999981</v>
      </c>
      <c r="K7" s="9">
        <v>0.95221247258382491</v>
      </c>
      <c r="L7" s="11">
        <v>135945240</v>
      </c>
      <c r="M7" s="11">
        <v>106988320</v>
      </c>
      <c r="N7" s="11">
        <v>7896</v>
      </c>
      <c r="O7" s="41">
        <v>0.90707428336421669</v>
      </c>
      <c r="P7" s="11">
        <v>8704.9099999999962</v>
      </c>
      <c r="Q7"/>
      <c r="R7"/>
      <c r="S7"/>
    </row>
    <row r="8" spans="1:19" ht="15" x14ac:dyDescent="0.25">
      <c r="A8" s="4" t="s">
        <v>19</v>
      </c>
      <c r="B8" s="7">
        <v>1384</v>
      </c>
      <c r="C8" s="11">
        <v>695</v>
      </c>
      <c r="D8" s="7">
        <v>1172</v>
      </c>
      <c r="E8" s="9">
        <v>1.1808873720136519</v>
      </c>
      <c r="F8" s="7">
        <v>1448</v>
      </c>
      <c r="G8" s="7">
        <v>1521.98</v>
      </c>
      <c r="H8" s="9">
        <v>0.95139226533857213</v>
      </c>
      <c r="I8" s="7">
        <v>4394079.3899999997</v>
      </c>
      <c r="J8" s="7">
        <v>4740563.04</v>
      </c>
      <c r="K8" s="9">
        <v>0.92691086542327672</v>
      </c>
      <c r="L8" s="11">
        <v>18614970</v>
      </c>
      <c r="M8" s="11">
        <v>13367270</v>
      </c>
      <c r="N8" s="11">
        <v>833</v>
      </c>
      <c r="O8" s="41">
        <v>0.7113881890772451</v>
      </c>
      <c r="P8" s="11">
        <v>1170.9499999999998</v>
      </c>
      <c r="Q8"/>
      <c r="R8"/>
      <c r="S8"/>
    </row>
    <row r="9" spans="1:19" ht="15" x14ac:dyDescent="0.25">
      <c r="A9" s="4" t="s">
        <v>20</v>
      </c>
      <c r="B9" s="7">
        <v>979</v>
      </c>
      <c r="C9" s="11">
        <v>572</v>
      </c>
      <c r="D9" s="7">
        <v>933.99</v>
      </c>
      <c r="E9" s="9">
        <v>1.0481910941230634</v>
      </c>
      <c r="F9" s="7">
        <v>1532</v>
      </c>
      <c r="G9" s="7">
        <v>1462.1399999999999</v>
      </c>
      <c r="H9" s="9">
        <v>1.0477792824216561</v>
      </c>
      <c r="I9" s="7">
        <v>4122152.22</v>
      </c>
      <c r="J9" s="7">
        <v>4049234.76</v>
      </c>
      <c r="K9" s="9">
        <v>1.018007713635255</v>
      </c>
      <c r="L9" s="11">
        <v>17429300</v>
      </c>
      <c r="M9" s="11">
        <v>13760060</v>
      </c>
      <c r="N9" s="11">
        <v>954</v>
      </c>
      <c r="O9" s="41">
        <v>0.74300222744902567</v>
      </c>
      <c r="P9" s="11">
        <v>1283.98</v>
      </c>
      <c r="Q9"/>
      <c r="R9"/>
      <c r="S9"/>
    </row>
    <row r="10" spans="1:19" ht="15" x14ac:dyDescent="0.25">
      <c r="A10" s="5" t="s">
        <v>263</v>
      </c>
      <c r="B10" s="7">
        <v>62</v>
      </c>
      <c r="C10" s="11">
        <v>36</v>
      </c>
      <c r="D10" s="7">
        <v>56</v>
      </c>
      <c r="E10" s="9">
        <v>1.1071428571428572</v>
      </c>
      <c r="F10" s="7">
        <v>73</v>
      </c>
      <c r="G10" s="7">
        <v>74.039999999999992</v>
      </c>
      <c r="H10" s="9">
        <v>0.98595353862776891</v>
      </c>
      <c r="I10" s="7">
        <v>261146.76999999996</v>
      </c>
      <c r="J10" s="7">
        <v>263410.11000000004</v>
      </c>
      <c r="K10" s="9">
        <v>0.99140754316529434</v>
      </c>
      <c r="L10" s="11">
        <v>930630</v>
      </c>
      <c r="M10" s="11">
        <v>689650</v>
      </c>
      <c r="N10" s="11">
        <v>50</v>
      </c>
      <c r="O10" s="41">
        <v>0.68493150684931492</v>
      </c>
      <c r="P10" s="11">
        <v>73.000000000000014</v>
      </c>
      <c r="Q10"/>
      <c r="R10"/>
      <c r="S10"/>
    </row>
    <row r="11" spans="1:19" ht="15" x14ac:dyDescent="0.25">
      <c r="A11" s="5" t="s">
        <v>264</v>
      </c>
      <c r="B11" s="7">
        <v>114</v>
      </c>
      <c r="C11" s="11">
        <v>65</v>
      </c>
      <c r="D11" s="7">
        <v>93.990000000000023</v>
      </c>
      <c r="E11" s="9">
        <v>1.2128949888285985</v>
      </c>
      <c r="F11" s="7">
        <v>111</v>
      </c>
      <c r="G11" s="7">
        <v>120.00999999999998</v>
      </c>
      <c r="H11" s="9">
        <v>0.92492292308974267</v>
      </c>
      <c r="I11" s="7">
        <v>281300.93</v>
      </c>
      <c r="J11" s="7">
        <v>256927.92</v>
      </c>
      <c r="K11" s="9">
        <v>1.094863220781922</v>
      </c>
      <c r="L11" s="11">
        <v>1126030</v>
      </c>
      <c r="M11" s="11">
        <v>813630</v>
      </c>
      <c r="N11" s="11">
        <v>46</v>
      </c>
      <c r="O11" s="41">
        <v>0.34851125085233725</v>
      </c>
      <c r="P11" s="11">
        <v>131.99</v>
      </c>
      <c r="Q11"/>
      <c r="R11"/>
      <c r="S11"/>
    </row>
    <row r="12" spans="1:19" ht="15" x14ac:dyDescent="0.25">
      <c r="A12" s="5" t="s">
        <v>266</v>
      </c>
      <c r="B12" s="7">
        <v>70</v>
      </c>
      <c r="C12" s="11">
        <v>35</v>
      </c>
      <c r="D12" s="7">
        <v>71.03</v>
      </c>
      <c r="E12" s="9">
        <v>0.98549908489370686</v>
      </c>
      <c r="F12" s="7">
        <v>100</v>
      </c>
      <c r="G12" s="7">
        <v>114.99999999999997</v>
      </c>
      <c r="H12" s="9">
        <v>0.86956521739130455</v>
      </c>
      <c r="I12" s="7">
        <v>317026.32</v>
      </c>
      <c r="J12" s="7">
        <v>359280.01</v>
      </c>
      <c r="K12" s="9">
        <v>0.88239342901376561</v>
      </c>
      <c r="L12" s="11">
        <v>1134460</v>
      </c>
      <c r="M12" s="11">
        <v>869950</v>
      </c>
      <c r="N12" s="11">
        <v>60</v>
      </c>
      <c r="O12" s="41">
        <v>0.93720712277413309</v>
      </c>
      <c r="P12" s="11">
        <v>64.02</v>
      </c>
      <c r="Q12"/>
      <c r="R12"/>
      <c r="S12"/>
    </row>
    <row r="13" spans="1:19" s="40" customFormat="1" ht="15" x14ac:dyDescent="0.25">
      <c r="A13" s="5" t="s">
        <v>361</v>
      </c>
      <c r="B13" s="7">
        <v>122</v>
      </c>
      <c r="C13" s="11">
        <v>83</v>
      </c>
      <c r="D13" s="7">
        <v>103.00000000000001</v>
      </c>
      <c r="E13" s="9">
        <v>1.1844660194174756</v>
      </c>
      <c r="F13" s="7">
        <v>221</v>
      </c>
      <c r="G13" s="7">
        <v>193.00999999999996</v>
      </c>
      <c r="H13" s="9">
        <v>1.1450183928293873</v>
      </c>
      <c r="I13" s="7">
        <v>551202.06000000006</v>
      </c>
      <c r="J13" s="7">
        <v>558753.47</v>
      </c>
      <c r="K13" s="9">
        <v>0.98648525618999749</v>
      </c>
      <c r="L13" s="11">
        <v>2900060</v>
      </c>
      <c r="M13" s="11">
        <v>2240720</v>
      </c>
      <c r="N13" s="11">
        <v>105</v>
      </c>
      <c r="O13" s="41">
        <v>0.59993143640726776</v>
      </c>
      <c r="P13" s="11">
        <v>175.01999999999998</v>
      </c>
      <c r="Q13" s="31"/>
      <c r="R13" s="31"/>
      <c r="S13" s="31"/>
    </row>
    <row r="14" spans="1:19" ht="15" x14ac:dyDescent="0.25">
      <c r="A14" s="5" t="s">
        <v>267</v>
      </c>
      <c r="B14" s="7">
        <v>31</v>
      </c>
      <c r="C14" s="11">
        <v>30</v>
      </c>
      <c r="D14" s="7">
        <v>48.999999999999993</v>
      </c>
      <c r="E14" s="9">
        <v>0.63265306122448983</v>
      </c>
      <c r="F14" s="7">
        <v>102</v>
      </c>
      <c r="G14" s="7">
        <v>98.009999999999991</v>
      </c>
      <c r="H14" s="9">
        <v>1.0407101316192227</v>
      </c>
      <c r="I14" s="7">
        <v>247438.20000000007</v>
      </c>
      <c r="J14" s="7">
        <v>233933.08</v>
      </c>
      <c r="K14" s="9">
        <v>1.0577306980269745</v>
      </c>
      <c r="L14" s="11">
        <v>1081070</v>
      </c>
      <c r="M14" s="11">
        <v>881450</v>
      </c>
      <c r="N14" s="11">
        <v>66</v>
      </c>
      <c r="O14" s="41">
        <v>0.6875</v>
      </c>
      <c r="P14" s="11">
        <v>96</v>
      </c>
      <c r="Q14"/>
      <c r="R14"/>
      <c r="S14"/>
    </row>
    <row r="15" spans="1:19" ht="15" x14ac:dyDescent="0.25">
      <c r="A15" s="5" t="s">
        <v>268</v>
      </c>
      <c r="B15" s="7">
        <v>97</v>
      </c>
      <c r="C15" s="11">
        <v>52</v>
      </c>
      <c r="D15" s="7">
        <v>91.000000000000028</v>
      </c>
      <c r="E15" s="9">
        <v>1.0659340659340657</v>
      </c>
      <c r="F15" s="7">
        <v>128</v>
      </c>
      <c r="G15" s="7">
        <v>110.99000000000001</v>
      </c>
      <c r="H15" s="9">
        <v>1.1532570501847013</v>
      </c>
      <c r="I15" s="7">
        <v>347044.72000000003</v>
      </c>
      <c r="J15" s="7">
        <v>357749.82000000007</v>
      </c>
      <c r="K15" s="9">
        <v>0.97007657474153297</v>
      </c>
      <c r="L15" s="11">
        <v>1788610</v>
      </c>
      <c r="M15" s="11">
        <v>1412860</v>
      </c>
      <c r="N15" s="11">
        <v>83</v>
      </c>
      <c r="O15" s="41">
        <v>0.74781511847914217</v>
      </c>
      <c r="P15" s="11">
        <v>110.99000000000001</v>
      </c>
      <c r="Q15"/>
      <c r="R15"/>
      <c r="S15"/>
    </row>
    <row r="16" spans="1:19" ht="15" x14ac:dyDescent="0.25">
      <c r="A16" s="5" t="s">
        <v>269</v>
      </c>
      <c r="B16" s="7">
        <v>60</v>
      </c>
      <c r="C16" s="11">
        <v>34</v>
      </c>
      <c r="D16" s="7">
        <v>50.99</v>
      </c>
      <c r="E16" s="9">
        <v>1.1767013139831339</v>
      </c>
      <c r="F16" s="7">
        <v>87</v>
      </c>
      <c r="G16" s="7">
        <v>81.990000000000009</v>
      </c>
      <c r="H16" s="9">
        <v>1.0611050128064397</v>
      </c>
      <c r="I16" s="7">
        <v>222508.78999999998</v>
      </c>
      <c r="J16" s="7">
        <v>223996.79999999996</v>
      </c>
      <c r="K16" s="9">
        <v>0.99335700331433319</v>
      </c>
      <c r="L16" s="11">
        <v>738980</v>
      </c>
      <c r="M16" s="11">
        <v>595780</v>
      </c>
      <c r="N16" s="11">
        <v>40</v>
      </c>
      <c r="O16" s="41">
        <v>0.51282051282051277</v>
      </c>
      <c r="P16" s="11">
        <v>78</v>
      </c>
      <c r="Q16"/>
      <c r="R16"/>
      <c r="S16"/>
    </row>
    <row r="17" spans="1:19" ht="15" x14ac:dyDescent="0.25">
      <c r="A17" s="5" t="s">
        <v>270</v>
      </c>
      <c r="B17" s="7">
        <v>71</v>
      </c>
      <c r="C17" s="11">
        <v>36</v>
      </c>
      <c r="D17" s="7">
        <v>62</v>
      </c>
      <c r="E17" s="9">
        <v>1.1451612903225807</v>
      </c>
      <c r="F17" s="7">
        <v>127</v>
      </c>
      <c r="G17" s="7">
        <v>131.99000000000004</v>
      </c>
      <c r="H17" s="9">
        <v>0.96219410561406138</v>
      </c>
      <c r="I17" s="7">
        <v>379661.31</v>
      </c>
      <c r="J17" s="7">
        <v>391838.25</v>
      </c>
      <c r="K17" s="9">
        <v>0.96892355455344137</v>
      </c>
      <c r="L17" s="11">
        <v>1508920</v>
      </c>
      <c r="M17" s="11">
        <v>1250470</v>
      </c>
      <c r="N17" s="11">
        <v>103</v>
      </c>
      <c r="O17" s="41">
        <v>1.0200039611804319</v>
      </c>
      <c r="P17" s="11">
        <v>100.97999999999999</v>
      </c>
      <c r="Q17"/>
      <c r="R17"/>
      <c r="S17"/>
    </row>
    <row r="18" spans="1:19" ht="15" x14ac:dyDescent="0.25">
      <c r="A18" s="5" t="s">
        <v>271</v>
      </c>
      <c r="B18" s="7">
        <v>40</v>
      </c>
      <c r="C18" s="11">
        <v>15</v>
      </c>
      <c r="D18" s="7">
        <v>52.97</v>
      </c>
      <c r="E18" s="9">
        <v>0.75514442137058713</v>
      </c>
      <c r="F18" s="7">
        <v>88</v>
      </c>
      <c r="G18" s="7">
        <v>74.040000000000006</v>
      </c>
      <c r="H18" s="9">
        <v>1.1885467314964884</v>
      </c>
      <c r="I18" s="7">
        <v>224649.48</v>
      </c>
      <c r="J18" s="7">
        <v>254644.81999999995</v>
      </c>
      <c r="K18" s="9">
        <v>0.88220714640886888</v>
      </c>
      <c r="L18" s="11">
        <v>1007440</v>
      </c>
      <c r="M18" s="11">
        <v>922680</v>
      </c>
      <c r="N18" s="11">
        <v>51</v>
      </c>
      <c r="O18" s="41">
        <v>1.0001961168856639</v>
      </c>
      <c r="P18" s="11">
        <v>50.989999999999995</v>
      </c>
      <c r="Q18"/>
      <c r="R18"/>
      <c r="S18"/>
    </row>
    <row r="19" spans="1:19" ht="15" x14ac:dyDescent="0.25">
      <c r="A19" s="5" t="s">
        <v>272</v>
      </c>
      <c r="B19" s="7">
        <v>107</v>
      </c>
      <c r="C19" s="11">
        <v>51</v>
      </c>
      <c r="D19" s="7">
        <v>104.00999999999999</v>
      </c>
      <c r="E19" s="9">
        <v>1.0287472358427074</v>
      </c>
      <c r="F19" s="7">
        <v>135</v>
      </c>
      <c r="G19" s="7">
        <v>129</v>
      </c>
      <c r="H19" s="9">
        <v>1.0465116279069768</v>
      </c>
      <c r="I19" s="7">
        <v>414525.95</v>
      </c>
      <c r="J19" s="7">
        <v>338087.77</v>
      </c>
      <c r="K19" s="9">
        <v>1.2260897517825031</v>
      </c>
      <c r="L19" s="11">
        <v>1436570</v>
      </c>
      <c r="M19" s="11">
        <v>1159560</v>
      </c>
      <c r="N19" s="11">
        <v>113</v>
      </c>
      <c r="O19" s="41">
        <v>1.2695202786203794</v>
      </c>
      <c r="P19" s="11">
        <v>89.010000000000019</v>
      </c>
      <c r="Q19"/>
      <c r="R19"/>
      <c r="S19"/>
    </row>
    <row r="20" spans="1:19" ht="15" x14ac:dyDescent="0.25">
      <c r="A20" s="5" t="s">
        <v>273</v>
      </c>
      <c r="B20" s="7">
        <v>61</v>
      </c>
      <c r="C20" s="11">
        <v>33</v>
      </c>
      <c r="D20" s="7">
        <v>64.02</v>
      </c>
      <c r="E20" s="9">
        <v>0.95282724148703535</v>
      </c>
      <c r="F20" s="7">
        <v>170</v>
      </c>
      <c r="G20" s="7">
        <v>166.02999999999997</v>
      </c>
      <c r="H20" s="9">
        <v>1.0239113413238572</v>
      </c>
      <c r="I20" s="7">
        <v>347249.68999999994</v>
      </c>
      <c r="J20" s="7">
        <v>366382.92</v>
      </c>
      <c r="K20" s="9">
        <v>0.9477780514441011</v>
      </c>
      <c r="L20" s="11">
        <v>1398390</v>
      </c>
      <c r="M20" s="11">
        <v>1175270</v>
      </c>
      <c r="N20" s="11">
        <v>74</v>
      </c>
      <c r="O20" s="41">
        <v>0.51392457809570113</v>
      </c>
      <c r="P20" s="11">
        <v>143.98999999999998</v>
      </c>
      <c r="Q20"/>
      <c r="R20"/>
      <c r="S20"/>
    </row>
    <row r="21" spans="1:19" ht="15" x14ac:dyDescent="0.25">
      <c r="A21" s="5" t="s">
        <v>274</v>
      </c>
      <c r="B21" s="7">
        <v>100</v>
      </c>
      <c r="C21" s="11">
        <v>73</v>
      </c>
      <c r="D21" s="7">
        <v>84.989999999999981</v>
      </c>
      <c r="E21" s="9">
        <v>1.1766090128250386</v>
      </c>
      <c r="F21" s="7">
        <v>120</v>
      </c>
      <c r="G21" s="7">
        <v>93.990000000000023</v>
      </c>
      <c r="H21" s="9">
        <v>1.2767315671879984</v>
      </c>
      <c r="I21" s="7">
        <v>324743.86000000004</v>
      </c>
      <c r="J21" s="7">
        <v>263787.11</v>
      </c>
      <c r="K21" s="9">
        <v>1.2310831260860322</v>
      </c>
      <c r="L21" s="11">
        <v>1474080</v>
      </c>
      <c r="M21" s="11">
        <v>1016220</v>
      </c>
      <c r="N21" s="11">
        <v>114</v>
      </c>
      <c r="O21" s="41">
        <v>1.0000877269935959</v>
      </c>
      <c r="P21" s="11">
        <v>113.99</v>
      </c>
      <c r="Q21"/>
      <c r="R21"/>
      <c r="S21"/>
    </row>
    <row r="22" spans="1:19" ht="15" x14ac:dyDescent="0.25">
      <c r="A22" s="5" t="s">
        <v>362</v>
      </c>
      <c r="B22" s="7">
        <v>44</v>
      </c>
      <c r="C22" s="11">
        <v>29</v>
      </c>
      <c r="D22" s="7">
        <v>50.99</v>
      </c>
      <c r="E22" s="9">
        <v>0.86291429692096489</v>
      </c>
      <c r="F22" s="7">
        <v>70</v>
      </c>
      <c r="G22" s="7">
        <v>74.040000000000006</v>
      </c>
      <c r="H22" s="9">
        <v>0.94543490005402475</v>
      </c>
      <c r="I22" s="7">
        <v>203654.13999999998</v>
      </c>
      <c r="J22" s="7">
        <v>180442.68</v>
      </c>
      <c r="K22" s="9">
        <v>1.128636196270195</v>
      </c>
      <c r="L22" s="11">
        <v>904060</v>
      </c>
      <c r="M22" s="11">
        <v>731820</v>
      </c>
      <c r="N22" s="11">
        <v>49</v>
      </c>
      <c r="O22" s="41">
        <v>0.875</v>
      </c>
      <c r="P22" s="11">
        <v>56</v>
      </c>
      <c r="Q22"/>
      <c r="R22"/>
      <c r="S22"/>
    </row>
    <row r="23" spans="1:19" ht="15" x14ac:dyDescent="0.25">
      <c r="A23" s="4" t="s">
        <v>35</v>
      </c>
      <c r="B23" s="7">
        <v>965</v>
      </c>
      <c r="C23" s="11">
        <v>513</v>
      </c>
      <c r="D23" s="7">
        <v>1040.97</v>
      </c>
      <c r="E23" s="9">
        <v>0.92701999096996068</v>
      </c>
      <c r="F23" s="7">
        <v>1273</v>
      </c>
      <c r="G23" s="7">
        <v>1380</v>
      </c>
      <c r="H23" s="9">
        <v>0.922463768115942</v>
      </c>
      <c r="I23" s="7">
        <v>4150375.51</v>
      </c>
      <c r="J23" s="7">
        <v>4525430.3699999992</v>
      </c>
      <c r="K23" s="9">
        <v>0.91712283046352572</v>
      </c>
      <c r="L23" s="11">
        <v>16446230</v>
      </c>
      <c r="M23" s="11">
        <v>12856400</v>
      </c>
      <c r="N23" s="11">
        <v>927</v>
      </c>
      <c r="O23" s="41">
        <v>0.98714685806169944</v>
      </c>
      <c r="P23" s="11">
        <v>939.06999999999994</v>
      </c>
      <c r="Q23"/>
      <c r="R23"/>
      <c r="S23"/>
    </row>
    <row r="24" spans="1:19" ht="15" x14ac:dyDescent="0.25">
      <c r="A24" s="5" t="s">
        <v>141</v>
      </c>
      <c r="B24" s="7">
        <v>81</v>
      </c>
      <c r="C24" s="11">
        <v>32</v>
      </c>
      <c r="D24" s="7">
        <v>76</v>
      </c>
      <c r="E24" s="9">
        <v>1.0657894736842106</v>
      </c>
      <c r="F24" s="7">
        <v>71</v>
      </c>
      <c r="G24" s="7">
        <v>75</v>
      </c>
      <c r="H24" s="9">
        <v>0.94666666666666666</v>
      </c>
      <c r="I24" s="7">
        <v>238898.82000000004</v>
      </c>
      <c r="J24" s="7">
        <v>280792.2</v>
      </c>
      <c r="K24" s="9">
        <v>0.8508029069183547</v>
      </c>
      <c r="L24" s="11">
        <v>965640</v>
      </c>
      <c r="M24" s="11">
        <v>742990</v>
      </c>
      <c r="N24" s="11">
        <v>71</v>
      </c>
      <c r="O24" s="41">
        <v>1.2678571428571428</v>
      </c>
      <c r="P24" s="11">
        <v>56</v>
      </c>
      <c r="Q24"/>
      <c r="R24"/>
      <c r="S24"/>
    </row>
    <row r="25" spans="1:19" ht="15" x14ac:dyDescent="0.25">
      <c r="A25" s="5" t="s">
        <v>142</v>
      </c>
      <c r="B25" s="7">
        <v>63</v>
      </c>
      <c r="C25" s="11">
        <v>30</v>
      </c>
      <c r="D25" s="7">
        <v>77.019999999999982</v>
      </c>
      <c r="E25" s="9">
        <v>0.8179693586081539</v>
      </c>
      <c r="F25" s="7">
        <v>77</v>
      </c>
      <c r="G25" s="7">
        <v>75</v>
      </c>
      <c r="H25" s="9">
        <v>1.0266666666666666</v>
      </c>
      <c r="I25" s="7">
        <v>165339.9</v>
      </c>
      <c r="J25" s="7">
        <v>185427.89</v>
      </c>
      <c r="K25" s="9">
        <v>0.89166683609461328</v>
      </c>
      <c r="L25" s="11">
        <v>939950</v>
      </c>
      <c r="M25" s="11">
        <v>764320</v>
      </c>
      <c r="N25" s="11">
        <v>45</v>
      </c>
      <c r="O25" s="41">
        <v>0.65226844470213075</v>
      </c>
      <c r="P25" s="11">
        <v>68.989999999999995</v>
      </c>
      <c r="Q25"/>
      <c r="R25"/>
      <c r="S25"/>
    </row>
    <row r="26" spans="1:19" ht="15" x14ac:dyDescent="0.25">
      <c r="A26" s="5" t="s">
        <v>143</v>
      </c>
      <c r="B26" s="7">
        <v>48</v>
      </c>
      <c r="C26" s="11">
        <v>29</v>
      </c>
      <c r="D26" s="7">
        <v>59.990000000000016</v>
      </c>
      <c r="E26" s="9">
        <v>0.80013335555925968</v>
      </c>
      <c r="F26" s="7">
        <v>38</v>
      </c>
      <c r="G26" s="7">
        <v>44.989999999999995</v>
      </c>
      <c r="H26" s="9">
        <v>0.84463214047566137</v>
      </c>
      <c r="I26" s="7">
        <v>96134.33</v>
      </c>
      <c r="J26" s="7">
        <v>97589.7</v>
      </c>
      <c r="K26" s="9">
        <v>0.98508684830468796</v>
      </c>
      <c r="L26" s="11">
        <v>591220</v>
      </c>
      <c r="M26" s="11">
        <v>428210</v>
      </c>
      <c r="N26" s="11">
        <v>38</v>
      </c>
      <c r="O26" s="41">
        <v>0.92660326749573263</v>
      </c>
      <c r="P26" s="11">
        <v>41.010000000000005</v>
      </c>
      <c r="Q26"/>
      <c r="R26"/>
      <c r="S26"/>
    </row>
    <row r="27" spans="1:19" ht="15" x14ac:dyDescent="0.25">
      <c r="A27" s="5" t="s">
        <v>145</v>
      </c>
      <c r="B27" s="7">
        <v>96</v>
      </c>
      <c r="C27" s="11">
        <v>49</v>
      </c>
      <c r="D27" s="7">
        <v>112.99</v>
      </c>
      <c r="E27" s="9">
        <v>0.84963271085936809</v>
      </c>
      <c r="F27" s="7">
        <v>126</v>
      </c>
      <c r="G27" s="7">
        <v>147.99</v>
      </c>
      <c r="H27" s="9">
        <v>0.8514088789783093</v>
      </c>
      <c r="I27" s="7">
        <v>406854.63</v>
      </c>
      <c r="J27" s="7">
        <v>391697.86999999994</v>
      </c>
      <c r="K27" s="9">
        <v>1.0386950278795237</v>
      </c>
      <c r="L27" s="11">
        <v>2083910</v>
      </c>
      <c r="M27" s="11">
        <v>1588940</v>
      </c>
      <c r="N27" s="11">
        <v>97</v>
      </c>
      <c r="O27" s="41">
        <v>0.96058625470390169</v>
      </c>
      <c r="P27" s="11">
        <v>100.98</v>
      </c>
      <c r="Q27"/>
      <c r="R27"/>
      <c r="S27"/>
    </row>
    <row r="28" spans="1:19" ht="15" x14ac:dyDescent="0.25">
      <c r="A28" s="5" t="s">
        <v>363</v>
      </c>
      <c r="B28" s="7">
        <v>24</v>
      </c>
      <c r="C28" s="11">
        <v>13</v>
      </c>
      <c r="D28" s="7">
        <v>24.980000000000004</v>
      </c>
      <c r="E28" s="9">
        <v>0.96076861489191334</v>
      </c>
      <c r="F28" s="7">
        <v>53</v>
      </c>
      <c r="G28" s="7">
        <v>51.989999999999995</v>
      </c>
      <c r="H28" s="9">
        <v>1.0194268128486248</v>
      </c>
      <c r="I28" s="7">
        <v>133277.60999999999</v>
      </c>
      <c r="J28" s="7">
        <v>129893.93999999999</v>
      </c>
      <c r="K28" s="9">
        <v>1.0260494831398601</v>
      </c>
      <c r="L28" s="11">
        <v>580560</v>
      </c>
      <c r="M28" s="11">
        <v>510620</v>
      </c>
      <c r="N28" s="11">
        <v>28</v>
      </c>
      <c r="O28" s="41">
        <v>0.7</v>
      </c>
      <c r="P28" s="11">
        <v>40</v>
      </c>
      <c r="Q28"/>
      <c r="R28"/>
      <c r="S28"/>
    </row>
    <row r="29" spans="1:19" ht="15" x14ac:dyDescent="0.25">
      <c r="A29" s="5" t="s">
        <v>146</v>
      </c>
      <c r="B29" s="7">
        <v>52</v>
      </c>
      <c r="C29" s="11">
        <v>36</v>
      </c>
      <c r="D29" s="7">
        <v>44.990000000000009</v>
      </c>
      <c r="E29" s="9">
        <v>1.1558124027561678</v>
      </c>
      <c r="F29" s="7">
        <v>69</v>
      </c>
      <c r="G29" s="7">
        <v>77.02</v>
      </c>
      <c r="H29" s="9">
        <v>0.89587120228512085</v>
      </c>
      <c r="I29" s="7">
        <v>220934.56000000003</v>
      </c>
      <c r="J29" s="7">
        <v>223511.46999999997</v>
      </c>
      <c r="K29" s="9">
        <v>0.98847079302015262</v>
      </c>
      <c r="L29" s="11">
        <v>872700</v>
      </c>
      <c r="M29" s="11">
        <v>605880</v>
      </c>
      <c r="N29" s="11">
        <v>50</v>
      </c>
      <c r="O29" s="41">
        <v>1.0416666666666667</v>
      </c>
      <c r="P29" s="11">
        <v>48</v>
      </c>
      <c r="Q29"/>
      <c r="R29"/>
      <c r="S29"/>
    </row>
    <row r="30" spans="1:19" ht="15" x14ac:dyDescent="0.25">
      <c r="A30" s="5" t="s">
        <v>147</v>
      </c>
      <c r="B30" s="7">
        <v>63</v>
      </c>
      <c r="C30" s="11">
        <v>31</v>
      </c>
      <c r="D30" s="7">
        <v>72</v>
      </c>
      <c r="E30" s="9">
        <v>0.875</v>
      </c>
      <c r="F30" s="7">
        <v>85</v>
      </c>
      <c r="G30" s="7">
        <v>94.99</v>
      </c>
      <c r="H30" s="9">
        <v>0.89483103484577331</v>
      </c>
      <c r="I30" s="7">
        <v>212570.65</v>
      </c>
      <c r="J30" s="7">
        <v>214152.22000000006</v>
      </c>
      <c r="K30" s="9">
        <v>0.99261473917944876</v>
      </c>
      <c r="L30" s="11">
        <v>1215640</v>
      </c>
      <c r="M30" s="11">
        <v>961090</v>
      </c>
      <c r="N30" s="11">
        <v>65</v>
      </c>
      <c r="O30" s="41">
        <v>0.98499772692832277</v>
      </c>
      <c r="P30" s="11">
        <v>65.989999999999981</v>
      </c>
      <c r="Q30"/>
      <c r="R30"/>
      <c r="S30"/>
    </row>
    <row r="31" spans="1:19" ht="15" x14ac:dyDescent="0.25">
      <c r="A31" s="5" t="s">
        <v>149</v>
      </c>
      <c r="B31" s="7">
        <v>32</v>
      </c>
      <c r="C31" s="11">
        <v>14</v>
      </c>
      <c r="D31" s="7">
        <v>29.020000000000003</v>
      </c>
      <c r="E31" s="9">
        <v>1.1026878015161956</v>
      </c>
      <c r="F31" s="7">
        <v>56</v>
      </c>
      <c r="G31" s="7">
        <v>59.99</v>
      </c>
      <c r="H31" s="9">
        <v>0.93348891481913654</v>
      </c>
      <c r="I31" s="7">
        <v>286996.52</v>
      </c>
      <c r="J31" s="7">
        <v>340410.43</v>
      </c>
      <c r="K31" s="9">
        <v>0.84308967853893324</v>
      </c>
      <c r="L31" s="11">
        <v>648520</v>
      </c>
      <c r="M31" s="11">
        <v>561660</v>
      </c>
      <c r="N31" s="11">
        <v>35</v>
      </c>
      <c r="O31" s="41">
        <v>1.1651131824234355</v>
      </c>
      <c r="P31" s="11">
        <v>30.04</v>
      </c>
      <c r="Q31"/>
      <c r="R31"/>
      <c r="S31"/>
    </row>
    <row r="32" spans="1:19" ht="15" x14ac:dyDescent="0.25">
      <c r="A32" s="5" t="s">
        <v>150</v>
      </c>
      <c r="B32" s="7">
        <v>59</v>
      </c>
      <c r="C32" s="11">
        <v>41</v>
      </c>
      <c r="D32" s="7">
        <v>65.029999999999987</v>
      </c>
      <c r="E32" s="9">
        <v>0.90727356604644027</v>
      </c>
      <c r="F32" s="7">
        <v>76</v>
      </c>
      <c r="G32" s="7">
        <v>72</v>
      </c>
      <c r="H32" s="9">
        <v>1.0555555555555556</v>
      </c>
      <c r="I32" s="7">
        <v>243433.37</v>
      </c>
      <c r="J32" s="7">
        <v>261577.15999999995</v>
      </c>
      <c r="K32" s="9">
        <v>0.93063694857762069</v>
      </c>
      <c r="L32" s="11">
        <v>876880</v>
      </c>
      <c r="M32" s="11">
        <v>617520</v>
      </c>
      <c r="N32" s="11">
        <v>57</v>
      </c>
      <c r="O32" s="41">
        <v>1.2669482107134917</v>
      </c>
      <c r="P32" s="11">
        <v>44.99</v>
      </c>
      <c r="Q32"/>
      <c r="R32"/>
      <c r="S32"/>
    </row>
    <row r="33" spans="1:19" ht="15" x14ac:dyDescent="0.25">
      <c r="A33" s="5" t="s">
        <v>364</v>
      </c>
      <c r="B33" s="7">
        <v>140</v>
      </c>
      <c r="C33" s="11">
        <v>68</v>
      </c>
      <c r="D33" s="7">
        <v>118.00000000000001</v>
      </c>
      <c r="E33" s="9">
        <v>1.1864406779661016</v>
      </c>
      <c r="F33" s="7">
        <v>89</v>
      </c>
      <c r="G33" s="7">
        <v>98.009999999999991</v>
      </c>
      <c r="H33" s="9">
        <v>0.90807060504030213</v>
      </c>
      <c r="I33" s="7">
        <v>307530.25999999989</v>
      </c>
      <c r="J33" s="7">
        <v>318586.57999999996</v>
      </c>
      <c r="K33" s="9">
        <v>0.96529571333481756</v>
      </c>
      <c r="L33" s="11">
        <v>1371320</v>
      </c>
      <c r="M33" s="11">
        <v>918860</v>
      </c>
      <c r="N33" s="11">
        <v>74</v>
      </c>
      <c r="O33" s="41">
        <v>0.83136726210538137</v>
      </c>
      <c r="P33" s="11">
        <v>89.01</v>
      </c>
      <c r="Q33"/>
      <c r="R33"/>
      <c r="S33"/>
    </row>
    <row r="34" spans="1:19" ht="15" x14ac:dyDescent="0.25">
      <c r="A34" s="5" t="s">
        <v>151</v>
      </c>
      <c r="B34" s="7">
        <v>37</v>
      </c>
      <c r="C34" s="11">
        <v>21</v>
      </c>
      <c r="D34" s="7">
        <v>43.02</v>
      </c>
      <c r="E34" s="9">
        <v>0.86006508600650855</v>
      </c>
      <c r="F34" s="7">
        <v>61</v>
      </c>
      <c r="G34" s="7">
        <v>81.99</v>
      </c>
      <c r="H34" s="9">
        <v>0.74399316989876818</v>
      </c>
      <c r="I34" s="7">
        <v>278460.39999999997</v>
      </c>
      <c r="J34" s="7">
        <v>274540.61</v>
      </c>
      <c r="K34" s="9">
        <v>1.0142776327334597</v>
      </c>
      <c r="L34" s="11">
        <v>770370</v>
      </c>
      <c r="M34" s="11">
        <v>613660</v>
      </c>
      <c r="N34" s="11">
        <v>33</v>
      </c>
      <c r="O34" s="41">
        <v>0.8046817849305048</v>
      </c>
      <c r="P34" s="11">
        <v>41.01</v>
      </c>
      <c r="Q34"/>
      <c r="R34"/>
      <c r="S34"/>
    </row>
    <row r="35" spans="1:19" ht="15" x14ac:dyDescent="0.25">
      <c r="A35" s="5" t="s">
        <v>152</v>
      </c>
      <c r="B35" s="7">
        <v>18</v>
      </c>
      <c r="C35" s="11">
        <v>12</v>
      </c>
      <c r="D35" s="7">
        <v>20.97</v>
      </c>
      <c r="E35" s="9">
        <v>0.85836909871244638</v>
      </c>
      <c r="F35" s="7">
        <v>52</v>
      </c>
      <c r="G35" s="7">
        <v>62.99</v>
      </c>
      <c r="H35" s="9">
        <v>0.82552786156532776</v>
      </c>
      <c r="I35" s="7">
        <v>137912.01</v>
      </c>
      <c r="J35" s="7">
        <v>161542.04999999999</v>
      </c>
      <c r="K35" s="9">
        <v>0.85372204946018715</v>
      </c>
      <c r="L35" s="11">
        <v>409530</v>
      </c>
      <c r="M35" s="11">
        <v>353170</v>
      </c>
      <c r="N35" s="11">
        <v>32</v>
      </c>
      <c r="O35" s="41">
        <v>1.0652463382157122</v>
      </c>
      <c r="P35" s="11">
        <v>30.040000000000006</v>
      </c>
      <c r="Q35"/>
      <c r="R35"/>
      <c r="S35"/>
    </row>
    <row r="36" spans="1:19" x14ac:dyDescent="0.2">
      <c r="A36" s="5" t="s">
        <v>153</v>
      </c>
      <c r="B36" s="7">
        <v>61</v>
      </c>
      <c r="C36" s="11">
        <v>30</v>
      </c>
      <c r="D36" s="7">
        <v>56.97</v>
      </c>
      <c r="E36" s="9">
        <v>1.0707389854309286</v>
      </c>
      <c r="F36" s="7">
        <v>84</v>
      </c>
      <c r="G36" s="7">
        <v>81.99</v>
      </c>
      <c r="H36" s="9">
        <v>1.0245151847786316</v>
      </c>
      <c r="I36" s="7">
        <v>296314.53999999998</v>
      </c>
      <c r="J36" s="7">
        <v>291271.87999999995</v>
      </c>
      <c r="K36" s="9">
        <v>1.0173125534809608</v>
      </c>
      <c r="L36" s="11">
        <v>1139380</v>
      </c>
      <c r="M36" s="11">
        <v>853950</v>
      </c>
      <c r="N36" s="11">
        <v>62</v>
      </c>
      <c r="O36" s="41">
        <v>1.0687812446129976</v>
      </c>
      <c r="P36" s="11">
        <v>58.010000000000005</v>
      </c>
    </row>
    <row r="37" spans="1:19" x14ac:dyDescent="0.2">
      <c r="A37" s="5" t="s">
        <v>139</v>
      </c>
      <c r="B37" s="7">
        <v>26</v>
      </c>
      <c r="C37" s="11">
        <v>12</v>
      </c>
      <c r="D37" s="7">
        <v>32.009999999999991</v>
      </c>
      <c r="E37" s="9">
        <v>0.81224617307091562</v>
      </c>
      <c r="F37" s="7">
        <v>62</v>
      </c>
      <c r="G37" s="7">
        <v>66.98</v>
      </c>
      <c r="H37" s="9">
        <v>0.9256494475962973</v>
      </c>
      <c r="I37" s="7">
        <v>165117.76000000001</v>
      </c>
      <c r="J37" s="7">
        <v>211076.09999999998</v>
      </c>
      <c r="K37" s="9">
        <v>0.78226649061641762</v>
      </c>
      <c r="L37" s="11">
        <v>770800</v>
      </c>
      <c r="M37" s="11">
        <v>696290</v>
      </c>
      <c r="N37" s="11">
        <v>36</v>
      </c>
      <c r="O37" s="41">
        <v>0.8999999999999998</v>
      </c>
      <c r="P37" s="11">
        <v>40.000000000000007</v>
      </c>
    </row>
    <row r="38" spans="1:19" x14ac:dyDescent="0.2">
      <c r="A38" s="5" t="s">
        <v>154</v>
      </c>
      <c r="B38" s="7">
        <v>35</v>
      </c>
      <c r="C38" s="11">
        <v>16</v>
      </c>
      <c r="D38" s="7">
        <v>39</v>
      </c>
      <c r="E38" s="9">
        <v>0.89743589743589747</v>
      </c>
      <c r="F38" s="7">
        <v>41</v>
      </c>
      <c r="G38" s="7">
        <v>51.99</v>
      </c>
      <c r="H38" s="9">
        <v>0.78861319484516246</v>
      </c>
      <c r="I38" s="7">
        <v>148665.74000000002</v>
      </c>
      <c r="J38" s="7">
        <v>199632.91000000003</v>
      </c>
      <c r="K38" s="9">
        <v>0.74469555144990873</v>
      </c>
      <c r="L38" s="11">
        <v>498270</v>
      </c>
      <c r="M38" s="11">
        <v>411570</v>
      </c>
      <c r="N38" s="11">
        <v>32</v>
      </c>
      <c r="O38" s="41">
        <v>0.96999090633525331</v>
      </c>
      <c r="P38" s="11">
        <v>32.989999999999995</v>
      </c>
    </row>
    <row r="39" spans="1:19" x14ac:dyDescent="0.2">
      <c r="A39" s="5" t="s">
        <v>155</v>
      </c>
      <c r="B39" s="7">
        <v>66</v>
      </c>
      <c r="C39" s="11">
        <v>35</v>
      </c>
      <c r="D39" s="7">
        <v>66.98</v>
      </c>
      <c r="E39" s="9">
        <v>0.98536876679605845</v>
      </c>
      <c r="F39" s="7">
        <v>103</v>
      </c>
      <c r="G39" s="7">
        <v>90.04000000000002</v>
      </c>
      <c r="H39" s="9">
        <v>1.1439360284318079</v>
      </c>
      <c r="I39" s="7">
        <v>291441.45000000007</v>
      </c>
      <c r="J39" s="7">
        <v>321807.41000000003</v>
      </c>
      <c r="K39" s="9">
        <v>0.90563933875854519</v>
      </c>
      <c r="L39" s="11">
        <v>1140600</v>
      </c>
      <c r="M39" s="11">
        <v>919920</v>
      </c>
      <c r="N39" s="11">
        <v>73</v>
      </c>
      <c r="O39" s="41">
        <v>1.0277347599605799</v>
      </c>
      <c r="P39" s="11">
        <v>71.03</v>
      </c>
    </row>
    <row r="40" spans="1:19" x14ac:dyDescent="0.2">
      <c r="A40" s="5" t="s">
        <v>157</v>
      </c>
      <c r="B40" s="7">
        <v>45</v>
      </c>
      <c r="C40" s="11">
        <v>27</v>
      </c>
      <c r="D40" s="7">
        <v>67.989999999999995</v>
      </c>
      <c r="E40" s="9">
        <v>0.66186203853507874</v>
      </c>
      <c r="F40" s="7">
        <v>73</v>
      </c>
      <c r="G40" s="7">
        <v>74.039999999999992</v>
      </c>
      <c r="H40" s="9">
        <v>0.98595353862776891</v>
      </c>
      <c r="I40" s="7">
        <v>259973.22999999995</v>
      </c>
      <c r="J40" s="7">
        <v>291404.77000000008</v>
      </c>
      <c r="K40" s="9">
        <v>0.89213786720100663</v>
      </c>
      <c r="L40" s="11">
        <v>978620</v>
      </c>
      <c r="M40" s="11">
        <v>801660</v>
      </c>
      <c r="N40" s="11">
        <v>55</v>
      </c>
      <c r="O40" s="41">
        <v>0.9821428571428571</v>
      </c>
      <c r="P40" s="11">
        <v>56</v>
      </c>
    </row>
    <row r="41" spans="1:19" x14ac:dyDescent="0.2">
      <c r="A41" s="5" t="s">
        <v>158</v>
      </c>
      <c r="B41" s="7">
        <v>19</v>
      </c>
      <c r="C41" s="11">
        <v>17</v>
      </c>
      <c r="D41" s="7">
        <v>34.009999999999991</v>
      </c>
      <c r="E41" s="9">
        <v>0.55865921787709516</v>
      </c>
      <c r="F41" s="7">
        <v>57</v>
      </c>
      <c r="G41" s="7">
        <v>73</v>
      </c>
      <c r="H41" s="9">
        <v>0.78082191780821919</v>
      </c>
      <c r="I41" s="7">
        <v>260519.73</v>
      </c>
      <c r="J41" s="7">
        <v>330515.18000000005</v>
      </c>
      <c r="K41" s="9">
        <v>0.78822319144312813</v>
      </c>
      <c r="L41" s="11">
        <v>592320</v>
      </c>
      <c r="M41" s="11">
        <v>506090</v>
      </c>
      <c r="N41" s="11">
        <v>44</v>
      </c>
      <c r="O41" s="41">
        <v>1.7614091273018417</v>
      </c>
      <c r="P41" s="11">
        <v>24.979999999999997</v>
      </c>
    </row>
    <row r="42" spans="1:19" x14ac:dyDescent="0.2">
      <c r="A42" s="4" t="s">
        <v>36</v>
      </c>
      <c r="B42" s="7">
        <v>863</v>
      </c>
      <c r="C42" s="11">
        <v>454</v>
      </c>
      <c r="D42" s="7">
        <v>888</v>
      </c>
      <c r="E42" s="9">
        <v>0.97184684684684686</v>
      </c>
      <c r="F42" s="7">
        <v>1258</v>
      </c>
      <c r="G42" s="7">
        <v>1284.8500000000001</v>
      </c>
      <c r="H42" s="9">
        <v>0.97910261898276052</v>
      </c>
      <c r="I42" s="7">
        <v>4775071.7200000007</v>
      </c>
      <c r="J42" s="7">
        <v>4985213.0600000005</v>
      </c>
      <c r="K42" s="9">
        <v>0.95784706942896447</v>
      </c>
      <c r="L42" s="11">
        <v>16183770</v>
      </c>
      <c r="M42" s="11">
        <v>13034540</v>
      </c>
      <c r="N42" s="11">
        <v>1003</v>
      </c>
      <c r="O42" s="41">
        <v>1.1409006631556198</v>
      </c>
      <c r="P42" s="11">
        <v>879.13</v>
      </c>
    </row>
    <row r="43" spans="1:19" x14ac:dyDescent="0.2">
      <c r="A43" s="5" t="s">
        <v>140</v>
      </c>
      <c r="B43" s="7">
        <v>125</v>
      </c>
      <c r="C43" s="11">
        <v>54</v>
      </c>
      <c r="D43" s="7">
        <v>145.96999999999997</v>
      </c>
      <c r="E43" s="9">
        <v>0.85634034390628233</v>
      </c>
      <c r="F43" s="7">
        <v>65</v>
      </c>
      <c r="G43" s="7">
        <v>72</v>
      </c>
      <c r="H43" s="9">
        <v>0.90277777777777779</v>
      </c>
      <c r="I43" s="7">
        <v>248132.37</v>
      </c>
      <c r="J43" s="7">
        <v>195362.45</v>
      </c>
      <c r="K43" s="9">
        <v>1.2701129106437803</v>
      </c>
      <c r="L43" s="11">
        <v>1192570</v>
      </c>
      <c r="M43" s="11">
        <v>736520</v>
      </c>
      <c r="N43" s="11">
        <v>100</v>
      </c>
      <c r="O43" s="41">
        <v>1.2983640612827838</v>
      </c>
      <c r="P43" s="11">
        <v>77.02</v>
      </c>
    </row>
    <row r="44" spans="1:19" x14ac:dyDescent="0.2">
      <c r="A44" s="5" t="s">
        <v>123</v>
      </c>
      <c r="B44" s="7">
        <v>97</v>
      </c>
      <c r="C44" s="11">
        <v>32</v>
      </c>
      <c r="D44" s="7">
        <v>100</v>
      </c>
      <c r="E44" s="9">
        <v>0.97</v>
      </c>
      <c r="F44" s="7">
        <v>125</v>
      </c>
      <c r="G44" s="7">
        <v>122.00999999999999</v>
      </c>
      <c r="H44" s="9">
        <v>1.0245061880173758</v>
      </c>
      <c r="I44" s="7">
        <v>447330.30000000005</v>
      </c>
      <c r="J44" s="7">
        <v>450339.15</v>
      </c>
      <c r="K44" s="9">
        <v>0.99331870213815521</v>
      </c>
      <c r="L44" s="11">
        <v>1703170</v>
      </c>
      <c r="M44" s="11">
        <v>1442520</v>
      </c>
      <c r="N44" s="11">
        <v>71</v>
      </c>
      <c r="O44" s="41">
        <v>0.97260273972602718</v>
      </c>
      <c r="P44" s="11">
        <v>73.000000000000014</v>
      </c>
    </row>
    <row r="45" spans="1:19" x14ac:dyDescent="0.2">
      <c r="A45" s="5" t="s">
        <v>124</v>
      </c>
      <c r="B45" s="7">
        <v>63</v>
      </c>
      <c r="C45" s="11">
        <v>39</v>
      </c>
      <c r="D45" s="7">
        <v>60.980000000000004</v>
      </c>
      <c r="E45" s="9">
        <v>1.0331256149557231</v>
      </c>
      <c r="F45" s="7">
        <v>112</v>
      </c>
      <c r="G45" s="7">
        <v>94.990000000000023</v>
      </c>
      <c r="H45" s="9">
        <v>1.1790714812085479</v>
      </c>
      <c r="I45" s="7">
        <v>277426.08999999997</v>
      </c>
      <c r="J45" s="7">
        <v>308245.97000000003</v>
      </c>
      <c r="K45" s="9">
        <v>0.90001530271425756</v>
      </c>
      <c r="L45" s="11">
        <v>1309940</v>
      </c>
      <c r="M45" s="11">
        <v>1074110</v>
      </c>
      <c r="N45" s="11">
        <v>105</v>
      </c>
      <c r="O45" s="41">
        <v>1.2494050452165637</v>
      </c>
      <c r="P45" s="11">
        <v>84.039999999999992</v>
      </c>
    </row>
    <row r="46" spans="1:19" x14ac:dyDescent="0.2">
      <c r="A46" s="5" t="s">
        <v>125</v>
      </c>
      <c r="B46" s="7">
        <v>35</v>
      </c>
      <c r="C46" s="11">
        <v>20</v>
      </c>
      <c r="D46" s="7">
        <v>30.040000000000003</v>
      </c>
      <c r="E46" s="9">
        <v>1.1651131824234353</v>
      </c>
      <c r="F46" s="7">
        <v>42</v>
      </c>
      <c r="G46" s="7">
        <v>43.990000000000009</v>
      </c>
      <c r="H46" s="9">
        <v>0.95476244601045668</v>
      </c>
      <c r="I46" s="7">
        <v>251576.09999999995</v>
      </c>
      <c r="J46" s="7">
        <v>280184.08</v>
      </c>
      <c r="K46" s="9">
        <v>0.89789576909580282</v>
      </c>
      <c r="L46" s="11">
        <v>620870</v>
      </c>
      <c r="M46" s="11">
        <v>480600</v>
      </c>
      <c r="N46" s="11">
        <v>39</v>
      </c>
      <c r="O46" s="41">
        <v>1.5612489991993592</v>
      </c>
      <c r="P46" s="11">
        <v>24.980000000000004</v>
      </c>
    </row>
    <row r="47" spans="1:19" x14ac:dyDescent="0.2">
      <c r="A47" s="5" t="s">
        <v>126</v>
      </c>
      <c r="B47" s="7">
        <v>31</v>
      </c>
      <c r="C47" s="11">
        <v>10</v>
      </c>
      <c r="D47" s="7">
        <v>31.009999999999998</v>
      </c>
      <c r="E47" s="9">
        <v>0.99967752337955507</v>
      </c>
      <c r="F47" s="7">
        <v>68</v>
      </c>
      <c r="G47" s="7">
        <v>73</v>
      </c>
      <c r="H47" s="9">
        <v>0.93150684931506844</v>
      </c>
      <c r="I47" s="7">
        <v>311022.67000000004</v>
      </c>
      <c r="J47" s="7">
        <v>303252.12</v>
      </c>
      <c r="K47" s="9">
        <v>1.0256240582918268</v>
      </c>
      <c r="L47" s="11">
        <v>738720</v>
      </c>
      <c r="M47" s="11">
        <v>667890</v>
      </c>
      <c r="N47" s="11">
        <v>46</v>
      </c>
      <c r="O47" s="41">
        <v>1.1499999999999999</v>
      </c>
      <c r="P47" s="11">
        <v>40</v>
      </c>
    </row>
    <row r="48" spans="1:19" x14ac:dyDescent="0.2">
      <c r="A48" s="5" t="s">
        <v>127</v>
      </c>
      <c r="B48" s="7">
        <v>56</v>
      </c>
      <c r="C48" s="11">
        <v>30</v>
      </c>
      <c r="D48" s="7">
        <v>60.980000000000011</v>
      </c>
      <c r="E48" s="9">
        <v>0.91833387996064264</v>
      </c>
      <c r="F48" s="7">
        <v>103</v>
      </c>
      <c r="G48" s="7">
        <v>104.98000000000002</v>
      </c>
      <c r="H48" s="9">
        <v>0.98113926462183254</v>
      </c>
      <c r="I48" s="7">
        <v>267729.14</v>
      </c>
      <c r="J48" s="7">
        <v>243629.37</v>
      </c>
      <c r="K48" s="9">
        <v>1.098919805933086</v>
      </c>
      <c r="L48" s="11">
        <v>1273340</v>
      </c>
      <c r="M48" s="11">
        <v>1061230</v>
      </c>
      <c r="N48" s="11">
        <v>69</v>
      </c>
      <c r="O48" s="41">
        <v>1.000144948543267</v>
      </c>
      <c r="P48" s="11">
        <v>68.990000000000009</v>
      </c>
    </row>
    <row r="49" spans="1:16" x14ac:dyDescent="0.2">
      <c r="A49" s="5" t="s">
        <v>128</v>
      </c>
      <c r="B49" s="7">
        <v>54</v>
      </c>
      <c r="C49" s="11">
        <v>24</v>
      </c>
      <c r="D49" s="7">
        <v>52.97</v>
      </c>
      <c r="E49" s="9">
        <v>1.0194449688502927</v>
      </c>
      <c r="F49" s="7">
        <v>47</v>
      </c>
      <c r="G49" s="7">
        <v>62</v>
      </c>
      <c r="H49" s="9">
        <v>0.75806451612903225</v>
      </c>
      <c r="I49" s="7">
        <v>216012.13999999998</v>
      </c>
      <c r="J49" s="7">
        <v>249884.67999999996</v>
      </c>
      <c r="K49" s="9">
        <v>0.86444731225619764</v>
      </c>
      <c r="L49" s="11">
        <v>517270</v>
      </c>
      <c r="M49" s="11">
        <v>382340</v>
      </c>
      <c r="N49" s="11">
        <v>47</v>
      </c>
      <c r="O49" s="41">
        <v>1.2371676757041328</v>
      </c>
      <c r="P49" s="11">
        <v>37.989999999999995</v>
      </c>
    </row>
    <row r="50" spans="1:16" x14ac:dyDescent="0.2">
      <c r="A50" s="5" t="s">
        <v>129</v>
      </c>
      <c r="B50" s="7">
        <v>50</v>
      </c>
      <c r="C50" s="11">
        <v>35</v>
      </c>
      <c r="D50" s="7">
        <v>43.99</v>
      </c>
      <c r="E50" s="9">
        <v>1.1366219595362581</v>
      </c>
      <c r="F50" s="7">
        <v>111</v>
      </c>
      <c r="G50" s="7">
        <v>104.97999999999999</v>
      </c>
      <c r="H50" s="9">
        <v>1.0573442560487714</v>
      </c>
      <c r="I50" s="7">
        <v>471151.49</v>
      </c>
      <c r="J50" s="7">
        <v>471043.52999999991</v>
      </c>
      <c r="K50" s="9">
        <v>1.0002291932552392</v>
      </c>
      <c r="L50" s="11">
        <v>1389630</v>
      </c>
      <c r="M50" s="11">
        <v>1184260</v>
      </c>
      <c r="N50" s="11">
        <v>79</v>
      </c>
      <c r="O50" s="41">
        <v>1.2339893783192752</v>
      </c>
      <c r="P50" s="11">
        <v>64.02</v>
      </c>
    </row>
    <row r="51" spans="1:16" x14ac:dyDescent="0.2">
      <c r="A51" s="5" t="s">
        <v>130</v>
      </c>
      <c r="B51" s="7">
        <v>20</v>
      </c>
      <c r="C51" s="11">
        <v>6</v>
      </c>
      <c r="D51" s="7">
        <v>16</v>
      </c>
      <c r="E51" s="9">
        <v>1.25</v>
      </c>
      <c r="F51" s="7">
        <v>40</v>
      </c>
      <c r="G51" s="7">
        <v>35.990000000000009</v>
      </c>
      <c r="H51" s="9">
        <v>1.111419838844123</v>
      </c>
      <c r="I51" s="7">
        <v>201198.76000000004</v>
      </c>
      <c r="J51" s="7">
        <v>160998.65000000002</v>
      </c>
      <c r="K51" s="9">
        <v>1.249692217916113</v>
      </c>
      <c r="L51" s="11">
        <v>396170</v>
      </c>
      <c r="M51" s="11">
        <v>361470</v>
      </c>
      <c r="N51" s="11">
        <v>20</v>
      </c>
      <c r="O51" s="41">
        <v>0.66577896138482029</v>
      </c>
      <c r="P51" s="11">
        <v>30.04</v>
      </c>
    </row>
    <row r="52" spans="1:16" x14ac:dyDescent="0.2">
      <c r="A52" s="5" t="s">
        <v>131</v>
      </c>
      <c r="B52" s="7">
        <v>66</v>
      </c>
      <c r="C52" s="11">
        <v>39</v>
      </c>
      <c r="D52" s="7">
        <v>56.000000000000007</v>
      </c>
      <c r="E52" s="9">
        <v>1.1785714285714284</v>
      </c>
      <c r="F52" s="7">
        <v>70</v>
      </c>
      <c r="G52" s="7">
        <v>74.999999999999986</v>
      </c>
      <c r="H52" s="9">
        <v>0.93333333333333346</v>
      </c>
      <c r="I52" s="7">
        <v>365837.10999999993</v>
      </c>
      <c r="J52" s="7">
        <v>363041.53999999992</v>
      </c>
      <c r="K52" s="9">
        <v>1.0077004135669985</v>
      </c>
      <c r="L52" s="11">
        <v>996530</v>
      </c>
      <c r="M52" s="11">
        <v>784860</v>
      </c>
      <c r="N52" s="11">
        <v>53</v>
      </c>
      <c r="O52" s="41">
        <v>1.1041666666666667</v>
      </c>
      <c r="P52" s="11">
        <v>48</v>
      </c>
    </row>
    <row r="53" spans="1:16" x14ac:dyDescent="0.2">
      <c r="A53" s="5" t="s">
        <v>132</v>
      </c>
      <c r="B53" s="7">
        <v>32</v>
      </c>
      <c r="C53" s="11">
        <v>23</v>
      </c>
      <c r="D53" s="7">
        <v>27.98</v>
      </c>
      <c r="E53" s="9">
        <v>1.143674052894925</v>
      </c>
      <c r="F53" s="7">
        <v>52</v>
      </c>
      <c r="G53" s="7">
        <v>59.010000000000005</v>
      </c>
      <c r="H53" s="9">
        <v>0.88120657515675305</v>
      </c>
      <c r="I53" s="7">
        <v>147097.76999999999</v>
      </c>
      <c r="J53" s="7">
        <v>151678.78</v>
      </c>
      <c r="K53" s="9">
        <v>0.96979795064279917</v>
      </c>
      <c r="L53" s="11">
        <v>657470</v>
      </c>
      <c r="M53" s="11">
        <v>485240</v>
      </c>
      <c r="N53" s="11">
        <v>38</v>
      </c>
      <c r="O53" s="41">
        <v>1.4598540145985401</v>
      </c>
      <c r="P53" s="11">
        <v>26.03</v>
      </c>
    </row>
    <row r="54" spans="1:16" x14ac:dyDescent="0.2">
      <c r="A54" s="5" t="s">
        <v>133</v>
      </c>
      <c r="B54" s="7">
        <v>23</v>
      </c>
      <c r="C54" s="11">
        <v>20</v>
      </c>
      <c r="D54" s="7">
        <v>24.020000000000003</v>
      </c>
      <c r="E54" s="9">
        <v>0.95753538717735209</v>
      </c>
      <c r="F54" s="7">
        <v>40</v>
      </c>
      <c r="G54" s="7">
        <v>46.01</v>
      </c>
      <c r="H54" s="9">
        <v>0.86937622256031299</v>
      </c>
      <c r="I54" s="7">
        <v>173019.61000000002</v>
      </c>
      <c r="J54" s="7">
        <v>173820.27</v>
      </c>
      <c r="K54" s="9">
        <v>0.99539374780628309</v>
      </c>
      <c r="L54" s="11">
        <v>390480</v>
      </c>
      <c r="M54" s="11">
        <v>271110</v>
      </c>
      <c r="N54" s="11">
        <v>39</v>
      </c>
      <c r="O54" s="41">
        <v>1.0265859436693867</v>
      </c>
      <c r="P54" s="11">
        <v>37.99</v>
      </c>
    </row>
    <row r="55" spans="1:16" x14ac:dyDescent="0.2">
      <c r="A55" s="5" t="s">
        <v>134</v>
      </c>
      <c r="B55" s="7">
        <v>32</v>
      </c>
      <c r="C55" s="11">
        <v>16</v>
      </c>
      <c r="D55" s="7">
        <v>32.010000000000005</v>
      </c>
      <c r="E55" s="9">
        <v>0.99968759762574178</v>
      </c>
      <c r="F55" s="7">
        <v>59</v>
      </c>
      <c r="G55" s="7">
        <v>52.970000000000006</v>
      </c>
      <c r="H55" s="9">
        <v>1.1138380215216159</v>
      </c>
      <c r="I55" s="7">
        <v>218767.37</v>
      </c>
      <c r="J55" s="7">
        <v>323782.31</v>
      </c>
      <c r="K55" s="9">
        <v>0.67566189764968942</v>
      </c>
      <c r="L55" s="11">
        <v>730850</v>
      </c>
      <c r="M55" s="11">
        <v>620610</v>
      </c>
      <c r="N55" s="11">
        <v>42</v>
      </c>
      <c r="O55" s="41">
        <v>1.6135228582404919</v>
      </c>
      <c r="P55" s="11">
        <v>26.029999999999998</v>
      </c>
    </row>
    <row r="56" spans="1:16" x14ac:dyDescent="0.2">
      <c r="A56" s="5" t="s">
        <v>135</v>
      </c>
      <c r="B56" s="7">
        <v>36</v>
      </c>
      <c r="C56" s="11">
        <v>22</v>
      </c>
      <c r="D56" s="7">
        <v>32.01</v>
      </c>
      <c r="E56" s="9">
        <v>1.1246485473289598</v>
      </c>
      <c r="F56" s="7">
        <v>62</v>
      </c>
      <c r="G56" s="7">
        <v>59.990000000000009</v>
      </c>
      <c r="H56" s="9">
        <v>1.0335055842640439</v>
      </c>
      <c r="I56" s="7">
        <v>226201.33000000005</v>
      </c>
      <c r="J56" s="7">
        <v>214704.45</v>
      </c>
      <c r="K56" s="9">
        <v>1.0535474695564067</v>
      </c>
      <c r="L56" s="11">
        <v>830560</v>
      </c>
      <c r="M56" s="11">
        <v>682910</v>
      </c>
      <c r="N56" s="11">
        <v>58</v>
      </c>
      <c r="O56" s="41">
        <v>1.6115587663239788</v>
      </c>
      <c r="P56" s="11">
        <v>35.99</v>
      </c>
    </row>
    <row r="57" spans="1:16" x14ac:dyDescent="0.2">
      <c r="A57" s="5" t="s">
        <v>136</v>
      </c>
      <c r="B57" s="7">
        <v>10</v>
      </c>
      <c r="C57" s="11">
        <v>7</v>
      </c>
      <c r="D57" s="7">
        <v>15.999999999999998</v>
      </c>
      <c r="E57" s="9">
        <v>0.62500000000000011</v>
      </c>
      <c r="F57" s="7">
        <v>48</v>
      </c>
      <c r="G57" s="7">
        <v>50.99</v>
      </c>
      <c r="H57" s="9">
        <v>0.94136105118650715</v>
      </c>
      <c r="I57" s="7">
        <v>257673.57000000004</v>
      </c>
      <c r="J57" s="7">
        <v>300289.12</v>
      </c>
      <c r="K57" s="9">
        <v>0.85808493494536209</v>
      </c>
      <c r="L57" s="11">
        <v>487550</v>
      </c>
      <c r="M57" s="11">
        <v>432980</v>
      </c>
      <c r="N57" s="11">
        <v>36</v>
      </c>
      <c r="O57" s="41">
        <v>1.2866333095067906</v>
      </c>
      <c r="P57" s="11">
        <v>27.98</v>
      </c>
    </row>
    <row r="58" spans="1:16" x14ac:dyDescent="0.2">
      <c r="A58" s="5" t="s">
        <v>365</v>
      </c>
      <c r="B58" s="7">
        <v>39</v>
      </c>
      <c r="C58" s="11">
        <v>28</v>
      </c>
      <c r="D58" s="7">
        <v>44.99</v>
      </c>
      <c r="E58" s="9">
        <v>0.86685930206712603</v>
      </c>
      <c r="F58" s="7">
        <v>60</v>
      </c>
      <c r="G58" s="7">
        <v>53.969999999999992</v>
      </c>
      <c r="H58" s="9">
        <v>1.1117287381878824</v>
      </c>
      <c r="I58" s="7">
        <v>236548.99</v>
      </c>
      <c r="J58" s="7">
        <v>248325.96999999994</v>
      </c>
      <c r="K58" s="9">
        <v>0.95257451324966147</v>
      </c>
      <c r="L58" s="11">
        <v>1024080</v>
      </c>
      <c r="M58" s="11">
        <v>825200</v>
      </c>
      <c r="N58" s="11">
        <v>61</v>
      </c>
      <c r="O58" s="41">
        <v>1.1515952425901455</v>
      </c>
      <c r="P58" s="11">
        <v>52.97</v>
      </c>
    </row>
    <row r="59" spans="1:16" x14ac:dyDescent="0.2">
      <c r="A59" s="5" t="s">
        <v>137</v>
      </c>
      <c r="B59" s="7">
        <v>28</v>
      </c>
      <c r="C59" s="11">
        <v>14</v>
      </c>
      <c r="D59" s="7">
        <v>26.029999999999998</v>
      </c>
      <c r="E59" s="9">
        <v>1.0756819054936613</v>
      </c>
      <c r="F59" s="7">
        <v>59</v>
      </c>
      <c r="G59" s="7">
        <v>67.989999999999995</v>
      </c>
      <c r="H59" s="9">
        <v>0.86777467274599207</v>
      </c>
      <c r="I59" s="7">
        <v>150637.79</v>
      </c>
      <c r="J59" s="7">
        <v>160424.22</v>
      </c>
      <c r="K59" s="9">
        <v>0.93899655550764094</v>
      </c>
      <c r="L59" s="11">
        <v>605900</v>
      </c>
      <c r="M59" s="11">
        <v>495310</v>
      </c>
      <c r="N59" s="11">
        <v>21</v>
      </c>
      <c r="O59" s="41">
        <v>0.41983206717313076</v>
      </c>
      <c r="P59" s="11">
        <v>50.019999999999996</v>
      </c>
    </row>
    <row r="60" spans="1:16" x14ac:dyDescent="0.2">
      <c r="A60" s="5" t="s">
        <v>156</v>
      </c>
      <c r="B60" s="7">
        <v>66</v>
      </c>
      <c r="C60" s="11">
        <v>35</v>
      </c>
      <c r="D60" s="7">
        <v>87.02000000000001</v>
      </c>
      <c r="E60" s="9">
        <v>0.75844633417605134</v>
      </c>
      <c r="F60" s="7">
        <v>95</v>
      </c>
      <c r="G60" s="7">
        <v>104.97999999999999</v>
      </c>
      <c r="H60" s="9">
        <v>0.90493427319489439</v>
      </c>
      <c r="I60" s="7">
        <v>307709.11999999994</v>
      </c>
      <c r="J60" s="7">
        <v>386206.40000000008</v>
      </c>
      <c r="K60" s="9">
        <v>0.79674785296152495</v>
      </c>
      <c r="L60" s="11">
        <v>1318670</v>
      </c>
      <c r="M60" s="11">
        <v>1045380</v>
      </c>
      <c r="N60" s="11">
        <v>79</v>
      </c>
      <c r="O60" s="41">
        <v>1.0669908157752568</v>
      </c>
      <c r="P60" s="11">
        <v>74.039999999999992</v>
      </c>
    </row>
    <row r="61" spans="1:16" x14ac:dyDescent="0.2">
      <c r="A61" s="4" t="s">
        <v>22</v>
      </c>
      <c r="B61" s="7">
        <v>1457</v>
      </c>
      <c r="C61" s="11">
        <v>569</v>
      </c>
      <c r="D61" s="7">
        <v>1369.93</v>
      </c>
      <c r="E61" s="9">
        <v>1.0635579920141904</v>
      </c>
      <c r="F61" s="7">
        <v>1581</v>
      </c>
      <c r="G61" s="7">
        <v>1710.01</v>
      </c>
      <c r="H61" s="9">
        <v>0.92455599674855704</v>
      </c>
      <c r="I61" s="7">
        <v>4262326.5</v>
      </c>
      <c r="J61" s="7">
        <v>4684242.66</v>
      </c>
      <c r="K61" s="9">
        <v>0.90992862867612412</v>
      </c>
      <c r="L61" s="11">
        <v>16308870</v>
      </c>
      <c r="M61" s="11">
        <v>13178120</v>
      </c>
      <c r="N61" s="11">
        <v>997</v>
      </c>
      <c r="O61" s="41">
        <v>0.85508203470072131</v>
      </c>
      <c r="P61" s="11">
        <v>1165.97</v>
      </c>
    </row>
    <row r="62" spans="1:16" x14ac:dyDescent="0.2">
      <c r="A62" s="5" t="s">
        <v>285</v>
      </c>
      <c r="B62" s="7">
        <v>66</v>
      </c>
      <c r="C62" s="11">
        <v>32</v>
      </c>
      <c r="D62" s="7">
        <v>62.989999999999988</v>
      </c>
      <c r="E62" s="9">
        <v>1.0477853627559932</v>
      </c>
      <c r="F62" s="7">
        <v>94</v>
      </c>
      <c r="G62" s="7">
        <v>104.01</v>
      </c>
      <c r="H62" s="9">
        <v>0.90375925391789247</v>
      </c>
      <c r="I62" s="7">
        <v>196602.74999999997</v>
      </c>
      <c r="J62" s="7">
        <v>242885.60999999993</v>
      </c>
      <c r="K62" s="9">
        <v>0.80944585395569557</v>
      </c>
      <c r="L62" s="11">
        <v>914290</v>
      </c>
      <c r="M62" s="11">
        <v>710810</v>
      </c>
      <c r="N62" s="11">
        <v>48</v>
      </c>
      <c r="O62" s="41">
        <v>0.81342145399084909</v>
      </c>
      <c r="P62" s="11">
        <v>59.01</v>
      </c>
    </row>
    <row r="63" spans="1:16" x14ac:dyDescent="0.2">
      <c r="A63" s="5" t="s">
        <v>286</v>
      </c>
      <c r="B63" s="7">
        <v>53</v>
      </c>
      <c r="C63" s="11">
        <v>25</v>
      </c>
      <c r="D63" s="7">
        <v>47.01</v>
      </c>
      <c r="E63" s="9">
        <v>1.1274196979366093</v>
      </c>
      <c r="F63" s="7">
        <v>78</v>
      </c>
      <c r="G63" s="7">
        <v>94.99</v>
      </c>
      <c r="H63" s="9">
        <v>0.821139067270239</v>
      </c>
      <c r="I63" s="7">
        <v>266971.05000000005</v>
      </c>
      <c r="J63" s="7">
        <v>246265.37</v>
      </c>
      <c r="K63" s="9">
        <v>1.0840787318168204</v>
      </c>
      <c r="L63" s="11">
        <v>696560</v>
      </c>
      <c r="M63" s="11">
        <v>584270</v>
      </c>
      <c r="N63" s="11">
        <v>59</v>
      </c>
      <c r="O63" s="41">
        <v>0.83063494298183882</v>
      </c>
      <c r="P63" s="11">
        <v>71.029999999999987</v>
      </c>
    </row>
    <row r="64" spans="1:16" x14ac:dyDescent="0.2">
      <c r="A64" s="5" t="s">
        <v>287</v>
      </c>
      <c r="B64" s="7">
        <v>66</v>
      </c>
      <c r="C64" s="11">
        <v>23</v>
      </c>
      <c r="D64" s="7">
        <v>56.97</v>
      </c>
      <c r="E64" s="9">
        <v>1.1585044760400212</v>
      </c>
      <c r="F64" s="7">
        <v>83</v>
      </c>
      <c r="G64" s="7">
        <v>76</v>
      </c>
      <c r="H64" s="9">
        <v>1.0921052631578947</v>
      </c>
      <c r="I64" s="7">
        <v>180709.65000000002</v>
      </c>
      <c r="J64" s="7">
        <v>268224.17</v>
      </c>
      <c r="K64" s="9">
        <v>0.67372619700901692</v>
      </c>
      <c r="L64" s="11">
        <v>869370</v>
      </c>
      <c r="M64" s="11">
        <v>738850</v>
      </c>
      <c r="N64" s="11">
        <v>39</v>
      </c>
      <c r="O64" s="41">
        <v>0.63955395211544774</v>
      </c>
      <c r="P64" s="11">
        <v>60.97999999999999</v>
      </c>
    </row>
    <row r="65" spans="1:16" x14ac:dyDescent="0.2">
      <c r="A65" s="5" t="s">
        <v>288</v>
      </c>
      <c r="B65" s="7">
        <v>46</v>
      </c>
      <c r="C65" s="11">
        <v>17</v>
      </c>
      <c r="D65" s="7">
        <v>38.999999999999993</v>
      </c>
      <c r="E65" s="9">
        <v>1.1794871794871797</v>
      </c>
      <c r="F65" s="7">
        <v>84</v>
      </c>
      <c r="G65" s="7">
        <v>87.97999999999999</v>
      </c>
      <c r="H65" s="9">
        <v>0.95476244601045701</v>
      </c>
      <c r="I65" s="7">
        <v>253088.20999999993</v>
      </c>
      <c r="J65" s="7">
        <v>237171.08000000005</v>
      </c>
      <c r="K65" s="9">
        <v>1.0671124405218371</v>
      </c>
      <c r="L65" s="11">
        <v>821240</v>
      </c>
      <c r="M65" s="11">
        <v>730690</v>
      </c>
      <c r="N65" s="11">
        <v>41</v>
      </c>
      <c r="O65" s="41">
        <v>0.77402303190485189</v>
      </c>
      <c r="P65" s="11">
        <v>52.969999999999992</v>
      </c>
    </row>
    <row r="66" spans="1:16" x14ac:dyDescent="0.2">
      <c r="A66" s="5" t="s">
        <v>289</v>
      </c>
      <c r="B66" s="7">
        <v>82</v>
      </c>
      <c r="C66" s="11">
        <v>39</v>
      </c>
      <c r="D66" s="7">
        <v>87.02000000000001</v>
      </c>
      <c r="E66" s="9">
        <v>0.94231211215812449</v>
      </c>
      <c r="F66" s="7">
        <v>110</v>
      </c>
      <c r="G66" s="7">
        <v>126.00000000000001</v>
      </c>
      <c r="H66" s="9">
        <v>0.87301587301587291</v>
      </c>
      <c r="I66" s="7">
        <v>292571.20999999996</v>
      </c>
      <c r="J66" s="7">
        <v>302122.10999999993</v>
      </c>
      <c r="K66" s="9">
        <v>0.96838728552504827</v>
      </c>
      <c r="L66" s="11">
        <v>1164160</v>
      </c>
      <c r="M66" s="11">
        <v>943420</v>
      </c>
      <c r="N66" s="11">
        <v>79</v>
      </c>
      <c r="O66" s="41">
        <v>0.94002855782960493</v>
      </c>
      <c r="P66" s="11">
        <v>84.04</v>
      </c>
    </row>
    <row r="67" spans="1:16" x14ac:dyDescent="0.2">
      <c r="A67" s="5" t="s">
        <v>290</v>
      </c>
      <c r="B67" s="7">
        <v>75</v>
      </c>
      <c r="C67" s="11">
        <v>28</v>
      </c>
      <c r="D67" s="7">
        <v>79.98</v>
      </c>
      <c r="E67" s="9">
        <v>0.93773443360840203</v>
      </c>
      <c r="F67" s="7">
        <v>54</v>
      </c>
      <c r="G67" s="7">
        <v>72</v>
      </c>
      <c r="H67" s="9">
        <v>0.75</v>
      </c>
      <c r="I67" s="7">
        <v>201277.49000000005</v>
      </c>
      <c r="J67" s="7">
        <v>249018.15000000002</v>
      </c>
      <c r="K67" s="9">
        <v>0.8082844162162478</v>
      </c>
      <c r="L67" s="11">
        <v>637060</v>
      </c>
      <c r="M67" s="11">
        <v>513050</v>
      </c>
      <c r="N67" s="11">
        <v>37</v>
      </c>
      <c r="O67" s="41">
        <v>0.72563247695626598</v>
      </c>
      <c r="P67" s="11">
        <v>50.989999999999995</v>
      </c>
    </row>
    <row r="68" spans="1:16" x14ac:dyDescent="0.2">
      <c r="A68" s="5" t="s">
        <v>291</v>
      </c>
      <c r="B68" s="7">
        <v>58</v>
      </c>
      <c r="C68" s="11">
        <v>17</v>
      </c>
      <c r="D68" s="7">
        <v>51.99</v>
      </c>
      <c r="E68" s="9">
        <v>1.1155991536834007</v>
      </c>
      <c r="F68" s="7">
        <v>70</v>
      </c>
      <c r="G68" s="7">
        <v>67.989999999999981</v>
      </c>
      <c r="H68" s="9">
        <v>1.0295631710545672</v>
      </c>
      <c r="I68" s="7">
        <v>161824.83000000002</v>
      </c>
      <c r="J68" s="7">
        <v>171425.53999999998</v>
      </c>
      <c r="K68" s="9">
        <v>0.94399486797591559</v>
      </c>
      <c r="L68" s="11">
        <v>655680</v>
      </c>
      <c r="M68" s="11">
        <v>567420</v>
      </c>
      <c r="N68" s="11">
        <v>45</v>
      </c>
      <c r="O68" s="41">
        <v>0.9375</v>
      </c>
      <c r="P68" s="11">
        <v>48</v>
      </c>
    </row>
    <row r="69" spans="1:16" x14ac:dyDescent="0.2">
      <c r="A69" s="5" t="s">
        <v>292</v>
      </c>
      <c r="B69" s="7">
        <v>72</v>
      </c>
      <c r="C69" s="11">
        <v>28</v>
      </c>
      <c r="D69" s="7">
        <v>64.02</v>
      </c>
      <c r="E69" s="9">
        <v>1.1246485473289598</v>
      </c>
      <c r="F69" s="7">
        <v>59</v>
      </c>
      <c r="G69" s="7">
        <v>52.970000000000013</v>
      </c>
      <c r="H69" s="9">
        <v>1.1138380215216157</v>
      </c>
      <c r="I69" s="7">
        <v>92633.840000000011</v>
      </c>
      <c r="J69" s="7">
        <v>132062.74</v>
      </c>
      <c r="K69" s="9">
        <v>0.7014381194877527</v>
      </c>
      <c r="L69" s="11">
        <v>589620</v>
      </c>
      <c r="M69" s="11">
        <v>446430</v>
      </c>
      <c r="N69" s="11">
        <v>51</v>
      </c>
      <c r="O69" s="41">
        <v>1.3424585417215058</v>
      </c>
      <c r="P69" s="11">
        <v>37.989999999999995</v>
      </c>
    </row>
    <row r="70" spans="1:16" x14ac:dyDescent="0.2">
      <c r="A70" s="5" t="s">
        <v>293</v>
      </c>
      <c r="B70" s="7">
        <v>55</v>
      </c>
      <c r="C70" s="11">
        <v>24</v>
      </c>
      <c r="D70" s="7">
        <v>53.97</v>
      </c>
      <c r="E70" s="9">
        <v>1.0190846766722252</v>
      </c>
      <c r="F70" s="7">
        <v>128</v>
      </c>
      <c r="G70" s="7">
        <v>150.04</v>
      </c>
      <c r="H70" s="9">
        <v>0.85310583844308185</v>
      </c>
      <c r="I70" s="7">
        <v>359039.41000000009</v>
      </c>
      <c r="J70" s="7">
        <v>367814.34</v>
      </c>
      <c r="K70" s="9">
        <v>0.97614304542884345</v>
      </c>
      <c r="L70" s="11">
        <v>1228420</v>
      </c>
      <c r="M70" s="11">
        <v>1052340</v>
      </c>
      <c r="N70" s="11">
        <v>64</v>
      </c>
      <c r="O70" s="41">
        <v>0.96984391574480988</v>
      </c>
      <c r="P70" s="11">
        <v>65.989999999999995</v>
      </c>
    </row>
    <row r="71" spans="1:16" x14ac:dyDescent="0.2">
      <c r="A71" s="5" t="s">
        <v>366</v>
      </c>
      <c r="B71" s="7">
        <v>85</v>
      </c>
      <c r="C71" s="11">
        <v>22</v>
      </c>
      <c r="D71" s="7">
        <v>96.990000000000009</v>
      </c>
      <c r="E71" s="9">
        <v>0.87637900814516956</v>
      </c>
      <c r="F71" s="7">
        <v>79</v>
      </c>
      <c r="G71" s="7">
        <v>108.02</v>
      </c>
      <c r="H71" s="9">
        <v>0.73134604702832806</v>
      </c>
      <c r="I71" s="7">
        <v>280026.69</v>
      </c>
      <c r="J71" s="7">
        <v>369956.49000000005</v>
      </c>
      <c r="K71" s="9">
        <v>0.75691790134564196</v>
      </c>
      <c r="L71" s="11">
        <v>957670</v>
      </c>
      <c r="M71" s="11">
        <v>839110</v>
      </c>
      <c r="N71" s="11">
        <v>44</v>
      </c>
      <c r="O71" s="41">
        <v>0.83065886350764584</v>
      </c>
      <c r="P71" s="11">
        <v>52.97</v>
      </c>
    </row>
    <row r="72" spans="1:16" x14ac:dyDescent="0.2">
      <c r="A72" s="5" t="s">
        <v>367</v>
      </c>
      <c r="B72" s="7">
        <v>71</v>
      </c>
      <c r="C72" s="11">
        <v>43</v>
      </c>
      <c r="D72" s="7">
        <v>59.010000000000005</v>
      </c>
      <c r="E72" s="9">
        <v>1.2031859006947974</v>
      </c>
      <c r="F72" s="7">
        <v>111</v>
      </c>
      <c r="G72" s="7">
        <v>93.000000000000014</v>
      </c>
      <c r="H72" s="9">
        <v>1.193548387096774</v>
      </c>
      <c r="I72" s="7">
        <v>270777.27999999997</v>
      </c>
      <c r="J72" s="7">
        <v>268375.22000000003</v>
      </c>
      <c r="K72" s="9">
        <v>1.0089503792488739</v>
      </c>
      <c r="L72" s="11">
        <v>1327290</v>
      </c>
      <c r="M72" s="11">
        <v>1004160</v>
      </c>
      <c r="N72" s="11">
        <v>86</v>
      </c>
      <c r="O72" s="41">
        <v>1.0362694300518134</v>
      </c>
      <c r="P72" s="11">
        <v>82.990000000000009</v>
      </c>
    </row>
    <row r="73" spans="1:16" x14ac:dyDescent="0.2">
      <c r="A73" s="5" t="s">
        <v>296</v>
      </c>
      <c r="B73" s="7">
        <v>36</v>
      </c>
      <c r="C73" s="11">
        <v>14</v>
      </c>
      <c r="D73" s="7">
        <v>47.010000000000005</v>
      </c>
      <c r="E73" s="9">
        <v>0.76579451180599867</v>
      </c>
      <c r="F73" s="7">
        <v>58</v>
      </c>
      <c r="G73" s="7">
        <v>59.989999999999995</v>
      </c>
      <c r="H73" s="9">
        <v>0.96682780463410578</v>
      </c>
      <c r="I73" s="7">
        <v>221478.64</v>
      </c>
      <c r="J73" s="7">
        <v>221326.76000000004</v>
      </c>
      <c r="K73" s="9">
        <v>1.0006862251993387</v>
      </c>
      <c r="L73" s="11">
        <v>614920</v>
      </c>
      <c r="M73" s="11">
        <v>528550</v>
      </c>
      <c r="N73" s="11">
        <v>41</v>
      </c>
      <c r="O73" s="41">
        <v>0.99975615703486942</v>
      </c>
      <c r="P73" s="11">
        <v>41.010000000000005</v>
      </c>
    </row>
    <row r="74" spans="1:16" x14ac:dyDescent="0.2">
      <c r="A74" s="5" t="s">
        <v>368</v>
      </c>
      <c r="B74" s="7">
        <v>88</v>
      </c>
      <c r="C74" s="11">
        <v>35</v>
      </c>
      <c r="D74" s="7">
        <v>96</v>
      </c>
      <c r="E74" s="9">
        <v>0.91666666666666663</v>
      </c>
      <c r="F74" s="7">
        <v>127</v>
      </c>
      <c r="G74" s="7">
        <v>125.02000000000002</v>
      </c>
      <c r="H74" s="9">
        <v>1.015837466005439</v>
      </c>
      <c r="I74" s="7">
        <v>261967.73000000004</v>
      </c>
      <c r="J74" s="7">
        <v>340586.62</v>
      </c>
      <c r="K74" s="9">
        <v>0.76916624029446623</v>
      </c>
      <c r="L74" s="11">
        <v>1297550</v>
      </c>
      <c r="M74" s="11">
        <v>1091550</v>
      </c>
      <c r="N74" s="11">
        <v>51</v>
      </c>
      <c r="O74" s="41">
        <v>0.52582740488710167</v>
      </c>
      <c r="P74" s="11">
        <v>96.990000000000009</v>
      </c>
    </row>
    <row r="75" spans="1:16" x14ac:dyDescent="0.2">
      <c r="A75" s="5" t="s">
        <v>297</v>
      </c>
      <c r="B75" s="7">
        <v>354</v>
      </c>
      <c r="C75" s="11">
        <v>100</v>
      </c>
      <c r="D75" s="7">
        <v>289.98</v>
      </c>
      <c r="E75" s="9">
        <v>1.2207738464721705</v>
      </c>
      <c r="F75" s="7">
        <v>108</v>
      </c>
      <c r="G75" s="7">
        <v>126</v>
      </c>
      <c r="H75" s="9">
        <v>0.8571428571428571</v>
      </c>
      <c r="I75" s="7">
        <v>254889.59999999998</v>
      </c>
      <c r="J75" s="7">
        <v>247719.21000000002</v>
      </c>
      <c r="K75" s="9">
        <v>1.0289456356654776</v>
      </c>
      <c r="L75" s="11">
        <v>1306310</v>
      </c>
      <c r="M75" s="11">
        <v>882880</v>
      </c>
      <c r="N75" s="11">
        <v>89</v>
      </c>
      <c r="O75" s="41">
        <v>0.78077024300377218</v>
      </c>
      <c r="P75" s="11">
        <v>113.99000000000001</v>
      </c>
    </row>
    <row r="76" spans="1:16" x14ac:dyDescent="0.2">
      <c r="A76" s="5" t="s">
        <v>298</v>
      </c>
      <c r="B76" s="7">
        <v>41</v>
      </c>
      <c r="C76" s="11">
        <v>20</v>
      </c>
      <c r="D76" s="7">
        <v>40.000000000000007</v>
      </c>
      <c r="E76" s="9">
        <v>1.0249999999999999</v>
      </c>
      <c r="F76" s="7">
        <v>61</v>
      </c>
      <c r="G76" s="7">
        <v>70</v>
      </c>
      <c r="H76" s="9">
        <v>0.87142857142857144</v>
      </c>
      <c r="I76" s="7">
        <v>288494.43000000005</v>
      </c>
      <c r="J76" s="7">
        <v>239097.73000000004</v>
      </c>
      <c r="K76" s="9">
        <v>1.2065962734150593</v>
      </c>
      <c r="L76" s="11">
        <v>693470</v>
      </c>
      <c r="M76" s="11">
        <v>554890</v>
      </c>
      <c r="N76" s="11">
        <v>47</v>
      </c>
      <c r="O76" s="41">
        <v>1.0215170615083677</v>
      </c>
      <c r="P76" s="11">
        <v>46.01</v>
      </c>
    </row>
    <row r="77" spans="1:16" x14ac:dyDescent="0.2">
      <c r="A77" s="5" t="s">
        <v>299</v>
      </c>
      <c r="B77" s="7">
        <v>63</v>
      </c>
      <c r="C77" s="11">
        <v>23</v>
      </c>
      <c r="D77" s="7">
        <v>62.989999999999995</v>
      </c>
      <c r="E77" s="9">
        <v>1.0001587553579934</v>
      </c>
      <c r="F77" s="7">
        <v>77</v>
      </c>
      <c r="G77" s="7">
        <v>93</v>
      </c>
      <c r="H77" s="9">
        <v>0.82795698924731187</v>
      </c>
      <c r="I77" s="7">
        <v>272069.54000000004</v>
      </c>
      <c r="J77" s="7">
        <v>301503.01</v>
      </c>
      <c r="K77" s="9">
        <v>0.90237752518623293</v>
      </c>
      <c r="L77" s="11">
        <v>781670</v>
      </c>
      <c r="M77" s="11">
        <v>678820</v>
      </c>
      <c r="N77" s="11">
        <v>47</v>
      </c>
      <c r="O77" s="41">
        <v>0.97916666666666663</v>
      </c>
      <c r="P77" s="11">
        <v>48</v>
      </c>
    </row>
    <row r="78" spans="1:16" x14ac:dyDescent="0.2">
      <c r="A78" s="5" t="s">
        <v>301</v>
      </c>
      <c r="B78" s="7">
        <v>87</v>
      </c>
      <c r="C78" s="11">
        <v>54</v>
      </c>
      <c r="D78" s="7">
        <v>72.999999999999986</v>
      </c>
      <c r="E78" s="9">
        <v>1.1917808219178085</v>
      </c>
      <c r="F78" s="7">
        <v>112</v>
      </c>
      <c r="G78" s="7">
        <v>100.00000000000001</v>
      </c>
      <c r="H78" s="9">
        <v>1.1199999999999999</v>
      </c>
      <c r="I78" s="7">
        <v>237624.58000000002</v>
      </c>
      <c r="J78" s="7">
        <v>265647.52999999997</v>
      </c>
      <c r="K78" s="9">
        <v>0.89451078276541873</v>
      </c>
      <c r="L78" s="11">
        <v>1096160</v>
      </c>
      <c r="M78" s="11">
        <v>788570</v>
      </c>
      <c r="N78" s="11">
        <v>73</v>
      </c>
      <c r="O78" s="41">
        <v>0.8388876120432085</v>
      </c>
      <c r="P78" s="11">
        <v>87.02</v>
      </c>
    </row>
    <row r="79" spans="1:16" x14ac:dyDescent="0.2">
      <c r="A79" s="5" t="s">
        <v>302</v>
      </c>
      <c r="B79" s="7">
        <v>59</v>
      </c>
      <c r="C79" s="11">
        <v>25</v>
      </c>
      <c r="D79" s="7">
        <v>61.999999999999993</v>
      </c>
      <c r="E79" s="9">
        <v>0.95161290322580661</v>
      </c>
      <c r="F79" s="7">
        <v>88</v>
      </c>
      <c r="G79" s="7">
        <v>103</v>
      </c>
      <c r="H79" s="9">
        <v>0.85436893203883491</v>
      </c>
      <c r="I79" s="7">
        <v>170279.56999999995</v>
      </c>
      <c r="J79" s="7">
        <v>213040.98</v>
      </c>
      <c r="K79" s="9">
        <v>0.79928082381145604</v>
      </c>
      <c r="L79" s="11">
        <v>657430</v>
      </c>
      <c r="M79" s="11">
        <v>522310</v>
      </c>
      <c r="N79" s="11">
        <v>56</v>
      </c>
      <c r="O79" s="41">
        <v>0.84861342627670866</v>
      </c>
      <c r="P79" s="11">
        <v>65.989999999999995</v>
      </c>
    </row>
    <row r="80" spans="1:16" x14ac:dyDescent="0.2">
      <c r="A80" s="4" t="s">
        <v>37</v>
      </c>
      <c r="B80" s="7">
        <v>708</v>
      </c>
      <c r="C80" s="11">
        <v>363</v>
      </c>
      <c r="D80" s="7">
        <v>734.83000000000015</v>
      </c>
      <c r="E80" s="9">
        <v>0.96348815372262953</v>
      </c>
      <c r="F80" s="7">
        <v>1338</v>
      </c>
      <c r="G80" s="7">
        <v>1454.95</v>
      </c>
      <c r="H80" s="9">
        <v>0.91961923090140552</v>
      </c>
      <c r="I80" s="7">
        <v>4412618.6700000009</v>
      </c>
      <c r="J80" s="7">
        <v>4573035.3000000007</v>
      </c>
      <c r="K80" s="9">
        <v>0.96492119140213073</v>
      </c>
      <c r="L80" s="11">
        <v>14497270</v>
      </c>
      <c r="M80" s="11">
        <v>11971450</v>
      </c>
      <c r="N80" s="11">
        <v>878</v>
      </c>
      <c r="O80" s="41">
        <v>0.91658837039356922</v>
      </c>
      <c r="P80" s="11">
        <v>957.90000000000009</v>
      </c>
    </row>
    <row r="81" spans="1:16" x14ac:dyDescent="0.2">
      <c r="A81" s="5" t="s">
        <v>40</v>
      </c>
      <c r="B81" s="7">
        <v>41</v>
      </c>
      <c r="C81" s="11">
        <v>31</v>
      </c>
      <c r="D81" s="7">
        <v>42</v>
      </c>
      <c r="E81" s="9">
        <v>0.97619047619047616</v>
      </c>
      <c r="F81" s="7">
        <v>77</v>
      </c>
      <c r="G81" s="7">
        <v>75</v>
      </c>
      <c r="H81" s="9">
        <v>1.0266666666666666</v>
      </c>
      <c r="I81" s="7">
        <v>161383.99999999997</v>
      </c>
      <c r="J81" s="7">
        <v>205033.59999999998</v>
      </c>
      <c r="K81" s="9">
        <v>0.78711001513898204</v>
      </c>
      <c r="L81" s="11">
        <v>796770</v>
      </c>
      <c r="M81" s="11">
        <v>594490</v>
      </c>
      <c r="N81" s="11">
        <v>51</v>
      </c>
      <c r="O81" s="41">
        <v>0.94496942745969981</v>
      </c>
      <c r="P81" s="11">
        <v>53.97</v>
      </c>
    </row>
    <row r="82" spans="1:16" x14ac:dyDescent="0.2">
      <c r="A82" s="5" t="s">
        <v>41</v>
      </c>
      <c r="B82" s="7">
        <v>47</v>
      </c>
      <c r="C82" s="11">
        <v>16</v>
      </c>
      <c r="D82" s="7">
        <v>52.970000000000006</v>
      </c>
      <c r="E82" s="9">
        <v>0.88729469511043979</v>
      </c>
      <c r="F82" s="7">
        <v>88</v>
      </c>
      <c r="G82" s="7">
        <v>102.01999999999998</v>
      </c>
      <c r="H82" s="9">
        <v>0.86257596549696158</v>
      </c>
      <c r="I82" s="7">
        <v>295677.83999999997</v>
      </c>
      <c r="J82" s="7">
        <v>272481.82999999996</v>
      </c>
      <c r="K82" s="9">
        <v>1.0851286487616441</v>
      </c>
      <c r="L82" s="11">
        <v>759870</v>
      </c>
      <c r="M82" s="11">
        <v>672950</v>
      </c>
      <c r="N82" s="11">
        <v>65</v>
      </c>
      <c r="O82" s="41">
        <v>1.2271096847272038</v>
      </c>
      <c r="P82" s="11">
        <v>52.970000000000006</v>
      </c>
    </row>
    <row r="83" spans="1:16" x14ac:dyDescent="0.2">
      <c r="A83" s="26" t="s">
        <v>42</v>
      </c>
      <c r="B83" s="27">
        <v>63</v>
      </c>
      <c r="C83" s="28">
        <v>30</v>
      </c>
      <c r="D83" s="27">
        <v>72</v>
      </c>
      <c r="E83" s="29">
        <v>0.875</v>
      </c>
      <c r="F83" s="27">
        <v>130</v>
      </c>
      <c r="G83" s="27">
        <v>127.01</v>
      </c>
      <c r="H83" s="29">
        <v>1.0235414534288638</v>
      </c>
      <c r="I83" s="27">
        <v>328273.78999999998</v>
      </c>
      <c r="J83" s="27">
        <v>337059.21</v>
      </c>
      <c r="K83" s="29">
        <v>0.97393508398717232</v>
      </c>
      <c r="L83" s="28">
        <v>1494000</v>
      </c>
      <c r="M83" s="28">
        <v>1272350</v>
      </c>
      <c r="N83" s="28">
        <v>78</v>
      </c>
      <c r="O83" s="42">
        <v>0.85714285714285732</v>
      </c>
      <c r="P83" s="28">
        <v>90.999999999999986</v>
      </c>
    </row>
    <row r="84" spans="1:16" x14ac:dyDescent="0.2">
      <c r="A84" s="5" t="s">
        <v>43</v>
      </c>
      <c r="B84" s="7">
        <v>46</v>
      </c>
      <c r="C84" s="11">
        <v>16</v>
      </c>
      <c r="D84" s="7">
        <v>43.989999999999995</v>
      </c>
      <c r="E84" s="9">
        <v>1.0456922027733577</v>
      </c>
      <c r="F84" s="7">
        <v>70</v>
      </c>
      <c r="G84" s="7">
        <v>79.97999999999999</v>
      </c>
      <c r="H84" s="9">
        <v>0.87521880470117541</v>
      </c>
      <c r="I84" s="7">
        <v>311022.6700000001</v>
      </c>
      <c r="J84" s="7">
        <v>276919.95999999996</v>
      </c>
      <c r="K84" s="9">
        <v>1.123150061122355</v>
      </c>
      <c r="L84" s="11">
        <v>826710</v>
      </c>
      <c r="M84" s="11">
        <v>712500</v>
      </c>
      <c r="N84" s="11">
        <v>48</v>
      </c>
      <c r="O84" s="41">
        <v>1.0432514670723754</v>
      </c>
      <c r="P84" s="11">
        <v>46.010000000000005</v>
      </c>
    </row>
    <row r="85" spans="1:16" x14ac:dyDescent="0.2">
      <c r="A85" s="5" t="s">
        <v>44</v>
      </c>
      <c r="B85" s="7">
        <v>75</v>
      </c>
      <c r="C85" s="11">
        <v>27</v>
      </c>
      <c r="D85" s="7">
        <v>62.989999999999995</v>
      </c>
      <c r="E85" s="9">
        <v>1.1906651849499921</v>
      </c>
      <c r="F85" s="7">
        <v>72</v>
      </c>
      <c r="G85" s="7">
        <v>100</v>
      </c>
      <c r="H85" s="9">
        <v>0.72</v>
      </c>
      <c r="I85" s="7">
        <v>226471.45</v>
      </c>
      <c r="J85" s="7">
        <v>238258.89999999997</v>
      </c>
      <c r="K85" s="9">
        <v>0.95052671694530633</v>
      </c>
      <c r="L85" s="11">
        <v>895690</v>
      </c>
      <c r="M85" s="11">
        <v>702190</v>
      </c>
      <c r="N85" s="11">
        <v>56</v>
      </c>
      <c r="O85" s="41">
        <v>0.91833387996064275</v>
      </c>
      <c r="P85" s="11">
        <v>60.980000000000004</v>
      </c>
    </row>
    <row r="86" spans="1:16" x14ac:dyDescent="0.2">
      <c r="A86" s="5" t="s">
        <v>45</v>
      </c>
      <c r="B86" s="7">
        <v>51</v>
      </c>
      <c r="C86" s="11">
        <v>26</v>
      </c>
      <c r="D86" s="7">
        <v>60.97999999999999</v>
      </c>
      <c r="E86" s="9">
        <v>0.83633978353558558</v>
      </c>
      <c r="F86" s="7">
        <v>63</v>
      </c>
      <c r="G86" s="7">
        <v>78</v>
      </c>
      <c r="H86" s="9">
        <v>0.80769230769230771</v>
      </c>
      <c r="I86" s="7">
        <v>184341.91000000003</v>
      </c>
      <c r="J86" s="7">
        <v>178943.03</v>
      </c>
      <c r="K86" s="9">
        <v>1.0301709432326034</v>
      </c>
      <c r="L86" s="11">
        <v>890800</v>
      </c>
      <c r="M86" s="11">
        <v>571400</v>
      </c>
      <c r="N86" s="11">
        <v>45</v>
      </c>
      <c r="O86" s="41">
        <v>1.0002222716159148</v>
      </c>
      <c r="P86" s="11">
        <v>44.989999999999995</v>
      </c>
    </row>
    <row r="87" spans="1:16" x14ac:dyDescent="0.2">
      <c r="A87" s="5" t="s">
        <v>46</v>
      </c>
      <c r="B87" s="7">
        <v>48</v>
      </c>
      <c r="C87" s="11">
        <v>24</v>
      </c>
      <c r="D87" s="7">
        <v>49</v>
      </c>
      <c r="E87" s="9">
        <v>0.97959183673469385</v>
      </c>
      <c r="F87" s="7">
        <v>110</v>
      </c>
      <c r="G87" s="7">
        <v>122.01</v>
      </c>
      <c r="H87" s="9">
        <v>0.90156544545529049</v>
      </c>
      <c r="I87" s="7">
        <v>421173.56999999995</v>
      </c>
      <c r="J87" s="7">
        <v>409705.57999999996</v>
      </c>
      <c r="K87" s="9">
        <v>1.0279908074476309</v>
      </c>
      <c r="L87" s="11">
        <v>1412380</v>
      </c>
      <c r="M87" s="11">
        <v>1266120</v>
      </c>
      <c r="N87" s="11">
        <v>21</v>
      </c>
      <c r="O87" s="41">
        <v>0.26578914061511205</v>
      </c>
      <c r="P87" s="11">
        <v>79.009999999999991</v>
      </c>
    </row>
    <row r="88" spans="1:16" x14ac:dyDescent="0.2">
      <c r="A88" s="5" t="s">
        <v>47</v>
      </c>
      <c r="B88" s="7">
        <v>34</v>
      </c>
      <c r="C88" s="11">
        <v>16</v>
      </c>
      <c r="D88" s="7">
        <v>40</v>
      </c>
      <c r="E88" s="9">
        <v>0.85</v>
      </c>
      <c r="F88" s="7">
        <v>78</v>
      </c>
      <c r="G88" s="7">
        <v>93</v>
      </c>
      <c r="H88" s="9">
        <v>0.83870967741935487</v>
      </c>
      <c r="I88" s="7">
        <v>255724.37999999995</v>
      </c>
      <c r="J88" s="7">
        <v>316041.3899999999</v>
      </c>
      <c r="K88" s="9">
        <v>0.80914838401387879</v>
      </c>
      <c r="L88" s="11">
        <v>694510</v>
      </c>
      <c r="M88" s="11">
        <v>592530</v>
      </c>
      <c r="N88" s="11">
        <v>54</v>
      </c>
      <c r="O88" s="41">
        <v>1.0005558643690942</v>
      </c>
      <c r="P88" s="11">
        <v>53.969999999999985</v>
      </c>
    </row>
    <row r="89" spans="1:16" x14ac:dyDescent="0.2">
      <c r="A89" s="5" t="s">
        <v>48</v>
      </c>
      <c r="B89" s="7">
        <v>26</v>
      </c>
      <c r="C89" s="11">
        <v>16</v>
      </c>
      <c r="D89" s="7">
        <v>41.01</v>
      </c>
      <c r="E89" s="9">
        <v>0.63399170933918558</v>
      </c>
      <c r="F89" s="7">
        <v>84</v>
      </c>
      <c r="G89" s="7">
        <v>84.99</v>
      </c>
      <c r="H89" s="9">
        <v>0.98835157077303215</v>
      </c>
      <c r="I89" s="7">
        <v>282655.06999999995</v>
      </c>
      <c r="J89" s="7">
        <v>320889.84999999998</v>
      </c>
      <c r="K89" s="9">
        <v>0.88084764912321145</v>
      </c>
      <c r="L89" s="11">
        <v>778820</v>
      </c>
      <c r="M89" s="11">
        <v>685710</v>
      </c>
      <c r="N89" s="11">
        <v>70</v>
      </c>
      <c r="O89" s="41">
        <v>1.1112875059533263</v>
      </c>
      <c r="P89" s="11">
        <v>62.989999999999981</v>
      </c>
    </row>
    <row r="90" spans="1:16" x14ac:dyDescent="0.2">
      <c r="A90" s="5" t="s">
        <v>49</v>
      </c>
      <c r="B90" s="7">
        <v>72</v>
      </c>
      <c r="C90" s="11">
        <v>42</v>
      </c>
      <c r="D90" s="7">
        <v>64.019999999999982</v>
      </c>
      <c r="E90" s="9">
        <v>1.12464854732896</v>
      </c>
      <c r="F90" s="7">
        <v>102</v>
      </c>
      <c r="G90" s="7">
        <v>98.990000000000009</v>
      </c>
      <c r="H90" s="9">
        <v>1.0304071118294775</v>
      </c>
      <c r="I90" s="7">
        <v>247931.84999999995</v>
      </c>
      <c r="J90" s="7">
        <v>275338.30999999994</v>
      </c>
      <c r="K90" s="9">
        <v>0.90046259817604024</v>
      </c>
      <c r="L90" s="11">
        <v>1325660</v>
      </c>
      <c r="M90" s="11">
        <v>980630</v>
      </c>
      <c r="N90" s="11">
        <v>69</v>
      </c>
      <c r="O90" s="41">
        <v>1.0148551257537874</v>
      </c>
      <c r="P90" s="11">
        <v>67.989999999999995</v>
      </c>
    </row>
    <row r="91" spans="1:16" x14ac:dyDescent="0.2">
      <c r="A91" s="5" t="s">
        <v>50</v>
      </c>
      <c r="B91" s="7">
        <v>26</v>
      </c>
      <c r="C91" s="11">
        <v>18</v>
      </c>
      <c r="D91" s="7">
        <v>22.989999999999995</v>
      </c>
      <c r="E91" s="9">
        <v>1.1309264897781646</v>
      </c>
      <c r="F91" s="7">
        <v>48</v>
      </c>
      <c r="G91" s="7">
        <v>56.97</v>
      </c>
      <c r="H91" s="9">
        <v>0.84254870984728802</v>
      </c>
      <c r="I91" s="7">
        <v>162349.53</v>
      </c>
      <c r="J91" s="7">
        <v>139266.43</v>
      </c>
      <c r="K91" s="9">
        <v>1.1657477685038671</v>
      </c>
      <c r="L91" s="11">
        <v>459790</v>
      </c>
      <c r="M91" s="11">
        <v>375850</v>
      </c>
      <c r="N91" s="11">
        <v>34</v>
      </c>
      <c r="O91" s="41">
        <v>1.0964205095130601</v>
      </c>
      <c r="P91" s="11">
        <v>31.01</v>
      </c>
    </row>
    <row r="92" spans="1:16" x14ac:dyDescent="0.2">
      <c r="A92" s="5" t="s">
        <v>51</v>
      </c>
      <c r="B92" s="7">
        <v>24</v>
      </c>
      <c r="C92" s="11">
        <v>20</v>
      </c>
      <c r="D92" s="7">
        <v>24.980000000000004</v>
      </c>
      <c r="E92" s="9">
        <v>0.96076861489191334</v>
      </c>
      <c r="F92" s="7">
        <v>59</v>
      </c>
      <c r="G92" s="7">
        <v>59.990000000000009</v>
      </c>
      <c r="H92" s="9">
        <v>0.98349724954159012</v>
      </c>
      <c r="I92" s="7">
        <v>235613.7</v>
      </c>
      <c r="J92" s="7">
        <v>229223.48000000004</v>
      </c>
      <c r="K92" s="9">
        <v>1.0278776851306854</v>
      </c>
      <c r="L92" s="11">
        <v>706280</v>
      </c>
      <c r="M92" s="11">
        <v>557600</v>
      </c>
      <c r="N92" s="11">
        <v>30</v>
      </c>
      <c r="O92" s="41">
        <v>0.69735006973500702</v>
      </c>
      <c r="P92" s="11">
        <v>43.019999999999996</v>
      </c>
    </row>
    <row r="93" spans="1:16" x14ac:dyDescent="0.2">
      <c r="A93" s="5" t="s">
        <v>52</v>
      </c>
      <c r="B93" s="7">
        <v>18</v>
      </c>
      <c r="C93" s="11">
        <v>13</v>
      </c>
      <c r="D93" s="7">
        <v>20.970000000000006</v>
      </c>
      <c r="E93" s="9">
        <v>0.85836909871244615</v>
      </c>
      <c r="F93" s="7">
        <v>44</v>
      </c>
      <c r="G93" s="7">
        <v>50.02</v>
      </c>
      <c r="H93" s="9">
        <v>0.87964814074370246</v>
      </c>
      <c r="I93" s="7">
        <v>279539.99</v>
      </c>
      <c r="J93" s="7">
        <v>268307.99</v>
      </c>
      <c r="K93" s="9">
        <v>1.0418623388740678</v>
      </c>
      <c r="L93" s="11">
        <v>443050</v>
      </c>
      <c r="M93" s="11">
        <v>366500</v>
      </c>
      <c r="N93" s="11">
        <v>37</v>
      </c>
      <c r="O93" s="41">
        <v>1.1215519854501363</v>
      </c>
      <c r="P93" s="11">
        <v>32.99</v>
      </c>
    </row>
    <row r="94" spans="1:16" x14ac:dyDescent="0.2">
      <c r="A94" s="5" t="s">
        <v>53</v>
      </c>
      <c r="B94" s="7">
        <v>24</v>
      </c>
      <c r="C94" s="11">
        <v>19</v>
      </c>
      <c r="D94" s="7">
        <v>20.970000000000002</v>
      </c>
      <c r="E94" s="9">
        <v>1.144492131616595</v>
      </c>
      <c r="F94" s="7">
        <v>68</v>
      </c>
      <c r="G94" s="7">
        <v>66.980000000000018</v>
      </c>
      <c r="H94" s="9">
        <v>1.0152284263959388</v>
      </c>
      <c r="I94" s="7">
        <v>185655.91999999998</v>
      </c>
      <c r="J94" s="7">
        <v>201189.66000000003</v>
      </c>
      <c r="K94" s="9">
        <v>0.92279056488290678</v>
      </c>
      <c r="L94" s="11">
        <v>632400</v>
      </c>
      <c r="M94" s="11">
        <v>532290</v>
      </c>
      <c r="N94" s="11">
        <v>58</v>
      </c>
      <c r="O94" s="41">
        <v>0.9511315185306658</v>
      </c>
      <c r="P94" s="11">
        <v>60.98</v>
      </c>
    </row>
    <row r="95" spans="1:16" x14ac:dyDescent="0.2">
      <c r="A95" s="5" t="s">
        <v>54</v>
      </c>
      <c r="B95" s="7">
        <v>51</v>
      </c>
      <c r="C95" s="11">
        <v>18</v>
      </c>
      <c r="D95" s="7">
        <v>44.99</v>
      </c>
      <c r="E95" s="9">
        <v>1.1335852411647032</v>
      </c>
      <c r="F95" s="7">
        <v>77</v>
      </c>
      <c r="G95" s="7">
        <v>81.99</v>
      </c>
      <c r="H95" s="9">
        <v>0.93913891938041227</v>
      </c>
      <c r="I95" s="7">
        <v>198511.3</v>
      </c>
      <c r="J95" s="7">
        <v>206571.05</v>
      </c>
      <c r="K95" s="9">
        <v>0.96098315809499923</v>
      </c>
      <c r="L95" s="11">
        <v>738420</v>
      </c>
      <c r="M95" s="11">
        <v>603270</v>
      </c>
      <c r="N95" s="11">
        <v>55</v>
      </c>
      <c r="O95" s="41">
        <v>1.0786428711512062</v>
      </c>
      <c r="P95" s="11">
        <v>50.99</v>
      </c>
    </row>
    <row r="96" spans="1:16" x14ac:dyDescent="0.2">
      <c r="A96" s="5" t="s">
        <v>55</v>
      </c>
      <c r="B96" s="7">
        <v>14</v>
      </c>
      <c r="C96" s="11">
        <v>4</v>
      </c>
      <c r="D96" s="7">
        <v>17</v>
      </c>
      <c r="E96" s="9">
        <v>0.82352941176470584</v>
      </c>
      <c r="F96" s="7">
        <v>32</v>
      </c>
      <c r="G96" s="7">
        <v>34.01</v>
      </c>
      <c r="H96" s="9">
        <v>0.94089973537194949</v>
      </c>
      <c r="I96" s="7">
        <v>139933.73000000001</v>
      </c>
      <c r="J96" s="7">
        <v>131765.75000000003</v>
      </c>
      <c r="K96" s="9">
        <v>1.0619886427239247</v>
      </c>
      <c r="L96" s="11">
        <v>348580</v>
      </c>
      <c r="M96" s="11">
        <v>327590</v>
      </c>
      <c r="N96" s="11">
        <v>20</v>
      </c>
      <c r="O96" s="41">
        <v>1.1764705882352942</v>
      </c>
      <c r="P96" s="11">
        <v>17</v>
      </c>
    </row>
    <row r="97" spans="1:16" x14ac:dyDescent="0.2">
      <c r="A97" s="5" t="s">
        <v>56</v>
      </c>
      <c r="B97" s="7">
        <v>14</v>
      </c>
      <c r="C97" s="11">
        <v>5</v>
      </c>
      <c r="D97" s="7">
        <v>17.979999999999997</v>
      </c>
      <c r="E97" s="9">
        <v>0.77864293659621819</v>
      </c>
      <c r="F97" s="7">
        <v>40</v>
      </c>
      <c r="G97" s="7">
        <v>32.01</v>
      </c>
      <c r="H97" s="9">
        <v>1.2496094970321776</v>
      </c>
      <c r="I97" s="7">
        <v>169418.18000000002</v>
      </c>
      <c r="J97" s="7">
        <v>199650.61999999997</v>
      </c>
      <c r="K97" s="9">
        <v>0.84857327264999249</v>
      </c>
      <c r="L97" s="11">
        <v>314580</v>
      </c>
      <c r="M97" s="11">
        <v>294580</v>
      </c>
      <c r="N97" s="11">
        <v>31</v>
      </c>
      <c r="O97" s="41">
        <v>1.0682288077188147</v>
      </c>
      <c r="P97" s="11">
        <v>29.02</v>
      </c>
    </row>
    <row r="98" spans="1:16" x14ac:dyDescent="0.2">
      <c r="A98" s="5" t="s">
        <v>57</v>
      </c>
      <c r="B98" s="7"/>
      <c r="C98" s="11"/>
      <c r="D98" s="7"/>
      <c r="E98" s="9"/>
      <c r="F98" s="7"/>
      <c r="G98" s="7"/>
      <c r="H98" s="9"/>
      <c r="I98" s="7">
        <v>9500</v>
      </c>
      <c r="J98" s="7"/>
      <c r="K98" s="9" t="e">
        <v>#NUM!</v>
      </c>
      <c r="L98" s="11"/>
      <c r="M98" s="11"/>
      <c r="N98" s="11"/>
      <c r="O98" s="41"/>
      <c r="P98" s="11"/>
    </row>
    <row r="99" spans="1:16" x14ac:dyDescent="0.2">
      <c r="A99" s="5" t="s">
        <v>58</v>
      </c>
      <c r="B99" s="7">
        <v>34</v>
      </c>
      <c r="C99" s="11">
        <v>22</v>
      </c>
      <c r="D99" s="7">
        <v>35.990000000000009</v>
      </c>
      <c r="E99" s="9">
        <v>0.94470686301750462</v>
      </c>
      <c r="F99" s="7">
        <v>96</v>
      </c>
      <c r="G99" s="7">
        <v>111.98</v>
      </c>
      <c r="H99" s="9">
        <v>0.85729594570459011</v>
      </c>
      <c r="I99" s="7">
        <v>317439.78999999998</v>
      </c>
      <c r="J99" s="7">
        <v>366388.65999999992</v>
      </c>
      <c r="K99" s="9">
        <v>0.86640178765358089</v>
      </c>
      <c r="L99" s="11">
        <v>978960</v>
      </c>
      <c r="M99" s="11">
        <v>862900</v>
      </c>
      <c r="N99" s="11">
        <v>56</v>
      </c>
      <c r="O99" s="41">
        <v>0.7087710416402988</v>
      </c>
      <c r="P99" s="11">
        <v>79.009999999999991</v>
      </c>
    </row>
    <row r="100" spans="1:16" x14ac:dyDescent="0.2">
      <c r="A100" s="4" t="s">
        <v>38</v>
      </c>
      <c r="B100" s="7">
        <v>536</v>
      </c>
      <c r="C100" s="11">
        <v>321</v>
      </c>
      <c r="D100" s="7">
        <v>573.92000000000007</v>
      </c>
      <c r="E100" s="9">
        <v>0.93392807359910779</v>
      </c>
      <c r="F100" s="7">
        <v>1168</v>
      </c>
      <c r="G100" s="7">
        <v>1273.0500000000002</v>
      </c>
      <c r="H100" s="9">
        <v>0.9174816385845016</v>
      </c>
      <c r="I100" s="7">
        <v>5193295.88</v>
      </c>
      <c r="J100" s="7">
        <v>5453335.0899999999</v>
      </c>
      <c r="K100" s="9">
        <v>0.95231556364895964</v>
      </c>
      <c r="L100" s="11">
        <v>13472040</v>
      </c>
      <c r="M100" s="11">
        <v>11333950</v>
      </c>
      <c r="N100" s="11">
        <v>896</v>
      </c>
      <c r="O100" s="41">
        <v>1.0718087969663983</v>
      </c>
      <c r="P100" s="11">
        <v>835.97</v>
      </c>
    </row>
    <row r="101" spans="1:16" x14ac:dyDescent="0.2">
      <c r="A101" s="5" t="s">
        <v>66</v>
      </c>
      <c r="B101" s="7">
        <v>18</v>
      </c>
      <c r="C101" s="11">
        <v>18</v>
      </c>
      <c r="D101" s="7">
        <v>29.020000000000003</v>
      </c>
      <c r="E101" s="9">
        <v>0.62026188835286</v>
      </c>
      <c r="F101" s="7">
        <v>77</v>
      </c>
      <c r="G101" s="7">
        <v>66.980000000000018</v>
      </c>
      <c r="H101" s="9">
        <v>1.1495968945954014</v>
      </c>
      <c r="I101" s="7">
        <v>267923.36</v>
      </c>
      <c r="J101" s="7">
        <v>284762.97000000003</v>
      </c>
      <c r="K101" s="9">
        <v>0.94086446703375781</v>
      </c>
      <c r="L101" s="11">
        <v>841780</v>
      </c>
      <c r="M101" s="11">
        <v>708440</v>
      </c>
      <c r="N101" s="11">
        <v>69</v>
      </c>
      <c r="O101" s="41">
        <v>1.682516459400146</v>
      </c>
      <c r="P101" s="11">
        <v>41.010000000000005</v>
      </c>
    </row>
    <row r="102" spans="1:16" x14ac:dyDescent="0.2">
      <c r="A102" s="5" t="s">
        <v>67</v>
      </c>
      <c r="B102" s="7">
        <v>23</v>
      </c>
      <c r="C102" s="11">
        <v>17</v>
      </c>
      <c r="D102" s="7">
        <v>17.979999999999997</v>
      </c>
      <c r="E102" s="9">
        <v>1.2791991101223583</v>
      </c>
      <c r="F102" s="7">
        <v>51</v>
      </c>
      <c r="G102" s="7">
        <v>58.01</v>
      </c>
      <c r="H102" s="9">
        <v>0.87915876573004659</v>
      </c>
      <c r="I102" s="7">
        <v>267102.84000000003</v>
      </c>
      <c r="J102" s="7">
        <v>223335.63999999998</v>
      </c>
      <c r="K102" s="9">
        <v>1.1959705132597738</v>
      </c>
      <c r="L102" s="11">
        <v>745300</v>
      </c>
      <c r="M102" s="11">
        <v>618620</v>
      </c>
      <c r="N102" s="11">
        <v>38</v>
      </c>
      <c r="O102" s="41">
        <v>1.0002632271650438</v>
      </c>
      <c r="P102" s="11">
        <v>37.989999999999988</v>
      </c>
    </row>
    <row r="103" spans="1:16" x14ac:dyDescent="0.2">
      <c r="A103" s="5" t="s">
        <v>68</v>
      </c>
      <c r="B103" s="7">
        <v>47</v>
      </c>
      <c r="C103" s="11">
        <v>19</v>
      </c>
      <c r="D103" s="7">
        <v>42</v>
      </c>
      <c r="E103" s="9">
        <v>1.1190476190476191</v>
      </c>
      <c r="F103" s="7">
        <v>55</v>
      </c>
      <c r="G103" s="7">
        <v>59.99</v>
      </c>
      <c r="H103" s="9">
        <v>0.91681946991165186</v>
      </c>
      <c r="I103" s="7">
        <v>259162.61</v>
      </c>
      <c r="J103" s="7">
        <v>260984.57999999996</v>
      </c>
      <c r="K103" s="9">
        <v>0.9930188595816658</v>
      </c>
      <c r="L103" s="11">
        <v>788280</v>
      </c>
      <c r="M103" s="11">
        <v>638120</v>
      </c>
      <c r="N103" s="11">
        <v>54</v>
      </c>
      <c r="O103" s="41">
        <v>1.35</v>
      </c>
      <c r="P103" s="11">
        <v>40</v>
      </c>
    </row>
    <row r="104" spans="1:16" x14ac:dyDescent="0.2">
      <c r="A104" s="5" t="s">
        <v>69</v>
      </c>
      <c r="B104" s="7">
        <v>46</v>
      </c>
      <c r="C104" s="11">
        <v>31</v>
      </c>
      <c r="D104" s="7">
        <v>44.99</v>
      </c>
      <c r="E104" s="9">
        <v>1.0224494332073795</v>
      </c>
      <c r="F104" s="7">
        <v>79</v>
      </c>
      <c r="G104" s="7">
        <v>78</v>
      </c>
      <c r="H104" s="9">
        <v>1.0128205128205128</v>
      </c>
      <c r="I104" s="7">
        <v>309007.27</v>
      </c>
      <c r="J104" s="7">
        <v>340078.34</v>
      </c>
      <c r="K104" s="9">
        <v>0.90863555144382324</v>
      </c>
      <c r="L104" s="11">
        <v>928300</v>
      </c>
      <c r="M104" s="11">
        <v>709680</v>
      </c>
      <c r="N104" s="11">
        <v>56</v>
      </c>
      <c r="O104" s="41">
        <v>0.82365053684365352</v>
      </c>
      <c r="P104" s="11">
        <v>67.989999999999995</v>
      </c>
    </row>
    <row r="105" spans="1:16" x14ac:dyDescent="0.2">
      <c r="A105" s="5" t="s">
        <v>70</v>
      </c>
      <c r="B105" s="7">
        <v>40</v>
      </c>
      <c r="C105" s="11">
        <v>21</v>
      </c>
      <c r="D105" s="7">
        <v>35.990000000000009</v>
      </c>
      <c r="E105" s="9">
        <v>1.111419838844123</v>
      </c>
      <c r="F105" s="7">
        <v>90</v>
      </c>
      <c r="G105" s="7">
        <v>106.99000000000001</v>
      </c>
      <c r="H105" s="9">
        <v>0.84120011216001489</v>
      </c>
      <c r="I105" s="7">
        <v>404679.25</v>
      </c>
      <c r="J105" s="7">
        <v>377376.67000000004</v>
      </c>
      <c r="K105" s="9">
        <v>1.0723483515819883</v>
      </c>
      <c r="L105" s="11">
        <v>1103860</v>
      </c>
      <c r="M105" s="11">
        <v>966940</v>
      </c>
      <c r="N105" s="11">
        <v>63</v>
      </c>
      <c r="O105" s="41">
        <v>1.0331256149557233</v>
      </c>
      <c r="P105" s="11">
        <v>60.98</v>
      </c>
    </row>
    <row r="106" spans="1:16" x14ac:dyDescent="0.2">
      <c r="A106" s="5" t="s">
        <v>71</v>
      </c>
      <c r="B106" s="7">
        <v>23</v>
      </c>
      <c r="C106" s="11">
        <v>11</v>
      </c>
      <c r="D106" s="7">
        <v>22.04</v>
      </c>
      <c r="E106" s="9">
        <v>1.043557168784029</v>
      </c>
      <c r="F106" s="7">
        <v>60</v>
      </c>
      <c r="G106" s="7">
        <v>59.989999999999995</v>
      </c>
      <c r="H106" s="9">
        <v>1.000166694449075</v>
      </c>
      <c r="I106" s="7">
        <v>286502.17000000004</v>
      </c>
      <c r="J106" s="7">
        <v>259601.63</v>
      </c>
      <c r="K106" s="9">
        <v>1.1036223848055193</v>
      </c>
      <c r="L106" s="11">
        <v>764700</v>
      </c>
      <c r="M106" s="11">
        <v>692740</v>
      </c>
      <c r="N106" s="11">
        <v>48</v>
      </c>
      <c r="O106" s="41">
        <v>1.2634903922084761</v>
      </c>
      <c r="P106" s="11">
        <v>37.989999999999995</v>
      </c>
    </row>
    <row r="107" spans="1:16" x14ac:dyDescent="0.2">
      <c r="A107" s="5" t="s">
        <v>72</v>
      </c>
      <c r="B107" s="7">
        <v>11</v>
      </c>
      <c r="C107" s="11">
        <v>5</v>
      </c>
      <c r="D107" s="7">
        <v>14.970000000000002</v>
      </c>
      <c r="E107" s="9">
        <v>0.73480293921175677</v>
      </c>
      <c r="F107" s="7">
        <v>50</v>
      </c>
      <c r="G107" s="7">
        <v>50.989999999999988</v>
      </c>
      <c r="H107" s="9">
        <v>0.9805844283192785</v>
      </c>
      <c r="I107" s="7">
        <v>182301.19999999998</v>
      </c>
      <c r="J107" s="7">
        <v>171859.20000000001</v>
      </c>
      <c r="K107" s="9">
        <v>1.0607590399582913</v>
      </c>
      <c r="L107" s="11">
        <v>578830</v>
      </c>
      <c r="M107" s="11">
        <v>519840</v>
      </c>
      <c r="N107" s="11">
        <v>39</v>
      </c>
      <c r="O107" s="41">
        <v>1.1133314302026833</v>
      </c>
      <c r="P107" s="11">
        <v>35.03</v>
      </c>
    </row>
    <row r="108" spans="1:16" x14ac:dyDescent="0.2">
      <c r="A108" s="5" t="s">
        <v>73</v>
      </c>
      <c r="B108" s="7">
        <v>62</v>
      </c>
      <c r="C108" s="11">
        <v>40</v>
      </c>
      <c r="D108" s="7">
        <v>70</v>
      </c>
      <c r="E108" s="9">
        <v>0.88571428571428568</v>
      </c>
      <c r="F108" s="7">
        <v>142</v>
      </c>
      <c r="G108" s="7">
        <v>150.04000000000002</v>
      </c>
      <c r="H108" s="9">
        <v>0.94641428952279383</v>
      </c>
      <c r="I108" s="7">
        <v>618736.29</v>
      </c>
      <c r="J108" s="7">
        <v>645364.54</v>
      </c>
      <c r="K108" s="9">
        <v>0.95873921117512906</v>
      </c>
      <c r="L108" s="11">
        <v>1537090</v>
      </c>
      <c r="M108" s="11">
        <v>1254150</v>
      </c>
      <c r="N108" s="11">
        <v>97</v>
      </c>
      <c r="O108" s="41">
        <v>1.0543478260869565</v>
      </c>
      <c r="P108" s="11">
        <v>92</v>
      </c>
    </row>
    <row r="109" spans="1:16" x14ac:dyDescent="0.2">
      <c r="A109" s="5" t="s">
        <v>74</v>
      </c>
      <c r="B109" s="7"/>
      <c r="C109" s="11"/>
      <c r="D109" s="7"/>
      <c r="E109" s="9"/>
      <c r="F109" s="7"/>
      <c r="G109" s="7"/>
      <c r="H109" s="9"/>
      <c r="I109" s="7">
        <v>4737.99</v>
      </c>
      <c r="J109" s="7"/>
      <c r="K109" s="9" t="e">
        <v>#NUM!</v>
      </c>
      <c r="L109" s="11"/>
      <c r="M109" s="11"/>
      <c r="N109" s="11"/>
      <c r="O109" s="41"/>
      <c r="P109" s="11"/>
    </row>
    <row r="110" spans="1:16" x14ac:dyDescent="0.2">
      <c r="A110" s="5" t="s">
        <v>75</v>
      </c>
      <c r="B110" s="7">
        <v>21</v>
      </c>
      <c r="C110" s="11">
        <v>10</v>
      </c>
      <c r="D110" s="7">
        <v>24.019999999999996</v>
      </c>
      <c r="E110" s="9">
        <v>0.87427144046627825</v>
      </c>
      <c r="F110" s="7">
        <v>63</v>
      </c>
      <c r="G110" s="7">
        <v>55.999999999999993</v>
      </c>
      <c r="H110" s="9">
        <v>1.1250000000000002</v>
      </c>
      <c r="I110" s="7">
        <v>249885.86</v>
      </c>
      <c r="J110" s="7">
        <v>287940.02999999991</v>
      </c>
      <c r="K110" s="9">
        <v>0.86783994569980449</v>
      </c>
      <c r="L110" s="11">
        <v>650340</v>
      </c>
      <c r="M110" s="11">
        <v>580210</v>
      </c>
      <c r="N110" s="11">
        <v>46</v>
      </c>
      <c r="O110" s="41">
        <v>0.99978265594435978</v>
      </c>
      <c r="P110" s="11">
        <v>46.010000000000005</v>
      </c>
    </row>
    <row r="111" spans="1:16" x14ac:dyDescent="0.2">
      <c r="A111" s="5" t="s">
        <v>76</v>
      </c>
      <c r="B111" s="7">
        <v>18</v>
      </c>
      <c r="C111" s="11">
        <v>7</v>
      </c>
      <c r="D111" s="7">
        <v>20.97</v>
      </c>
      <c r="E111" s="9">
        <v>0.85836909871244638</v>
      </c>
      <c r="F111" s="7">
        <v>38</v>
      </c>
      <c r="G111" s="7">
        <v>47.010000000000012</v>
      </c>
      <c r="H111" s="9">
        <v>0.80833865135077621</v>
      </c>
      <c r="I111" s="7">
        <v>311712.09000000003</v>
      </c>
      <c r="J111" s="7">
        <v>308905.84999999998</v>
      </c>
      <c r="K111" s="9">
        <v>1.0090844508124404</v>
      </c>
      <c r="L111" s="11">
        <v>461600</v>
      </c>
      <c r="M111" s="11">
        <v>410160</v>
      </c>
      <c r="N111" s="11">
        <v>29</v>
      </c>
      <c r="O111" s="41">
        <v>1.7058823529411764</v>
      </c>
      <c r="P111" s="11">
        <v>17</v>
      </c>
    </row>
    <row r="112" spans="1:16" x14ac:dyDescent="0.2">
      <c r="A112" s="5" t="s">
        <v>77</v>
      </c>
      <c r="B112" s="7">
        <v>17</v>
      </c>
      <c r="C112" s="11">
        <v>9</v>
      </c>
      <c r="D112" s="7">
        <v>22.99</v>
      </c>
      <c r="E112" s="9">
        <v>0.73945193562418443</v>
      </c>
      <c r="F112" s="7">
        <v>30</v>
      </c>
      <c r="G112" s="7">
        <v>35.99</v>
      </c>
      <c r="H112" s="9">
        <v>0.83356487913309252</v>
      </c>
      <c r="I112" s="7">
        <v>139181.43000000002</v>
      </c>
      <c r="J112" s="7">
        <v>201022.40000000002</v>
      </c>
      <c r="K112" s="9">
        <v>0.69236776598030869</v>
      </c>
      <c r="L112" s="11">
        <v>284680</v>
      </c>
      <c r="M112" s="11">
        <v>244170</v>
      </c>
      <c r="N112" s="11">
        <v>23</v>
      </c>
      <c r="O112" s="41">
        <v>1.0968049594659037</v>
      </c>
      <c r="P112" s="11">
        <v>20.97</v>
      </c>
    </row>
    <row r="113" spans="1:16" x14ac:dyDescent="0.2">
      <c r="A113" s="5" t="s">
        <v>369</v>
      </c>
      <c r="B113" s="7">
        <v>19</v>
      </c>
      <c r="C113" s="11">
        <v>11</v>
      </c>
      <c r="D113" s="7">
        <v>22.99</v>
      </c>
      <c r="E113" s="9">
        <v>0.82644628099173556</v>
      </c>
      <c r="F113" s="7">
        <v>50</v>
      </c>
      <c r="G113" s="7">
        <v>60.980000000000011</v>
      </c>
      <c r="H113" s="9">
        <v>0.81994096425057383</v>
      </c>
      <c r="I113" s="7">
        <v>157947.47999999998</v>
      </c>
      <c r="J113" s="7">
        <v>237261.31</v>
      </c>
      <c r="K113" s="9">
        <v>0.66571106768313804</v>
      </c>
      <c r="L113" s="11">
        <v>587400</v>
      </c>
      <c r="M113" s="11">
        <v>520730</v>
      </c>
      <c r="N113" s="11">
        <v>36</v>
      </c>
      <c r="O113" s="41">
        <v>1.7167381974248928</v>
      </c>
      <c r="P113" s="11">
        <v>20.97</v>
      </c>
    </row>
    <row r="114" spans="1:16" x14ac:dyDescent="0.2">
      <c r="A114" s="5" t="s">
        <v>370</v>
      </c>
      <c r="B114" s="7">
        <v>33</v>
      </c>
      <c r="C114" s="11">
        <v>24</v>
      </c>
      <c r="D114" s="7">
        <v>34.01</v>
      </c>
      <c r="E114" s="9">
        <v>0.97030285210232292</v>
      </c>
      <c r="F114" s="7">
        <v>83</v>
      </c>
      <c r="G114" s="7">
        <v>89.01</v>
      </c>
      <c r="H114" s="9">
        <v>0.93247949668576557</v>
      </c>
      <c r="I114" s="7">
        <v>252195.93000000002</v>
      </c>
      <c r="J114" s="7">
        <v>289395.52</v>
      </c>
      <c r="K114" s="9">
        <v>0.87145761620636009</v>
      </c>
      <c r="L114" s="11">
        <v>780950</v>
      </c>
      <c r="M114" s="11">
        <v>654450</v>
      </c>
      <c r="N114" s="11">
        <v>51</v>
      </c>
      <c r="O114" s="41">
        <v>0.79662605435801337</v>
      </c>
      <c r="P114" s="11">
        <v>64.019999999999982</v>
      </c>
    </row>
    <row r="115" spans="1:16" x14ac:dyDescent="0.2">
      <c r="A115" s="5" t="s">
        <v>80</v>
      </c>
      <c r="B115" s="7">
        <v>16</v>
      </c>
      <c r="C115" s="11">
        <v>10</v>
      </c>
      <c r="D115" s="7">
        <v>17.98</v>
      </c>
      <c r="E115" s="9">
        <v>0.88987764182424911</v>
      </c>
      <c r="F115" s="7">
        <v>28</v>
      </c>
      <c r="G115" s="7">
        <v>40</v>
      </c>
      <c r="H115" s="9">
        <v>0.7</v>
      </c>
      <c r="I115" s="7">
        <v>225117.74999999997</v>
      </c>
      <c r="J115" s="7">
        <v>269226.58</v>
      </c>
      <c r="K115" s="9">
        <v>0.83616465357915237</v>
      </c>
      <c r="L115" s="11">
        <v>259500</v>
      </c>
      <c r="M115" s="11">
        <v>213720</v>
      </c>
      <c r="N115" s="11">
        <v>26</v>
      </c>
      <c r="O115" s="41">
        <v>0.99884748367268528</v>
      </c>
      <c r="P115" s="11">
        <v>26.03</v>
      </c>
    </row>
    <row r="116" spans="1:16" x14ac:dyDescent="0.2">
      <c r="A116" s="5" t="s">
        <v>81</v>
      </c>
      <c r="B116" s="7">
        <v>24</v>
      </c>
      <c r="C116" s="11">
        <v>10</v>
      </c>
      <c r="D116" s="7">
        <v>24.979999999999997</v>
      </c>
      <c r="E116" s="9">
        <v>0.96076861489191367</v>
      </c>
      <c r="F116" s="7">
        <v>34</v>
      </c>
      <c r="G116" s="7">
        <v>43.019999999999996</v>
      </c>
      <c r="H116" s="9">
        <v>0.790330079033008</v>
      </c>
      <c r="I116" s="7">
        <v>243645.17</v>
      </c>
      <c r="J116" s="7">
        <v>233323.14</v>
      </c>
      <c r="K116" s="9">
        <v>1.0442392040497999</v>
      </c>
      <c r="L116" s="11">
        <v>373210</v>
      </c>
      <c r="M116" s="11">
        <v>288600</v>
      </c>
      <c r="N116" s="11">
        <v>23</v>
      </c>
      <c r="O116" s="41">
        <v>0.6390664073353709</v>
      </c>
      <c r="P116" s="11">
        <v>35.99</v>
      </c>
    </row>
    <row r="117" spans="1:16" x14ac:dyDescent="0.2">
      <c r="A117" s="5" t="s">
        <v>82</v>
      </c>
      <c r="B117" s="7">
        <v>46</v>
      </c>
      <c r="C117" s="11">
        <v>32</v>
      </c>
      <c r="D117" s="7">
        <v>51.989999999999995</v>
      </c>
      <c r="E117" s="9">
        <v>0.88478553567993856</v>
      </c>
      <c r="F117" s="7">
        <v>79</v>
      </c>
      <c r="G117" s="7">
        <v>98.990000000000038</v>
      </c>
      <c r="H117" s="9">
        <v>0.79806041014243834</v>
      </c>
      <c r="I117" s="7">
        <v>378890.99999999988</v>
      </c>
      <c r="J117" s="7">
        <v>366468.57</v>
      </c>
      <c r="K117" s="9">
        <v>1.0338976682229526</v>
      </c>
      <c r="L117" s="11">
        <v>981220</v>
      </c>
      <c r="M117" s="11">
        <v>781160</v>
      </c>
      <c r="N117" s="11">
        <v>70</v>
      </c>
      <c r="O117" s="41">
        <v>1.0934083099031553</v>
      </c>
      <c r="P117" s="11">
        <v>64.02</v>
      </c>
    </row>
    <row r="118" spans="1:16" x14ac:dyDescent="0.2">
      <c r="A118" s="5" t="s">
        <v>83</v>
      </c>
      <c r="B118" s="7">
        <v>40</v>
      </c>
      <c r="C118" s="11">
        <v>21</v>
      </c>
      <c r="D118" s="7">
        <v>40</v>
      </c>
      <c r="E118" s="9">
        <v>1</v>
      </c>
      <c r="F118" s="7">
        <v>72</v>
      </c>
      <c r="G118" s="7">
        <v>84.04000000000002</v>
      </c>
      <c r="H118" s="9">
        <v>0.85673488814850052</v>
      </c>
      <c r="I118" s="7">
        <v>319256.76000000007</v>
      </c>
      <c r="J118" s="7">
        <v>353566.37</v>
      </c>
      <c r="K118" s="9">
        <v>0.9029613308528186</v>
      </c>
      <c r="L118" s="11">
        <v>942360</v>
      </c>
      <c r="M118" s="11">
        <v>830560</v>
      </c>
      <c r="N118" s="11">
        <v>76</v>
      </c>
      <c r="O118" s="41">
        <v>1.0133333333333334</v>
      </c>
      <c r="P118" s="11">
        <v>75</v>
      </c>
    </row>
    <row r="119" spans="1:16" x14ac:dyDescent="0.2">
      <c r="A119" s="5" t="s">
        <v>84</v>
      </c>
      <c r="B119" s="7">
        <v>32</v>
      </c>
      <c r="C119" s="11">
        <v>25</v>
      </c>
      <c r="D119" s="7">
        <v>37</v>
      </c>
      <c r="E119" s="9">
        <v>0.86486486486486491</v>
      </c>
      <c r="F119" s="7">
        <v>87</v>
      </c>
      <c r="G119" s="7">
        <v>87.02000000000001</v>
      </c>
      <c r="H119" s="9">
        <v>0.99977016777752226</v>
      </c>
      <c r="I119" s="7">
        <v>315309.43</v>
      </c>
      <c r="J119" s="7">
        <v>342861.75</v>
      </c>
      <c r="K119" s="9">
        <v>0.91964014650219805</v>
      </c>
      <c r="L119" s="11">
        <v>862640</v>
      </c>
      <c r="M119" s="11">
        <v>701660</v>
      </c>
      <c r="N119" s="11">
        <v>52</v>
      </c>
      <c r="O119" s="41">
        <v>0.98168774778176326</v>
      </c>
      <c r="P119" s="11">
        <v>52.97</v>
      </c>
    </row>
    <row r="120" spans="1:16" x14ac:dyDescent="0.2">
      <c r="A120" s="4" t="s">
        <v>39</v>
      </c>
      <c r="B120" s="7">
        <v>714</v>
      </c>
      <c r="C120" s="11">
        <v>377</v>
      </c>
      <c r="D120" s="7">
        <v>723.95</v>
      </c>
      <c r="E120" s="9">
        <v>0.98625595690310097</v>
      </c>
      <c r="F120" s="7">
        <v>1225</v>
      </c>
      <c r="G120" s="7">
        <v>1407.99</v>
      </c>
      <c r="H120" s="9">
        <v>0.8700345883138374</v>
      </c>
      <c r="I120" s="7">
        <v>4288762.43</v>
      </c>
      <c r="J120" s="7">
        <v>4521155.13</v>
      </c>
      <c r="K120" s="9">
        <v>0.94859882191213374</v>
      </c>
      <c r="L120" s="11">
        <v>13417280</v>
      </c>
      <c r="M120" s="11">
        <v>10911210</v>
      </c>
      <c r="N120" s="11">
        <v>938</v>
      </c>
      <c r="O120" s="41">
        <v>1.0984121036114103</v>
      </c>
      <c r="P120" s="11">
        <v>853.96</v>
      </c>
    </row>
    <row r="121" spans="1:16" x14ac:dyDescent="0.2">
      <c r="A121" s="5" t="s">
        <v>85</v>
      </c>
      <c r="B121" s="7">
        <v>10</v>
      </c>
      <c r="C121" s="11">
        <v>3</v>
      </c>
      <c r="D121" s="7">
        <v>13</v>
      </c>
      <c r="E121" s="9">
        <v>0.76923076923076927</v>
      </c>
      <c r="F121" s="7">
        <v>38</v>
      </c>
      <c r="G121" s="7">
        <v>50.02000000000001</v>
      </c>
      <c r="H121" s="9">
        <v>0.75969612155137933</v>
      </c>
      <c r="I121" s="7">
        <v>194028.91000000003</v>
      </c>
      <c r="J121" s="7">
        <v>207155.63</v>
      </c>
      <c r="K121" s="9">
        <v>0.9366335348935485</v>
      </c>
      <c r="L121" s="11">
        <v>304330</v>
      </c>
      <c r="M121" s="11">
        <v>294740</v>
      </c>
      <c r="N121" s="11">
        <v>24</v>
      </c>
      <c r="O121" s="41">
        <v>1.2018027040560841</v>
      </c>
      <c r="P121" s="11">
        <v>19.97</v>
      </c>
    </row>
    <row r="122" spans="1:16" x14ac:dyDescent="0.2">
      <c r="A122" s="5" t="s">
        <v>86</v>
      </c>
      <c r="B122" s="7">
        <v>22</v>
      </c>
      <c r="C122" s="11">
        <v>12</v>
      </c>
      <c r="D122" s="7">
        <v>19.97</v>
      </c>
      <c r="E122" s="9">
        <v>1.1016524787180773</v>
      </c>
      <c r="F122" s="7">
        <v>52</v>
      </c>
      <c r="G122" s="7">
        <v>60.980000000000011</v>
      </c>
      <c r="H122" s="9">
        <v>0.85273860282059677</v>
      </c>
      <c r="I122" s="7">
        <v>149323.79000000004</v>
      </c>
      <c r="J122" s="7">
        <v>147923.62</v>
      </c>
      <c r="K122" s="9">
        <v>1.0094654930700049</v>
      </c>
      <c r="L122" s="11">
        <v>525230</v>
      </c>
      <c r="M122" s="11">
        <v>462200</v>
      </c>
      <c r="N122" s="11">
        <v>36</v>
      </c>
      <c r="O122" s="41">
        <v>1.058512202293443</v>
      </c>
      <c r="P122" s="11">
        <v>34.010000000000005</v>
      </c>
    </row>
    <row r="123" spans="1:16" x14ac:dyDescent="0.2">
      <c r="A123" s="5" t="s">
        <v>87</v>
      </c>
      <c r="B123" s="7">
        <v>55</v>
      </c>
      <c r="C123" s="11">
        <v>25</v>
      </c>
      <c r="D123" s="7">
        <v>46.009999999999991</v>
      </c>
      <c r="E123" s="9">
        <v>1.1953923060204306</v>
      </c>
      <c r="F123" s="7">
        <v>74</v>
      </c>
      <c r="G123" s="7">
        <v>79.98</v>
      </c>
      <c r="H123" s="9">
        <v>0.92523130782695673</v>
      </c>
      <c r="I123" s="7">
        <v>339429.8600000001</v>
      </c>
      <c r="J123" s="7">
        <v>281172.41000000003</v>
      </c>
      <c r="K123" s="9">
        <v>1.207194759969515</v>
      </c>
      <c r="L123" s="11">
        <v>696590</v>
      </c>
      <c r="M123" s="11">
        <v>606400</v>
      </c>
      <c r="N123" s="11">
        <v>56</v>
      </c>
      <c r="O123" s="41">
        <v>1.0000000000000002</v>
      </c>
      <c r="P123" s="11">
        <v>55.999999999999993</v>
      </c>
    </row>
    <row r="124" spans="1:16" x14ac:dyDescent="0.2">
      <c r="A124" s="5" t="s">
        <v>88</v>
      </c>
      <c r="B124" s="7">
        <v>27</v>
      </c>
      <c r="C124" s="11">
        <v>19</v>
      </c>
      <c r="D124" s="7">
        <v>24.02</v>
      </c>
      <c r="E124" s="9">
        <v>1.1240632805995003</v>
      </c>
      <c r="F124" s="7">
        <v>41</v>
      </c>
      <c r="G124" s="7">
        <v>51.99</v>
      </c>
      <c r="H124" s="9">
        <v>0.78861319484516246</v>
      </c>
      <c r="I124" s="7">
        <v>158716.84000000003</v>
      </c>
      <c r="J124" s="7">
        <v>217682.45000000004</v>
      </c>
      <c r="K124" s="9">
        <v>0.72912097415294619</v>
      </c>
      <c r="L124" s="11">
        <v>485720</v>
      </c>
      <c r="M124" s="11">
        <v>357310</v>
      </c>
      <c r="N124" s="11">
        <v>34</v>
      </c>
      <c r="O124" s="41">
        <v>1.0306153379812066</v>
      </c>
      <c r="P124" s="11">
        <v>32.989999999999995</v>
      </c>
    </row>
    <row r="125" spans="1:16" x14ac:dyDescent="0.2">
      <c r="A125" s="5" t="s">
        <v>89</v>
      </c>
      <c r="B125" s="7">
        <v>30</v>
      </c>
      <c r="C125" s="11">
        <v>23</v>
      </c>
      <c r="D125" s="7">
        <v>37.989999999999995</v>
      </c>
      <c r="E125" s="9">
        <v>0.78968149513029751</v>
      </c>
      <c r="F125" s="7">
        <v>56</v>
      </c>
      <c r="G125" s="7">
        <v>67.989999999999995</v>
      </c>
      <c r="H125" s="9">
        <v>0.82365053684365352</v>
      </c>
      <c r="I125" s="7">
        <v>233466.08</v>
      </c>
      <c r="J125" s="7">
        <v>273692.05999999994</v>
      </c>
      <c r="K125" s="9">
        <v>0.85302467305774243</v>
      </c>
      <c r="L125" s="11">
        <v>653600</v>
      </c>
      <c r="M125" s="11">
        <v>520580</v>
      </c>
      <c r="N125" s="11">
        <v>49</v>
      </c>
      <c r="O125" s="41">
        <v>1.194830529139234</v>
      </c>
      <c r="P125" s="11">
        <v>41.010000000000012</v>
      </c>
    </row>
    <row r="126" spans="1:16" x14ac:dyDescent="0.2">
      <c r="A126" s="5" t="s">
        <v>371</v>
      </c>
      <c r="B126" s="7">
        <v>31</v>
      </c>
      <c r="C126" s="11">
        <v>15</v>
      </c>
      <c r="D126" s="7">
        <v>27</v>
      </c>
      <c r="E126" s="9">
        <v>1.1481481481481481</v>
      </c>
      <c r="F126" s="7">
        <v>47</v>
      </c>
      <c r="G126" s="7">
        <v>43.019999999999996</v>
      </c>
      <c r="H126" s="9">
        <v>1.0925151092515111</v>
      </c>
      <c r="I126" s="7">
        <v>156672.31</v>
      </c>
      <c r="J126" s="7">
        <v>180819</v>
      </c>
      <c r="K126" s="9">
        <v>0.86645933226043725</v>
      </c>
      <c r="L126" s="11">
        <v>547120</v>
      </c>
      <c r="M126" s="11">
        <v>399770</v>
      </c>
      <c r="N126" s="11">
        <v>38</v>
      </c>
      <c r="O126" s="41">
        <v>1.2254111576910673</v>
      </c>
      <c r="P126" s="11">
        <v>31.01</v>
      </c>
    </row>
    <row r="127" spans="1:16" x14ac:dyDescent="0.2">
      <c r="A127" s="5" t="s">
        <v>90</v>
      </c>
      <c r="B127" s="7">
        <v>45</v>
      </c>
      <c r="C127" s="11">
        <v>19</v>
      </c>
      <c r="D127" s="7">
        <v>44.990000000000009</v>
      </c>
      <c r="E127" s="9">
        <v>1.0002222716159144</v>
      </c>
      <c r="F127" s="7">
        <v>82</v>
      </c>
      <c r="G127" s="7">
        <v>84.039999999999992</v>
      </c>
      <c r="H127" s="9">
        <v>0.97572584483579261</v>
      </c>
      <c r="I127" s="7">
        <v>254662.87999999995</v>
      </c>
      <c r="J127" s="7">
        <v>261165.47999999995</v>
      </c>
      <c r="K127" s="9">
        <v>0.97510160990648531</v>
      </c>
      <c r="L127" s="11">
        <v>1005320</v>
      </c>
      <c r="M127" s="11">
        <v>838960</v>
      </c>
      <c r="N127" s="11">
        <v>64</v>
      </c>
      <c r="O127" s="41">
        <v>1.1032580589553527</v>
      </c>
      <c r="P127" s="11">
        <v>58.01</v>
      </c>
    </row>
    <row r="128" spans="1:16" x14ac:dyDescent="0.2">
      <c r="A128" s="5" t="s">
        <v>91</v>
      </c>
      <c r="B128" s="7">
        <v>72</v>
      </c>
      <c r="C128" s="11">
        <v>34</v>
      </c>
      <c r="D128" s="7">
        <v>66.97999999999999</v>
      </c>
      <c r="E128" s="9">
        <v>1.0749477455957004</v>
      </c>
      <c r="F128" s="7">
        <v>94</v>
      </c>
      <c r="G128" s="7">
        <v>113.99000000000001</v>
      </c>
      <c r="H128" s="9">
        <v>0.82463373980173693</v>
      </c>
      <c r="I128" s="7">
        <v>440797.42</v>
      </c>
      <c r="J128" s="7">
        <v>424792.43999999994</v>
      </c>
      <c r="K128" s="9">
        <v>1.0376771771173707</v>
      </c>
      <c r="L128" s="11">
        <v>1068460</v>
      </c>
      <c r="M128" s="11">
        <v>810200</v>
      </c>
      <c r="N128" s="11">
        <v>98</v>
      </c>
      <c r="O128" s="41">
        <v>1.2894736842105263</v>
      </c>
      <c r="P128" s="11">
        <v>76</v>
      </c>
    </row>
    <row r="129" spans="1:16" x14ac:dyDescent="0.2">
      <c r="A129" s="5" t="s">
        <v>92</v>
      </c>
      <c r="B129" s="7">
        <v>26</v>
      </c>
      <c r="C129" s="11">
        <v>11</v>
      </c>
      <c r="D129" s="7">
        <v>26.029999999999994</v>
      </c>
      <c r="E129" s="9">
        <v>0.99884748367268561</v>
      </c>
      <c r="F129" s="7">
        <v>34</v>
      </c>
      <c r="G129" s="7">
        <v>58.01</v>
      </c>
      <c r="H129" s="9">
        <v>0.58610584382003106</v>
      </c>
      <c r="I129" s="7">
        <v>126639.67999999999</v>
      </c>
      <c r="J129" s="7">
        <v>156807.43</v>
      </c>
      <c r="K129" s="9">
        <v>0.80761275151311385</v>
      </c>
      <c r="L129" s="11">
        <v>362910</v>
      </c>
      <c r="M129" s="11">
        <v>281290</v>
      </c>
      <c r="N129" s="11">
        <v>23</v>
      </c>
      <c r="O129" s="41">
        <v>1.0004349717268379</v>
      </c>
      <c r="P129" s="11">
        <v>22.99</v>
      </c>
    </row>
    <row r="130" spans="1:16" x14ac:dyDescent="0.2">
      <c r="A130" s="5" t="s">
        <v>93</v>
      </c>
      <c r="B130" s="7">
        <v>123</v>
      </c>
      <c r="C130" s="11">
        <v>78</v>
      </c>
      <c r="D130" s="7">
        <v>120.01</v>
      </c>
      <c r="E130" s="9">
        <v>1.0249145904507957</v>
      </c>
      <c r="F130" s="7">
        <v>214</v>
      </c>
      <c r="G130" s="7">
        <v>215</v>
      </c>
      <c r="H130" s="9">
        <v>0.99534883720930234</v>
      </c>
      <c r="I130" s="7">
        <v>529490.50999999989</v>
      </c>
      <c r="J130" s="7">
        <v>588019.78</v>
      </c>
      <c r="K130" s="9">
        <v>0.90046377351455742</v>
      </c>
      <c r="L130" s="11">
        <v>2357130</v>
      </c>
      <c r="M130" s="11">
        <v>1877420</v>
      </c>
      <c r="N130" s="11">
        <v>173</v>
      </c>
      <c r="O130" s="41">
        <v>1.1530258597707277</v>
      </c>
      <c r="P130" s="11">
        <v>150.04000000000002</v>
      </c>
    </row>
    <row r="131" spans="1:16" x14ac:dyDescent="0.2">
      <c r="A131" s="5" t="s">
        <v>95</v>
      </c>
      <c r="B131" s="7">
        <v>20</v>
      </c>
      <c r="C131" s="11">
        <v>10</v>
      </c>
      <c r="D131" s="7">
        <v>27.979999999999997</v>
      </c>
      <c r="E131" s="9">
        <v>0.71479628305932819</v>
      </c>
      <c r="F131" s="7">
        <v>54</v>
      </c>
      <c r="G131" s="7">
        <v>73.000000000000014</v>
      </c>
      <c r="H131" s="9">
        <v>0.73972602739726012</v>
      </c>
      <c r="I131" s="7">
        <v>103933.47000000002</v>
      </c>
      <c r="J131" s="7">
        <v>126834.5</v>
      </c>
      <c r="K131" s="9">
        <v>0.81944163457103558</v>
      </c>
      <c r="L131" s="11">
        <v>490690</v>
      </c>
      <c r="M131" s="11">
        <v>424250</v>
      </c>
      <c r="N131" s="11">
        <v>32</v>
      </c>
      <c r="O131" s="41">
        <v>0.96999090633525287</v>
      </c>
      <c r="P131" s="11">
        <v>32.990000000000009</v>
      </c>
    </row>
    <row r="132" spans="1:16" x14ac:dyDescent="0.2">
      <c r="A132" s="5" t="s">
        <v>96</v>
      </c>
      <c r="B132" s="7">
        <v>12</v>
      </c>
      <c r="C132" s="11">
        <v>7</v>
      </c>
      <c r="D132" s="7">
        <v>14.970000000000002</v>
      </c>
      <c r="E132" s="9">
        <v>0.80160320641282556</v>
      </c>
      <c r="F132" s="7">
        <v>29</v>
      </c>
      <c r="G132" s="7">
        <v>27.979999999999997</v>
      </c>
      <c r="H132" s="9">
        <v>1.0364546104360259</v>
      </c>
      <c r="I132" s="7">
        <v>118428.73</v>
      </c>
      <c r="J132" s="7">
        <v>116180.78</v>
      </c>
      <c r="K132" s="9">
        <v>1.0193487253227256</v>
      </c>
      <c r="L132" s="11">
        <v>391960</v>
      </c>
      <c r="M132" s="11">
        <v>360450</v>
      </c>
      <c r="N132" s="11">
        <v>22</v>
      </c>
      <c r="O132" s="41">
        <v>0.88070456365092076</v>
      </c>
      <c r="P132" s="11">
        <v>24.98</v>
      </c>
    </row>
    <row r="133" spans="1:16" x14ac:dyDescent="0.2">
      <c r="A133" s="5" t="s">
        <v>97</v>
      </c>
      <c r="B133" s="7">
        <v>67</v>
      </c>
      <c r="C133" s="11">
        <v>24</v>
      </c>
      <c r="D133" s="7">
        <v>79.980000000000018</v>
      </c>
      <c r="E133" s="9">
        <v>0.83770942735683906</v>
      </c>
      <c r="F133" s="7">
        <v>95</v>
      </c>
      <c r="G133" s="7">
        <v>108.97000000000001</v>
      </c>
      <c r="H133" s="9">
        <v>0.87179957786546747</v>
      </c>
      <c r="I133" s="7">
        <v>341220.17</v>
      </c>
      <c r="J133" s="7">
        <v>341628.50999999995</v>
      </c>
      <c r="K133" s="9">
        <v>0.99880472505061135</v>
      </c>
      <c r="L133" s="11">
        <v>971930</v>
      </c>
      <c r="M133" s="11">
        <v>812980</v>
      </c>
      <c r="N133" s="11">
        <v>69</v>
      </c>
      <c r="O133" s="41">
        <v>1.0456129716623732</v>
      </c>
      <c r="P133" s="11">
        <v>65.989999999999995</v>
      </c>
    </row>
    <row r="134" spans="1:16" x14ac:dyDescent="0.2">
      <c r="A134" s="5" t="s">
        <v>98</v>
      </c>
      <c r="B134" s="7">
        <v>23</v>
      </c>
      <c r="C134" s="11">
        <v>17</v>
      </c>
      <c r="D134" s="7">
        <v>29.019999999999996</v>
      </c>
      <c r="E134" s="9">
        <v>0.79255685733976577</v>
      </c>
      <c r="F134" s="7">
        <v>98</v>
      </c>
      <c r="G134" s="7">
        <v>102.99999999999999</v>
      </c>
      <c r="H134" s="9">
        <v>0.95145631067961178</v>
      </c>
      <c r="I134" s="7">
        <v>270435.13999999996</v>
      </c>
      <c r="J134" s="7">
        <v>312290.37000000005</v>
      </c>
      <c r="K134" s="9">
        <v>0.86597335678330367</v>
      </c>
      <c r="L134" s="11">
        <v>896660</v>
      </c>
      <c r="M134" s="11">
        <v>789050</v>
      </c>
      <c r="N134" s="11">
        <v>71</v>
      </c>
      <c r="O134" s="41">
        <v>1.267857142857143</v>
      </c>
      <c r="P134" s="11">
        <v>55.999999999999993</v>
      </c>
    </row>
    <row r="135" spans="1:16" x14ac:dyDescent="0.2">
      <c r="A135" s="5" t="s">
        <v>372</v>
      </c>
      <c r="B135" s="7"/>
      <c r="C135" s="11"/>
      <c r="D135" s="7"/>
      <c r="E135" s="9"/>
      <c r="F135" s="7"/>
      <c r="G135" s="7"/>
      <c r="H135" s="9"/>
      <c r="I135" s="7">
        <v>711.1</v>
      </c>
      <c r="J135" s="7"/>
      <c r="K135" s="9" t="e">
        <v>#NUM!</v>
      </c>
      <c r="L135" s="11"/>
      <c r="M135" s="11"/>
      <c r="N135" s="11"/>
      <c r="O135" s="41"/>
      <c r="P135" s="11"/>
    </row>
    <row r="136" spans="1:16" x14ac:dyDescent="0.2">
      <c r="A136" s="5" t="s">
        <v>99</v>
      </c>
      <c r="B136" s="7">
        <v>33</v>
      </c>
      <c r="C136" s="11">
        <v>18</v>
      </c>
      <c r="D136" s="7">
        <v>32.989999999999995</v>
      </c>
      <c r="E136" s="9">
        <v>1.0003031221582299</v>
      </c>
      <c r="F136" s="7">
        <v>40</v>
      </c>
      <c r="G136" s="7">
        <v>58.01</v>
      </c>
      <c r="H136" s="9">
        <v>0.68953628684709534</v>
      </c>
      <c r="I136" s="7">
        <v>207178.29999999996</v>
      </c>
      <c r="J136" s="7">
        <v>224565.21000000002</v>
      </c>
      <c r="K136" s="9">
        <v>0.92257522881660936</v>
      </c>
      <c r="L136" s="11">
        <v>564610</v>
      </c>
      <c r="M136" s="11">
        <v>426950</v>
      </c>
      <c r="N136" s="11">
        <v>25</v>
      </c>
      <c r="O136" s="41">
        <v>0.75780539557441662</v>
      </c>
      <c r="P136" s="11">
        <v>32.989999999999995</v>
      </c>
    </row>
    <row r="137" spans="1:16" x14ac:dyDescent="0.2">
      <c r="A137" s="5" t="s">
        <v>100</v>
      </c>
      <c r="B137" s="7">
        <v>59</v>
      </c>
      <c r="C137" s="11">
        <v>29</v>
      </c>
      <c r="D137" s="7">
        <v>44.989999999999995</v>
      </c>
      <c r="E137" s="9">
        <v>1.3114025338964215</v>
      </c>
      <c r="F137" s="7">
        <v>85</v>
      </c>
      <c r="G137" s="7">
        <v>94.99</v>
      </c>
      <c r="H137" s="9">
        <v>0.89483103484577331</v>
      </c>
      <c r="I137" s="7">
        <v>321075.03999999992</v>
      </c>
      <c r="J137" s="7">
        <v>285479.57999999996</v>
      </c>
      <c r="K137" s="9">
        <v>1.1246865362489322</v>
      </c>
      <c r="L137" s="11">
        <v>1065820</v>
      </c>
      <c r="M137" s="11">
        <v>823740</v>
      </c>
      <c r="N137" s="11">
        <v>63</v>
      </c>
      <c r="O137" s="41">
        <v>1.0676156583629894</v>
      </c>
      <c r="P137" s="11">
        <v>59.01</v>
      </c>
    </row>
    <row r="138" spans="1:16" x14ac:dyDescent="0.2">
      <c r="A138" s="5" t="s">
        <v>101</v>
      </c>
      <c r="B138" s="7">
        <v>26</v>
      </c>
      <c r="C138" s="11">
        <v>13</v>
      </c>
      <c r="D138" s="7">
        <v>34.01</v>
      </c>
      <c r="E138" s="9">
        <v>0.76448103498970899</v>
      </c>
      <c r="F138" s="7">
        <v>28</v>
      </c>
      <c r="G138" s="7">
        <v>51.989999999999995</v>
      </c>
      <c r="H138" s="9">
        <v>0.53856510867474516</v>
      </c>
      <c r="I138" s="7">
        <v>129433.03</v>
      </c>
      <c r="J138" s="7">
        <v>146013.93000000002</v>
      </c>
      <c r="K138" s="9">
        <v>0.88644302636056693</v>
      </c>
      <c r="L138" s="11">
        <v>349690</v>
      </c>
      <c r="M138" s="11">
        <v>261610</v>
      </c>
      <c r="N138" s="11">
        <v>21</v>
      </c>
      <c r="O138" s="41">
        <v>1.0515773660490735</v>
      </c>
      <c r="P138" s="11">
        <v>19.970000000000002</v>
      </c>
    </row>
    <row r="139" spans="1:16" x14ac:dyDescent="0.2">
      <c r="A139" s="5" t="s">
        <v>102</v>
      </c>
      <c r="B139" s="7">
        <v>33</v>
      </c>
      <c r="C139" s="11">
        <v>20</v>
      </c>
      <c r="D139" s="7">
        <v>34.01</v>
      </c>
      <c r="E139" s="9">
        <v>0.97030285210232292</v>
      </c>
      <c r="F139" s="7">
        <v>64</v>
      </c>
      <c r="G139" s="7">
        <v>65.03</v>
      </c>
      <c r="H139" s="9">
        <v>0.98416115638935875</v>
      </c>
      <c r="I139" s="7">
        <v>213119.16999999998</v>
      </c>
      <c r="J139" s="7">
        <v>228931.94999999998</v>
      </c>
      <c r="K139" s="9">
        <v>0.93092803341779073</v>
      </c>
      <c r="L139" s="11">
        <v>679510</v>
      </c>
      <c r="M139" s="11">
        <v>563310</v>
      </c>
      <c r="N139" s="11">
        <v>40</v>
      </c>
      <c r="O139" s="41">
        <v>1</v>
      </c>
      <c r="P139" s="11">
        <v>40</v>
      </c>
    </row>
    <row r="140" spans="1:16" x14ac:dyDescent="0.2">
      <c r="A140" s="4" t="s">
        <v>26</v>
      </c>
      <c r="B140" s="7">
        <v>1183</v>
      </c>
      <c r="C140" s="11">
        <v>457</v>
      </c>
      <c r="D140" s="7">
        <v>1076.03</v>
      </c>
      <c r="E140" s="9">
        <v>1.0994117264388539</v>
      </c>
      <c r="F140" s="7">
        <v>717</v>
      </c>
      <c r="G140" s="7">
        <v>769.06999999999994</v>
      </c>
      <c r="H140" s="9">
        <v>0.93229484962357145</v>
      </c>
      <c r="I140" s="7">
        <v>2081778.97</v>
      </c>
      <c r="J140" s="7">
        <v>2039275.29</v>
      </c>
      <c r="K140" s="9">
        <v>1.020842541567794</v>
      </c>
      <c r="L140" s="11">
        <v>9575510</v>
      </c>
      <c r="M140" s="11">
        <v>6575320</v>
      </c>
      <c r="N140" s="11">
        <v>470</v>
      </c>
      <c r="O140" s="41">
        <v>0.760542412375805</v>
      </c>
      <c r="P140" s="11">
        <v>617.98</v>
      </c>
    </row>
    <row r="141" spans="1:16" x14ac:dyDescent="0.2">
      <c r="A141" s="5" t="s">
        <v>27</v>
      </c>
      <c r="B141" s="7">
        <v>133</v>
      </c>
      <c r="C141" s="11">
        <v>68</v>
      </c>
      <c r="D141" s="7">
        <v>121.01999999999998</v>
      </c>
      <c r="E141" s="9">
        <v>1.0989919021649315</v>
      </c>
      <c r="F141" s="7">
        <v>98</v>
      </c>
      <c r="G141" s="7">
        <v>84.990000000000009</v>
      </c>
      <c r="H141" s="9">
        <v>1.1530768325685374</v>
      </c>
      <c r="I141" s="7">
        <v>272643.89999999997</v>
      </c>
      <c r="J141" s="7">
        <v>220137.81000000003</v>
      </c>
      <c r="K141" s="9">
        <v>1.2385146377171643</v>
      </c>
      <c r="L141" s="11">
        <v>1364330</v>
      </c>
      <c r="M141" s="11">
        <v>951550</v>
      </c>
      <c r="N141" s="11">
        <v>73</v>
      </c>
      <c r="O141" s="41">
        <v>0.96052631578947389</v>
      </c>
      <c r="P141" s="11">
        <v>75.999999999999986</v>
      </c>
    </row>
    <row r="142" spans="1:16" x14ac:dyDescent="0.2">
      <c r="A142" s="5" t="s">
        <v>331</v>
      </c>
      <c r="B142" s="7">
        <v>127</v>
      </c>
      <c r="C142" s="11">
        <v>47</v>
      </c>
      <c r="D142" s="7">
        <v>125.02000000000001</v>
      </c>
      <c r="E142" s="9">
        <v>1.015837466005439</v>
      </c>
      <c r="F142" s="7">
        <v>45</v>
      </c>
      <c r="G142" s="7">
        <v>51.989999999999995</v>
      </c>
      <c r="H142" s="9">
        <v>0.86555106751298339</v>
      </c>
      <c r="I142" s="7">
        <v>122550.50999999998</v>
      </c>
      <c r="J142" s="7">
        <v>189781.72999999998</v>
      </c>
      <c r="K142" s="9">
        <v>0.6457445087048157</v>
      </c>
      <c r="L142" s="11">
        <v>735550</v>
      </c>
      <c r="M142" s="11">
        <v>407180</v>
      </c>
      <c r="N142" s="11">
        <v>38</v>
      </c>
      <c r="O142" s="41">
        <v>0.64395865107608863</v>
      </c>
      <c r="P142" s="11">
        <v>59.010000000000012</v>
      </c>
    </row>
    <row r="143" spans="1:16" x14ac:dyDescent="0.2">
      <c r="A143" s="5" t="s">
        <v>332</v>
      </c>
      <c r="B143" s="7">
        <v>108</v>
      </c>
      <c r="C143" s="11">
        <v>38</v>
      </c>
      <c r="D143" s="7">
        <v>94.990000000000009</v>
      </c>
      <c r="E143" s="9">
        <v>1.1369617854511</v>
      </c>
      <c r="F143" s="7">
        <v>80</v>
      </c>
      <c r="G143" s="7">
        <v>73.000000000000014</v>
      </c>
      <c r="H143" s="9">
        <v>1.0958904109589038</v>
      </c>
      <c r="I143" s="7">
        <v>248928.72999999998</v>
      </c>
      <c r="J143" s="7">
        <v>222570.5</v>
      </c>
      <c r="K143" s="9">
        <v>1.1184264311757397</v>
      </c>
      <c r="L143" s="11">
        <v>1084950</v>
      </c>
      <c r="M143" s="11">
        <v>823070</v>
      </c>
      <c r="N143" s="11">
        <v>43</v>
      </c>
      <c r="O143" s="41">
        <v>0.54423490697380084</v>
      </c>
      <c r="P143" s="11">
        <v>79.009999999999991</v>
      </c>
    </row>
    <row r="144" spans="1:16" x14ac:dyDescent="0.2">
      <c r="A144" s="5" t="s">
        <v>28</v>
      </c>
      <c r="B144" s="7">
        <v>129</v>
      </c>
      <c r="C144" s="11">
        <v>52</v>
      </c>
      <c r="D144" s="7">
        <v>133</v>
      </c>
      <c r="E144" s="9">
        <v>0.96992481203007519</v>
      </c>
      <c r="F144" s="7">
        <v>69</v>
      </c>
      <c r="G144" s="7">
        <v>87.02</v>
      </c>
      <c r="H144" s="9">
        <v>0.79292116754769026</v>
      </c>
      <c r="I144" s="7">
        <v>316938.83</v>
      </c>
      <c r="J144" s="7">
        <v>225281.44999999998</v>
      </c>
      <c r="K144" s="9">
        <v>1.406857200182261</v>
      </c>
      <c r="L144" s="11">
        <v>964690</v>
      </c>
      <c r="M144" s="11">
        <v>614190</v>
      </c>
      <c r="N144" s="11">
        <v>59</v>
      </c>
      <c r="O144" s="41">
        <v>0.93665661216066054</v>
      </c>
      <c r="P144" s="11">
        <v>62.989999999999995</v>
      </c>
    </row>
    <row r="145" spans="1:16" x14ac:dyDescent="0.2">
      <c r="A145" s="5" t="s">
        <v>29</v>
      </c>
      <c r="B145" s="7">
        <v>104</v>
      </c>
      <c r="C145" s="11">
        <v>39</v>
      </c>
      <c r="D145" s="7">
        <v>122.00999999999999</v>
      </c>
      <c r="E145" s="9">
        <v>0.85238914843045654</v>
      </c>
      <c r="F145" s="7">
        <v>74</v>
      </c>
      <c r="G145" s="7">
        <v>84.99</v>
      </c>
      <c r="H145" s="9">
        <v>0.87069066949052831</v>
      </c>
      <c r="I145" s="7">
        <v>187550.67</v>
      </c>
      <c r="J145" s="7">
        <v>248060.61</v>
      </c>
      <c r="K145" s="9">
        <v>0.75606792227109343</v>
      </c>
      <c r="L145" s="11">
        <v>798570</v>
      </c>
      <c r="M145" s="11">
        <v>550600</v>
      </c>
      <c r="N145" s="11">
        <v>41</v>
      </c>
      <c r="O145" s="41">
        <v>0.77402303190485178</v>
      </c>
      <c r="P145" s="11">
        <v>52.97</v>
      </c>
    </row>
    <row r="146" spans="1:16" x14ac:dyDescent="0.2">
      <c r="A146" s="5" t="s">
        <v>31</v>
      </c>
      <c r="B146" s="7">
        <v>156</v>
      </c>
      <c r="C146" s="11">
        <v>70</v>
      </c>
      <c r="D146" s="7">
        <v>120.01</v>
      </c>
      <c r="E146" s="9">
        <v>1.2998916756936922</v>
      </c>
      <c r="F146" s="7">
        <v>140</v>
      </c>
      <c r="G146" s="7">
        <v>153.00000000000003</v>
      </c>
      <c r="H146" s="9">
        <v>0.91503267973856195</v>
      </c>
      <c r="I146" s="7">
        <v>326166.44</v>
      </c>
      <c r="J146" s="7">
        <v>376730.93</v>
      </c>
      <c r="K146" s="9">
        <v>0.86578089035588346</v>
      </c>
      <c r="L146" s="11">
        <v>1691220</v>
      </c>
      <c r="M146" s="11">
        <v>1186730</v>
      </c>
      <c r="N146" s="11">
        <v>79</v>
      </c>
      <c r="O146" s="41">
        <v>0.68097577795017661</v>
      </c>
      <c r="P146" s="11">
        <v>116.01000000000002</v>
      </c>
    </row>
    <row r="147" spans="1:16" x14ac:dyDescent="0.2">
      <c r="A147" s="5" t="s">
        <v>333</v>
      </c>
      <c r="B147" s="7">
        <v>14</v>
      </c>
      <c r="C147" s="11">
        <v>2</v>
      </c>
      <c r="D147" s="7"/>
      <c r="E147" s="9" t="e">
        <v>#NUM!</v>
      </c>
      <c r="F147" s="7">
        <v>7</v>
      </c>
      <c r="G147" s="7"/>
      <c r="H147" s="9" t="e">
        <v>#NUM!</v>
      </c>
      <c r="I147" s="7">
        <v>81796.02</v>
      </c>
      <c r="J147" s="7"/>
      <c r="K147" s="9" t="e">
        <v>#NUM!</v>
      </c>
      <c r="L147" s="11">
        <v>119810</v>
      </c>
      <c r="M147" s="11">
        <v>103950</v>
      </c>
      <c r="N147" s="11">
        <v>2</v>
      </c>
      <c r="O147" s="41" t="e">
        <v>#NUM!</v>
      </c>
      <c r="P147" s="11"/>
    </row>
    <row r="148" spans="1:16" x14ac:dyDescent="0.2">
      <c r="A148" s="5" t="s">
        <v>373</v>
      </c>
      <c r="B148" s="7">
        <v>131</v>
      </c>
      <c r="C148" s="11">
        <v>49</v>
      </c>
      <c r="D148" s="7">
        <v>108.97</v>
      </c>
      <c r="E148" s="9">
        <v>1.202165733688171</v>
      </c>
      <c r="F148" s="7">
        <v>74</v>
      </c>
      <c r="G148" s="7">
        <v>90.04</v>
      </c>
      <c r="H148" s="9">
        <v>0.82185695246557078</v>
      </c>
      <c r="I148" s="7">
        <v>172247.43000000002</v>
      </c>
      <c r="J148" s="7">
        <v>242620.76</v>
      </c>
      <c r="K148" s="9">
        <v>0.70994514236951534</v>
      </c>
      <c r="L148" s="11">
        <v>1045240</v>
      </c>
      <c r="M148" s="11">
        <v>697450</v>
      </c>
      <c r="N148" s="11">
        <v>59</v>
      </c>
      <c r="O148" s="41">
        <v>1.0170660230994657</v>
      </c>
      <c r="P148" s="11">
        <v>58.01</v>
      </c>
    </row>
    <row r="149" spans="1:16" x14ac:dyDescent="0.2">
      <c r="A149" s="5" t="s">
        <v>32</v>
      </c>
      <c r="B149" s="7">
        <v>137</v>
      </c>
      <c r="C149" s="11">
        <v>48</v>
      </c>
      <c r="D149" s="7">
        <v>136.01000000000002</v>
      </c>
      <c r="E149" s="9">
        <v>1.0072788765531944</v>
      </c>
      <c r="F149" s="7">
        <v>87</v>
      </c>
      <c r="G149" s="7">
        <v>79.009999999999991</v>
      </c>
      <c r="H149" s="9">
        <v>1.1011264396911784</v>
      </c>
      <c r="I149" s="7">
        <v>201621.85</v>
      </c>
      <c r="J149" s="7">
        <v>198151.94</v>
      </c>
      <c r="K149" s="9">
        <v>1.017511360221858</v>
      </c>
      <c r="L149" s="11">
        <v>1041680</v>
      </c>
      <c r="M149" s="11">
        <v>773710</v>
      </c>
      <c r="N149" s="11">
        <v>54</v>
      </c>
      <c r="O149" s="41">
        <v>0.78272213364255694</v>
      </c>
      <c r="P149" s="11">
        <v>68.989999999999995</v>
      </c>
    </row>
    <row r="150" spans="1:16" x14ac:dyDescent="0.2">
      <c r="A150" s="5" t="s">
        <v>334</v>
      </c>
      <c r="B150" s="7">
        <v>144</v>
      </c>
      <c r="C150" s="11">
        <v>44</v>
      </c>
      <c r="D150" s="7">
        <v>115</v>
      </c>
      <c r="E150" s="9">
        <v>1.2521739130434784</v>
      </c>
      <c r="F150" s="7">
        <v>43</v>
      </c>
      <c r="G150" s="7">
        <v>65.029999999999987</v>
      </c>
      <c r="H150" s="9">
        <v>0.6612332769491005</v>
      </c>
      <c r="I150" s="7">
        <v>151334.59000000003</v>
      </c>
      <c r="J150" s="7">
        <v>115939.56</v>
      </c>
      <c r="K150" s="9">
        <v>1.3052886348714798</v>
      </c>
      <c r="L150" s="11">
        <v>729470</v>
      </c>
      <c r="M150" s="11">
        <v>466890</v>
      </c>
      <c r="N150" s="11">
        <v>22</v>
      </c>
      <c r="O150" s="41">
        <v>0.48899755501222497</v>
      </c>
      <c r="P150" s="11">
        <v>44.989999999999995</v>
      </c>
    </row>
    <row r="151" spans="1:16" x14ac:dyDescent="0.2">
      <c r="A151" s="3" t="s">
        <v>356</v>
      </c>
      <c r="B151" s="7">
        <v>7</v>
      </c>
      <c r="C151" s="11"/>
      <c r="D151" s="7"/>
      <c r="E151" s="9" t="e">
        <v>#NUM!</v>
      </c>
      <c r="F151" s="7"/>
      <c r="G151" s="7"/>
      <c r="H151" s="9"/>
      <c r="I151" s="7"/>
      <c r="J151" s="7"/>
      <c r="K151" s="9"/>
      <c r="L151" s="11"/>
      <c r="M151" s="11"/>
      <c r="N151" s="11"/>
      <c r="O151" s="41"/>
      <c r="P151" s="11"/>
    </row>
    <row r="152" spans="1:16" x14ac:dyDescent="0.2">
      <c r="A152" s="3" t="s">
        <v>357</v>
      </c>
      <c r="B152" s="7">
        <v>52</v>
      </c>
      <c r="C152" s="11"/>
      <c r="D152" s="7"/>
      <c r="E152" s="9" t="e">
        <v>#NUM!</v>
      </c>
      <c r="F152" s="7"/>
      <c r="G152" s="7"/>
      <c r="H152" s="9"/>
      <c r="I152" s="7"/>
      <c r="J152" s="7"/>
      <c r="K152" s="9"/>
      <c r="L152" s="11"/>
      <c r="M152" s="11"/>
      <c r="N152" s="11"/>
      <c r="O152" s="41"/>
      <c r="P152" s="11"/>
    </row>
    <row r="153" spans="1:16" x14ac:dyDescent="0.2">
      <c r="A153" s="3" t="s">
        <v>4</v>
      </c>
      <c r="B153" s="7">
        <v>17047</v>
      </c>
      <c r="C153" s="11">
        <v>8749</v>
      </c>
      <c r="D153" s="7">
        <v>16753.709999999985</v>
      </c>
      <c r="E153" s="9">
        <v>1.0175059733038236</v>
      </c>
      <c r="F153" s="7">
        <v>22895</v>
      </c>
      <c r="G153" s="7">
        <v>24540.83</v>
      </c>
      <c r="H153" s="9">
        <v>0.93293503112975351</v>
      </c>
      <c r="I153" s="7">
        <v>74766205.499999985</v>
      </c>
      <c r="J153" s="7">
        <v>77754634.570000052</v>
      </c>
      <c r="K153" s="9">
        <v>0.96156590425089428</v>
      </c>
      <c r="L153" s="11">
        <v>279083200</v>
      </c>
      <c r="M153" s="11">
        <v>216449310</v>
      </c>
      <c r="N153" s="11">
        <v>16901</v>
      </c>
      <c r="O153" s="41">
        <v>0.9571315389028292</v>
      </c>
      <c r="P153" s="11">
        <v>17657.969999999994</v>
      </c>
    </row>
    <row r="154" spans="1:16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6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6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6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6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6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6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4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4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</row>
  </sheetData>
  <conditionalFormatting pivot="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opLeftCell="A280" zoomScale="85" zoomScaleNormal="85" workbookViewId="0">
      <selection activeCell="A286" sqref="A286:XFD286"/>
    </sheetView>
  </sheetViews>
  <sheetFormatPr defaultRowHeight="15" x14ac:dyDescent="0.25"/>
  <cols>
    <col min="1" max="1" width="45.7109375" customWidth="1"/>
  </cols>
  <sheetData>
    <row r="1" spans="1:14" ht="45.75" x14ac:dyDescent="0.25">
      <c r="A1" s="13" t="s">
        <v>2</v>
      </c>
      <c r="B1" s="12" t="s">
        <v>5</v>
      </c>
      <c r="C1" s="13" t="s">
        <v>34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3" t="s">
        <v>15</v>
      </c>
      <c r="M1" s="13" t="s">
        <v>33</v>
      </c>
    </row>
    <row r="2" spans="1:14" x14ac:dyDescent="0.25">
      <c r="A2" s="14" t="s">
        <v>3</v>
      </c>
      <c r="B2" s="15">
        <v>6203</v>
      </c>
      <c r="C2" s="16">
        <v>3288</v>
      </c>
      <c r="D2" s="15">
        <v>6982.7300000000005</v>
      </c>
      <c r="E2" s="17">
        <v>0.88833450527229318</v>
      </c>
      <c r="F2" s="15">
        <v>8843</v>
      </c>
      <c r="G2" s="15">
        <v>9159.16</v>
      </c>
      <c r="H2" s="17">
        <v>0.96548155070989039</v>
      </c>
      <c r="I2" s="15">
        <v>28159246.499999996</v>
      </c>
      <c r="J2" s="15">
        <v>30414013.760000002</v>
      </c>
      <c r="K2" s="17">
        <v>0.92586419938543474</v>
      </c>
      <c r="L2" s="16">
        <v>101049590</v>
      </c>
      <c r="M2" s="16">
        <v>80615388</v>
      </c>
    </row>
    <row r="3" spans="1:14" x14ac:dyDescent="0.25">
      <c r="A3" s="18" t="s">
        <v>18</v>
      </c>
      <c r="B3" s="19">
        <v>502</v>
      </c>
      <c r="C3" s="20">
        <v>323</v>
      </c>
      <c r="D3" s="19">
        <v>590.8599999999999</v>
      </c>
      <c r="E3" s="21">
        <v>0.84960904444369234</v>
      </c>
      <c r="F3" s="19">
        <v>1186</v>
      </c>
      <c r="G3" s="19">
        <v>1157.01</v>
      </c>
      <c r="H3" s="21">
        <v>1.0250559632155296</v>
      </c>
      <c r="I3" s="19">
        <v>3765342.0700000003</v>
      </c>
      <c r="J3" s="19">
        <v>4153062.8699999996</v>
      </c>
      <c r="K3" s="21">
        <v>0.90664220308323928</v>
      </c>
      <c r="L3" s="20">
        <v>12858474</v>
      </c>
      <c r="M3" s="20">
        <v>10761656</v>
      </c>
    </row>
    <row r="4" spans="1:14" s="31" customFormat="1" x14ac:dyDescent="0.25">
      <c r="A4" s="26" t="s">
        <v>235</v>
      </c>
      <c r="B4" s="27">
        <v>67</v>
      </c>
      <c r="C4" s="28">
        <v>37</v>
      </c>
      <c r="D4" s="27">
        <v>69</v>
      </c>
      <c r="E4" s="29">
        <v>0.97101449275362317</v>
      </c>
      <c r="F4" s="27">
        <v>128</v>
      </c>
      <c r="G4" s="27">
        <v>128.03000000000003</v>
      </c>
      <c r="H4" s="29">
        <v>0.99976567991876886</v>
      </c>
      <c r="I4" s="27">
        <v>425280.91000000003</v>
      </c>
      <c r="J4" s="27">
        <v>427467.97</v>
      </c>
      <c r="K4" s="29">
        <v>0.99488368684091133</v>
      </c>
      <c r="L4" s="28">
        <v>1459320</v>
      </c>
      <c r="M4" s="28">
        <v>1201400</v>
      </c>
      <c r="N4" s="30">
        <f>C4+F4</f>
        <v>165</v>
      </c>
    </row>
    <row r="5" spans="1:14" s="31" customFormat="1" x14ac:dyDescent="0.25">
      <c r="A5" s="26" t="s">
        <v>236</v>
      </c>
      <c r="B5" s="27">
        <v>51</v>
      </c>
      <c r="C5" s="28">
        <v>27</v>
      </c>
      <c r="D5" s="27">
        <v>60.01</v>
      </c>
      <c r="E5" s="29">
        <v>0.84985835694050993</v>
      </c>
      <c r="F5" s="27">
        <v>93</v>
      </c>
      <c r="G5" s="27">
        <v>82.97</v>
      </c>
      <c r="H5" s="29">
        <v>1.1208870676148006</v>
      </c>
      <c r="I5" s="27">
        <v>268516.03999999998</v>
      </c>
      <c r="J5" s="27">
        <v>322092.58999999997</v>
      </c>
      <c r="K5" s="29">
        <v>0.83366102896064764</v>
      </c>
      <c r="L5" s="28">
        <v>1065734</v>
      </c>
      <c r="M5" s="28">
        <v>887244</v>
      </c>
      <c r="N5" s="30">
        <f t="shared" ref="N5:N68" si="0">C5+F5</f>
        <v>120</v>
      </c>
    </row>
    <row r="6" spans="1:14" x14ac:dyDescent="0.25">
      <c r="A6" s="5" t="s">
        <v>237</v>
      </c>
      <c r="B6" s="7">
        <v>23</v>
      </c>
      <c r="C6" s="11">
        <v>14</v>
      </c>
      <c r="D6" s="7">
        <v>38.019999999999996</v>
      </c>
      <c r="E6" s="9">
        <v>0.60494476591267765</v>
      </c>
      <c r="F6" s="7">
        <v>80</v>
      </c>
      <c r="G6" s="7">
        <v>86.990000000000009</v>
      </c>
      <c r="H6" s="9">
        <v>0.91964593631451885</v>
      </c>
      <c r="I6" s="7">
        <v>238392.66</v>
      </c>
      <c r="J6" s="7">
        <v>242200.67000000004</v>
      </c>
      <c r="K6" s="9">
        <v>0.98427745885261164</v>
      </c>
      <c r="L6" s="11">
        <v>741252</v>
      </c>
      <c r="M6" s="11">
        <v>642010</v>
      </c>
      <c r="N6" s="6">
        <f t="shared" si="0"/>
        <v>94</v>
      </c>
    </row>
    <row r="7" spans="1:14" s="31" customFormat="1" x14ac:dyDescent="0.25">
      <c r="A7" s="26" t="s">
        <v>238</v>
      </c>
      <c r="B7" s="27">
        <v>39</v>
      </c>
      <c r="C7" s="28">
        <v>19</v>
      </c>
      <c r="D7" s="27">
        <v>47.01</v>
      </c>
      <c r="E7" s="29">
        <v>0.82961072112316536</v>
      </c>
      <c r="F7" s="27">
        <v>83</v>
      </c>
      <c r="G7" s="27">
        <v>94.990000000000009</v>
      </c>
      <c r="H7" s="29">
        <v>0.87377618696704906</v>
      </c>
      <c r="I7" s="27">
        <v>350324.14999999991</v>
      </c>
      <c r="J7" s="27">
        <v>419306.54000000004</v>
      </c>
      <c r="K7" s="29">
        <v>0.83548458366521039</v>
      </c>
      <c r="L7" s="28">
        <v>853030</v>
      </c>
      <c r="M7" s="28">
        <v>740920</v>
      </c>
      <c r="N7" s="30">
        <f t="shared" si="0"/>
        <v>102</v>
      </c>
    </row>
    <row r="8" spans="1:14" x14ac:dyDescent="0.25">
      <c r="A8" s="5" t="s">
        <v>239</v>
      </c>
      <c r="B8" s="7">
        <v>15</v>
      </c>
      <c r="C8" s="11">
        <v>14</v>
      </c>
      <c r="D8" s="7">
        <v>27.01</v>
      </c>
      <c r="E8" s="9">
        <v>0.55534987041836359</v>
      </c>
      <c r="F8" s="7">
        <v>77</v>
      </c>
      <c r="G8" s="7">
        <v>76</v>
      </c>
      <c r="H8" s="9">
        <v>1.013157894736842</v>
      </c>
      <c r="I8" s="7">
        <v>154006.42000000001</v>
      </c>
      <c r="J8" s="7">
        <v>211464.98999999996</v>
      </c>
      <c r="K8" s="9">
        <v>0.72828329644543066</v>
      </c>
      <c r="L8" s="11">
        <v>754970</v>
      </c>
      <c r="M8" s="11">
        <v>667710</v>
      </c>
      <c r="N8" s="6">
        <f t="shared" si="0"/>
        <v>91</v>
      </c>
    </row>
    <row r="9" spans="1:14" s="31" customFormat="1" x14ac:dyDescent="0.25">
      <c r="A9" s="26" t="s">
        <v>240</v>
      </c>
      <c r="B9" s="27">
        <v>29</v>
      </c>
      <c r="C9" s="28">
        <v>16</v>
      </c>
      <c r="D9" s="27">
        <v>34.97</v>
      </c>
      <c r="E9" s="29">
        <v>0.82928224192164712</v>
      </c>
      <c r="F9" s="27">
        <v>85</v>
      </c>
      <c r="G9" s="27">
        <v>88.009999999999991</v>
      </c>
      <c r="H9" s="29">
        <v>0.96579934098397924</v>
      </c>
      <c r="I9" s="27">
        <v>193434.55999999997</v>
      </c>
      <c r="J9" s="27">
        <v>253487.93000000005</v>
      </c>
      <c r="K9" s="29">
        <v>0.76309179691514273</v>
      </c>
      <c r="L9" s="28">
        <v>671710</v>
      </c>
      <c r="M9" s="28">
        <v>583500</v>
      </c>
      <c r="N9" s="30">
        <f t="shared" si="0"/>
        <v>101</v>
      </c>
    </row>
    <row r="10" spans="1:14" s="31" customFormat="1" x14ac:dyDescent="0.25">
      <c r="A10" s="26" t="s">
        <v>241</v>
      </c>
      <c r="B10" s="27">
        <v>39</v>
      </c>
      <c r="C10" s="28">
        <v>38</v>
      </c>
      <c r="D10" s="27">
        <v>40.989999999999995</v>
      </c>
      <c r="E10" s="29">
        <v>0.95145157355452559</v>
      </c>
      <c r="F10" s="27">
        <v>84</v>
      </c>
      <c r="G10" s="27">
        <v>82.03</v>
      </c>
      <c r="H10" s="29">
        <v>1.0240156040472999</v>
      </c>
      <c r="I10" s="27">
        <v>263903.48000000004</v>
      </c>
      <c r="J10" s="27">
        <v>214645.86</v>
      </c>
      <c r="K10" s="29">
        <v>1.2294832054995146</v>
      </c>
      <c r="L10" s="28">
        <v>1091638</v>
      </c>
      <c r="M10" s="28">
        <v>829214</v>
      </c>
      <c r="N10" s="30">
        <f t="shared" si="0"/>
        <v>122</v>
      </c>
    </row>
    <row r="11" spans="1:14" x14ac:dyDescent="0.25">
      <c r="A11" s="5" t="s">
        <v>242</v>
      </c>
      <c r="B11" s="7">
        <v>36</v>
      </c>
      <c r="C11" s="11">
        <v>23</v>
      </c>
      <c r="D11" s="7">
        <v>41.959999999999994</v>
      </c>
      <c r="E11" s="9">
        <v>0.85795996186844625</v>
      </c>
      <c r="F11" s="7">
        <v>64</v>
      </c>
      <c r="G11" s="7">
        <v>58.97</v>
      </c>
      <c r="H11" s="9">
        <v>1.0852976089537052</v>
      </c>
      <c r="I11" s="7">
        <v>174879.16999999998</v>
      </c>
      <c r="J11" s="7">
        <v>210485.42999999996</v>
      </c>
      <c r="K11" s="9">
        <v>0.83083741235676034</v>
      </c>
      <c r="L11" s="11">
        <v>739500</v>
      </c>
      <c r="M11" s="11">
        <v>585920</v>
      </c>
      <c r="N11" s="6">
        <f t="shared" si="0"/>
        <v>87</v>
      </c>
    </row>
    <row r="12" spans="1:14" s="31" customFormat="1" x14ac:dyDescent="0.25">
      <c r="A12" s="26" t="s">
        <v>243</v>
      </c>
      <c r="B12" s="27">
        <v>55</v>
      </c>
      <c r="C12" s="28">
        <v>43</v>
      </c>
      <c r="D12" s="27">
        <v>56.989999999999995</v>
      </c>
      <c r="E12" s="29">
        <v>0.96508159326197585</v>
      </c>
      <c r="F12" s="27">
        <v>107</v>
      </c>
      <c r="G12" s="27">
        <v>100</v>
      </c>
      <c r="H12" s="29">
        <v>1.07</v>
      </c>
      <c r="I12" s="27">
        <v>435576.16</v>
      </c>
      <c r="J12" s="27">
        <v>478816.13</v>
      </c>
      <c r="K12" s="29">
        <v>0.90969399882163526</v>
      </c>
      <c r="L12" s="28">
        <v>1335280</v>
      </c>
      <c r="M12" s="28">
        <v>1005348</v>
      </c>
      <c r="N12" s="30">
        <f t="shared" si="0"/>
        <v>150</v>
      </c>
    </row>
    <row r="13" spans="1:14" x14ac:dyDescent="0.25">
      <c r="A13" s="5" t="s">
        <v>244</v>
      </c>
      <c r="B13" s="7">
        <v>45</v>
      </c>
      <c r="C13" s="11">
        <v>20</v>
      </c>
      <c r="D13" s="7">
        <v>41.959999999999994</v>
      </c>
      <c r="E13" s="9">
        <v>1.0724499523355577</v>
      </c>
      <c r="F13" s="7">
        <v>71</v>
      </c>
      <c r="G13" s="7">
        <v>71.02</v>
      </c>
      <c r="H13" s="9">
        <v>0.99971838918614475</v>
      </c>
      <c r="I13" s="7">
        <v>271507.58999999991</v>
      </c>
      <c r="J13" s="7">
        <v>325339.03000000003</v>
      </c>
      <c r="K13" s="9">
        <v>0.83453740548743838</v>
      </c>
      <c r="L13" s="11">
        <v>770300</v>
      </c>
      <c r="M13" s="11">
        <v>659530</v>
      </c>
      <c r="N13" s="6">
        <f t="shared" si="0"/>
        <v>91</v>
      </c>
    </row>
    <row r="14" spans="1:14" x14ac:dyDescent="0.25">
      <c r="A14" s="5" t="s">
        <v>245</v>
      </c>
      <c r="B14" s="7">
        <v>22</v>
      </c>
      <c r="C14" s="11">
        <v>18</v>
      </c>
      <c r="D14" s="7">
        <v>36.969999999999992</v>
      </c>
      <c r="E14" s="9">
        <v>0.59507708953205318</v>
      </c>
      <c r="F14" s="7">
        <v>64</v>
      </c>
      <c r="G14" s="7">
        <v>63.990000000000009</v>
      </c>
      <c r="H14" s="9">
        <v>1.0001562744178776</v>
      </c>
      <c r="I14" s="7">
        <v>189789.64</v>
      </c>
      <c r="J14" s="7">
        <v>186807.60999999996</v>
      </c>
      <c r="K14" s="9">
        <v>1.0159631077127964</v>
      </c>
      <c r="L14" s="11">
        <v>605030</v>
      </c>
      <c r="M14" s="11">
        <v>466590</v>
      </c>
      <c r="N14" s="6">
        <f t="shared" si="0"/>
        <v>82</v>
      </c>
    </row>
    <row r="15" spans="1:14" s="31" customFormat="1" x14ac:dyDescent="0.25">
      <c r="A15" s="26" t="s">
        <v>246</v>
      </c>
      <c r="B15" s="27">
        <v>47</v>
      </c>
      <c r="C15" s="28">
        <v>27</v>
      </c>
      <c r="D15" s="27">
        <v>54.97999999999999</v>
      </c>
      <c r="E15" s="29">
        <v>0.85485631138595874</v>
      </c>
      <c r="F15" s="27">
        <v>102</v>
      </c>
      <c r="G15" s="27">
        <v>101.00000000000003</v>
      </c>
      <c r="H15" s="29">
        <v>1.0099009900990097</v>
      </c>
      <c r="I15" s="27">
        <v>374693.08</v>
      </c>
      <c r="J15" s="27">
        <v>433085.37999999995</v>
      </c>
      <c r="K15" s="29">
        <v>0.865171389530628</v>
      </c>
      <c r="L15" s="28">
        <v>1407170</v>
      </c>
      <c r="M15" s="28">
        <v>1258790</v>
      </c>
      <c r="N15" s="30">
        <f t="shared" si="0"/>
        <v>129</v>
      </c>
    </row>
    <row r="16" spans="1:14" s="31" customFormat="1" x14ac:dyDescent="0.25">
      <c r="A16" s="26" t="s">
        <v>247</v>
      </c>
      <c r="B16" s="27">
        <v>34</v>
      </c>
      <c r="C16" s="28">
        <v>27</v>
      </c>
      <c r="D16" s="27">
        <v>40.989999999999995</v>
      </c>
      <c r="E16" s="29">
        <v>0.8294706025859967</v>
      </c>
      <c r="F16" s="27">
        <v>148</v>
      </c>
      <c r="G16" s="27">
        <v>123.01000000000002</v>
      </c>
      <c r="H16" s="29">
        <v>1.203154215104463</v>
      </c>
      <c r="I16" s="27">
        <v>425038.20999999996</v>
      </c>
      <c r="J16" s="27">
        <v>427862.73999999993</v>
      </c>
      <c r="K16" s="29">
        <v>0.99339851373830779</v>
      </c>
      <c r="L16" s="28">
        <v>1363540</v>
      </c>
      <c r="M16" s="28">
        <v>1233480</v>
      </c>
      <c r="N16" s="30">
        <f t="shared" si="0"/>
        <v>175</v>
      </c>
    </row>
    <row r="17" spans="1:14" x14ac:dyDescent="0.25">
      <c r="A17" s="18" t="s">
        <v>19</v>
      </c>
      <c r="B17" s="19">
        <v>955</v>
      </c>
      <c r="C17" s="20">
        <v>502</v>
      </c>
      <c r="D17" s="19">
        <v>1057.9100000000001</v>
      </c>
      <c r="E17" s="21">
        <v>0.90272329404202623</v>
      </c>
      <c r="F17" s="19">
        <v>1402</v>
      </c>
      <c r="G17" s="19">
        <v>1471</v>
      </c>
      <c r="H17" s="21">
        <v>0.95309313392250172</v>
      </c>
      <c r="I17" s="19">
        <v>4476395.6000000006</v>
      </c>
      <c r="J17" s="19">
        <v>4649801.3999999994</v>
      </c>
      <c r="K17" s="21">
        <v>0.96270683732857942</v>
      </c>
      <c r="L17" s="20">
        <v>15494488</v>
      </c>
      <c r="M17" s="20">
        <v>12539800</v>
      </c>
      <c r="N17" s="6">
        <f t="shared" si="0"/>
        <v>1904</v>
      </c>
    </row>
    <row r="18" spans="1:14" s="31" customFormat="1" x14ac:dyDescent="0.25">
      <c r="A18" s="26" t="s">
        <v>248</v>
      </c>
      <c r="B18" s="27">
        <v>101</v>
      </c>
      <c r="C18" s="28">
        <v>62</v>
      </c>
      <c r="D18" s="27">
        <v>118.00999999999998</v>
      </c>
      <c r="E18" s="29">
        <v>0.85585967290907572</v>
      </c>
      <c r="F18" s="27">
        <v>129</v>
      </c>
      <c r="G18" s="27">
        <v>136.99999999999997</v>
      </c>
      <c r="H18" s="29">
        <v>0.94160583941605858</v>
      </c>
      <c r="I18" s="27">
        <v>478661.75</v>
      </c>
      <c r="J18" s="27">
        <v>500432.01000000007</v>
      </c>
      <c r="K18" s="29">
        <v>0.95649706740382157</v>
      </c>
      <c r="L18" s="28">
        <v>1667186</v>
      </c>
      <c r="M18" s="28">
        <v>1210680</v>
      </c>
      <c r="N18" s="30">
        <f t="shared" si="0"/>
        <v>191</v>
      </c>
    </row>
    <row r="19" spans="1:14" s="31" customFormat="1" x14ac:dyDescent="0.25">
      <c r="A19" s="26" t="s">
        <v>249</v>
      </c>
      <c r="B19" s="27">
        <v>62</v>
      </c>
      <c r="C19" s="28">
        <v>33</v>
      </c>
      <c r="D19" s="27">
        <v>65</v>
      </c>
      <c r="E19" s="29">
        <v>0.9538461538461539</v>
      </c>
      <c r="F19" s="27">
        <v>70</v>
      </c>
      <c r="G19" s="27">
        <v>99.019999999999982</v>
      </c>
      <c r="H19" s="29">
        <v>0.70692789335487793</v>
      </c>
      <c r="I19" s="27">
        <v>295294.57</v>
      </c>
      <c r="J19" s="27">
        <v>342936.00999999995</v>
      </c>
      <c r="K19" s="29">
        <v>0.86107775616798032</v>
      </c>
      <c r="L19" s="28">
        <v>894912</v>
      </c>
      <c r="M19" s="28">
        <v>685640</v>
      </c>
      <c r="N19" s="30">
        <f t="shared" si="0"/>
        <v>103</v>
      </c>
    </row>
    <row r="20" spans="1:14" x14ac:dyDescent="0.25">
      <c r="A20" s="5" t="s">
        <v>250</v>
      </c>
      <c r="B20" s="7">
        <v>49</v>
      </c>
      <c r="C20" s="11">
        <v>20</v>
      </c>
      <c r="D20" s="7">
        <v>51.980000000000004</v>
      </c>
      <c r="E20" s="9">
        <v>0.94267025779145819</v>
      </c>
      <c r="F20" s="7">
        <v>76</v>
      </c>
      <c r="G20" s="7">
        <v>65</v>
      </c>
      <c r="H20" s="9">
        <v>1.1692307692307693</v>
      </c>
      <c r="I20" s="7">
        <v>216220.91</v>
      </c>
      <c r="J20" s="7">
        <v>236192.86999999997</v>
      </c>
      <c r="K20" s="9">
        <v>0.91544215538767126</v>
      </c>
      <c r="L20" s="11">
        <v>993538</v>
      </c>
      <c r="M20" s="11">
        <v>868338</v>
      </c>
      <c r="N20" s="6">
        <f t="shared" si="0"/>
        <v>96</v>
      </c>
    </row>
    <row r="21" spans="1:14" s="31" customFormat="1" x14ac:dyDescent="0.25">
      <c r="A21" s="26" t="s">
        <v>251</v>
      </c>
      <c r="B21" s="27">
        <v>31</v>
      </c>
      <c r="C21" s="28">
        <v>21</v>
      </c>
      <c r="D21" s="27">
        <v>43.980000000000004</v>
      </c>
      <c r="E21" s="29">
        <v>0.70486584811277853</v>
      </c>
      <c r="F21" s="27">
        <v>135</v>
      </c>
      <c r="G21" s="27">
        <v>162</v>
      </c>
      <c r="H21" s="29">
        <v>0.83333333333333337</v>
      </c>
      <c r="I21" s="27">
        <v>411223.19</v>
      </c>
      <c r="J21" s="27">
        <v>447179.85000000003</v>
      </c>
      <c r="K21" s="29">
        <v>0.91959239666098547</v>
      </c>
      <c r="L21" s="28">
        <v>1106170</v>
      </c>
      <c r="M21" s="28">
        <v>970180</v>
      </c>
      <c r="N21" s="30">
        <f t="shared" si="0"/>
        <v>156</v>
      </c>
    </row>
    <row r="22" spans="1:14" x14ac:dyDescent="0.25">
      <c r="A22" s="5" t="s">
        <v>252</v>
      </c>
      <c r="B22" s="7">
        <v>51</v>
      </c>
      <c r="C22" s="11">
        <v>19</v>
      </c>
      <c r="D22" s="7">
        <v>43.980000000000004</v>
      </c>
      <c r="E22" s="9">
        <v>1.1596180081855387</v>
      </c>
      <c r="F22" s="7">
        <v>78</v>
      </c>
      <c r="G22" s="7">
        <v>89.009999999999991</v>
      </c>
      <c r="H22" s="9">
        <v>0.87630603302999677</v>
      </c>
      <c r="I22" s="7">
        <v>174798.27000000002</v>
      </c>
      <c r="J22" s="7">
        <v>181837.72999999998</v>
      </c>
      <c r="K22" s="9">
        <v>0.96128713221398021</v>
      </c>
      <c r="L22" s="11">
        <v>608350</v>
      </c>
      <c r="M22" s="11">
        <v>517050</v>
      </c>
      <c r="N22" s="6">
        <f t="shared" si="0"/>
        <v>97</v>
      </c>
    </row>
    <row r="23" spans="1:14" s="31" customFormat="1" x14ac:dyDescent="0.25">
      <c r="A23" s="26" t="s">
        <v>253</v>
      </c>
      <c r="B23" s="27">
        <v>31</v>
      </c>
      <c r="C23" s="28">
        <v>24</v>
      </c>
      <c r="D23" s="27">
        <v>40</v>
      </c>
      <c r="E23" s="29">
        <v>0.77500000000000002</v>
      </c>
      <c r="F23" s="27">
        <v>83</v>
      </c>
      <c r="G23" s="27">
        <v>95.989999999999981</v>
      </c>
      <c r="H23" s="29">
        <v>0.86467340347952926</v>
      </c>
      <c r="I23" s="27">
        <v>201139.65000000002</v>
      </c>
      <c r="J23" s="27">
        <v>231078.86000000002</v>
      </c>
      <c r="K23" s="29">
        <v>0.87043726111510167</v>
      </c>
      <c r="L23" s="28">
        <v>693174</v>
      </c>
      <c r="M23" s="28">
        <v>573604</v>
      </c>
      <c r="N23" s="30">
        <f t="shared" si="0"/>
        <v>107</v>
      </c>
    </row>
    <row r="24" spans="1:14" s="31" customFormat="1" x14ac:dyDescent="0.25">
      <c r="A24" s="26" t="s">
        <v>254</v>
      </c>
      <c r="B24" s="27">
        <v>131</v>
      </c>
      <c r="C24" s="28">
        <v>57</v>
      </c>
      <c r="D24" s="27">
        <v>148.01</v>
      </c>
      <c r="E24" s="29">
        <v>0.88507533274778738</v>
      </c>
      <c r="F24" s="27">
        <v>122</v>
      </c>
      <c r="G24" s="27">
        <v>120.00999999999999</v>
      </c>
      <c r="H24" s="29">
        <v>1.0165819515040415</v>
      </c>
      <c r="I24" s="27">
        <v>374265.13000000006</v>
      </c>
      <c r="J24" s="27">
        <v>378575.31999999995</v>
      </c>
      <c r="K24" s="29">
        <v>0.98861470948502428</v>
      </c>
      <c r="L24" s="28">
        <v>1546854</v>
      </c>
      <c r="M24" s="28">
        <v>1219404</v>
      </c>
      <c r="N24" s="30">
        <f t="shared" si="0"/>
        <v>179</v>
      </c>
    </row>
    <row r="25" spans="1:14" s="31" customFormat="1" x14ac:dyDescent="0.25">
      <c r="A25" s="26" t="s">
        <v>255</v>
      </c>
      <c r="B25" s="27">
        <v>108</v>
      </c>
      <c r="C25" s="28">
        <v>60</v>
      </c>
      <c r="D25" s="27">
        <v>100</v>
      </c>
      <c r="E25" s="29">
        <v>1.08</v>
      </c>
      <c r="F25" s="27">
        <v>131</v>
      </c>
      <c r="G25" s="27">
        <v>118.00999999999999</v>
      </c>
      <c r="H25" s="29">
        <v>1.1100754173375138</v>
      </c>
      <c r="I25" s="27">
        <v>394194.48999999993</v>
      </c>
      <c r="J25" s="27">
        <v>420316.66</v>
      </c>
      <c r="K25" s="29">
        <v>0.93785121436775776</v>
      </c>
      <c r="L25" s="28">
        <v>1779834</v>
      </c>
      <c r="M25" s="28">
        <v>1441534</v>
      </c>
      <c r="N25" s="30">
        <f t="shared" si="0"/>
        <v>191</v>
      </c>
    </row>
    <row r="26" spans="1:14" s="31" customFormat="1" x14ac:dyDescent="0.25">
      <c r="A26" s="26" t="s">
        <v>256</v>
      </c>
      <c r="B26" s="27">
        <v>37</v>
      </c>
      <c r="C26" s="28">
        <v>22</v>
      </c>
      <c r="D26" s="27">
        <v>41.960000000000008</v>
      </c>
      <c r="E26" s="29">
        <v>0.88179218303145834</v>
      </c>
      <c r="F26" s="27">
        <v>105</v>
      </c>
      <c r="G26" s="27">
        <v>94.990000000000009</v>
      </c>
      <c r="H26" s="29">
        <v>1.1053795136330138</v>
      </c>
      <c r="I26" s="27">
        <v>263166.32999999996</v>
      </c>
      <c r="J26" s="27">
        <v>282719.38</v>
      </c>
      <c r="K26" s="29">
        <v>0.93083937153512419</v>
      </c>
      <c r="L26" s="28">
        <v>923140</v>
      </c>
      <c r="M26" s="28">
        <v>815280</v>
      </c>
      <c r="N26" s="30">
        <f t="shared" si="0"/>
        <v>127</v>
      </c>
    </row>
    <row r="27" spans="1:14" s="31" customFormat="1" x14ac:dyDescent="0.25">
      <c r="A27" s="26" t="s">
        <v>257</v>
      </c>
      <c r="B27" s="27">
        <v>81</v>
      </c>
      <c r="C27" s="28">
        <v>44</v>
      </c>
      <c r="D27" s="27">
        <v>93.999999999999986</v>
      </c>
      <c r="E27" s="29">
        <v>0.86170212765957455</v>
      </c>
      <c r="F27" s="27">
        <v>133</v>
      </c>
      <c r="G27" s="27">
        <v>128.97999999999999</v>
      </c>
      <c r="H27" s="29">
        <v>1.0311676228872695</v>
      </c>
      <c r="I27" s="27">
        <v>307814.69999999995</v>
      </c>
      <c r="J27" s="27">
        <v>349217.01000000007</v>
      </c>
      <c r="K27" s="29">
        <v>0.88144245894551321</v>
      </c>
      <c r="L27" s="28">
        <v>1226180</v>
      </c>
      <c r="M27" s="28">
        <v>1002360</v>
      </c>
      <c r="N27" s="30">
        <f t="shared" si="0"/>
        <v>177</v>
      </c>
    </row>
    <row r="28" spans="1:14" x14ac:dyDescent="0.25">
      <c r="A28" s="5" t="s">
        <v>258</v>
      </c>
      <c r="B28" s="7"/>
      <c r="C28" s="11"/>
      <c r="D28" s="7"/>
      <c r="E28" s="9"/>
      <c r="F28" s="7"/>
      <c r="G28" s="7"/>
      <c r="H28" s="9"/>
      <c r="I28" s="7">
        <v>43716.819999999992</v>
      </c>
      <c r="J28" s="7"/>
      <c r="K28" s="9" t="e">
        <v>#NUM!</v>
      </c>
      <c r="L28" s="11"/>
      <c r="M28" s="11"/>
      <c r="N28" s="6">
        <f t="shared" si="0"/>
        <v>0</v>
      </c>
    </row>
    <row r="29" spans="1:14" s="31" customFormat="1" x14ac:dyDescent="0.25">
      <c r="A29" s="26" t="s">
        <v>259</v>
      </c>
      <c r="B29" s="27">
        <v>81</v>
      </c>
      <c r="C29" s="28">
        <v>47</v>
      </c>
      <c r="D29" s="27">
        <v>69.989999999999995</v>
      </c>
      <c r="E29" s="29">
        <v>1.1573081868838406</v>
      </c>
      <c r="F29" s="27">
        <v>99</v>
      </c>
      <c r="G29" s="27">
        <v>82.97</v>
      </c>
      <c r="H29" s="29">
        <v>1.1932023622996264</v>
      </c>
      <c r="I29" s="27">
        <v>375505.88999999996</v>
      </c>
      <c r="J29" s="27">
        <v>329914.56</v>
      </c>
      <c r="K29" s="29">
        <v>1.1381913244447288</v>
      </c>
      <c r="L29" s="28">
        <v>1112720</v>
      </c>
      <c r="M29" s="28">
        <v>860250</v>
      </c>
      <c r="N29" s="30">
        <f t="shared" si="0"/>
        <v>146</v>
      </c>
    </row>
    <row r="30" spans="1:14" x14ac:dyDescent="0.25">
      <c r="A30" s="5" t="s">
        <v>260</v>
      </c>
      <c r="B30" s="7">
        <v>27</v>
      </c>
      <c r="C30" s="11">
        <v>22</v>
      </c>
      <c r="D30" s="7">
        <v>36.019999999999996</v>
      </c>
      <c r="E30" s="9">
        <v>0.74958356468628551</v>
      </c>
      <c r="F30" s="7">
        <v>64</v>
      </c>
      <c r="G30" s="7">
        <v>74.02</v>
      </c>
      <c r="H30" s="9">
        <v>0.86463118076195622</v>
      </c>
      <c r="I30" s="7">
        <v>229539.40999999995</v>
      </c>
      <c r="J30" s="7">
        <v>220470.06</v>
      </c>
      <c r="K30" s="9">
        <v>1.0411364246011452</v>
      </c>
      <c r="L30" s="11">
        <v>686090</v>
      </c>
      <c r="M30" s="11">
        <v>525630</v>
      </c>
      <c r="N30" s="6">
        <f t="shared" si="0"/>
        <v>86</v>
      </c>
    </row>
    <row r="31" spans="1:14" s="31" customFormat="1" x14ac:dyDescent="0.25">
      <c r="A31" s="26" t="s">
        <v>261</v>
      </c>
      <c r="B31" s="27">
        <v>121</v>
      </c>
      <c r="C31" s="28">
        <v>52</v>
      </c>
      <c r="D31" s="27">
        <v>138.99</v>
      </c>
      <c r="E31" s="29">
        <v>0.87056622778617165</v>
      </c>
      <c r="F31" s="27">
        <v>113</v>
      </c>
      <c r="G31" s="27">
        <v>120.00999999999999</v>
      </c>
      <c r="H31" s="29">
        <v>0.94158820098325147</v>
      </c>
      <c r="I31" s="27">
        <v>468358.02</v>
      </c>
      <c r="J31" s="27">
        <v>482070.17000000004</v>
      </c>
      <c r="K31" s="29">
        <v>0.97155569696419919</v>
      </c>
      <c r="L31" s="28">
        <v>1567680</v>
      </c>
      <c r="M31" s="28">
        <v>1282760</v>
      </c>
      <c r="N31" s="30">
        <f t="shared" si="0"/>
        <v>165</v>
      </c>
    </row>
    <row r="32" spans="1:14" x14ac:dyDescent="0.25">
      <c r="A32" s="5" t="s">
        <v>262</v>
      </c>
      <c r="B32" s="7">
        <v>44</v>
      </c>
      <c r="C32" s="11">
        <v>19</v>
      </c>
      <c r="D32" s="7">
        <v>65.989999999999995</v>
      </c>
      <c r="E32" s="9">
        <v>0.66676769207455677</v>
      </c>
      <c r="F32" s="7">
        <v>64</v>
      </c>
      <c r="G32" s="7">
        <v>83.99</v>
      </c>
      <c r="H32" s="9">
        <v>0.76199547565186332</v>
      </c>
      <c r="I32" s="7">
        <v>242496.47</v>
      </c>
      <c r="J32" s="7">
        <v>246860.90999999997</v>
      </c>
      <c r="K32" s="9">
        <v>0.98232024665225459</v>
      </c>
      <c r="L32" s="11">
        <v>688660</v>
      </c>
      <c r="M32" s="11">
        <v>567090</v>
      </c>
      <c r="N32" s="6">
        <f t="shared" si="0"/>
        <v>83</v>
      </c>
    </row>
    <row r="33" spans="1:14" x14ac:dyDescent="0.25">
      <c r="A33" s="18" t="s">
        <v>20</v>
      </c>
      <c r="B33" s="19">
        <v>812</v>
      </c>
      <c r="C33" s="20">
        <v>416</v>
      </c>
      <c r="D33" s="19">
        <v>884.95</v>
      </c>
      <c r="E33" s="21">
        <v>0.91756596417876712</v>
      </c>
      <c r="F33" s="19">
        <v>1388</v>
      </c>
      <c r="G33" s="19">
        <v>1384.1000000000001</v>
      </c>
      <c r="H33" s="21">
        <v>1.0028177154829852</v>
      </c>
      <c r="I33" s="19">
        <v>3870127.87</v>
      </c>
      <c r="J33" s="19">
        <v>4362440.53</v>
      </c>
      <c r="K33" s="21">
        <v>0.88714742204176245</v>
      </c>
      <c r="L33" s="20">
        <v>15620580</v>
      </c>
      <c r="M33" s="20">
        <v>12883816</v>
      </c>
      <c r="N33" s="6">
        <f t="shared" si="0"/>
        <v>1804</v>
      </c>
    </row>
    <row r="34" spans="1:14" s="31" customFormat="1" ht="17.25" customHeight="1" x14ac:dyDescent="0.25">
      <c r="A34" s="26" t="s">
        <v>263</v>
      </c>
      <c r="B34" s="27">
        <v>46</v>
      </c>
      <c r="C34" s="28">
        <v>26</v>
      </c>
      <c r="D34" s="27">
        <v>49.969999999999992</v>
      </c>
      <c r="E34" s="29">
        <v>0.92055233139883941</v>
      </c>
      <c r="F34" s="27">
        <v>78</v>
      </c>
      <c r="G34" s="27">
        <v>65</v>
      </c>
      <c r="H34" s="29">
        <v>1.2</v>
      </c>
      <c r="I34" s="27">
        <v>225363.87</v>
      </c>
      <c r="J34" s="27">
        <v>167888.46000000002</v>
      </c>
      <c r="K34" s="29">
        <v>1.3423428268982869</v>
      </c>
      <c r="L34" s="28">
        <v>1051722</v>
      </c>
      <c r="M34" s="28">
        <v>869352</v>
      </c>
      <c r="N34" s="30">
        <f t="shared" si="0"/>
        <v>104</v>
      </c>
    </row>
    <row r="35" spans="1:14" s="31" customFormat="1" ht="17.25" customHeight="1" x14ac:dyDescent="0.25">
      <c r="A35" s="26" t="s">
        <v>264</v>
      </c>
      <c r="B35" s="27">
        <v>107</v>
      </c>
      <c r="C35" s="28">
        <v>44</v>
      </c>
      <c r="D35" s="27">
        <v>106.00000000000001</v>
      </c>
      <c r="E35" s="29">
        <v>1.0094339622641508</v>
      </c>
      <c r="F35" s="27">
        <v>118</v>
      </c>
      <c r="G35" s="27">
        <v>147.03000000000003</v>
      </c>
      <c r="H35" s="29">
        <v>0.80255730123104108</v>
      </c>
      <c r="I35" s="27">
        <v>261396.58000000002</v>
      </c>
      <c r="J35" s="27">
        <v>289549.05999999994</v>
      </c>
      <c r="K35" s="29">
        <v>0.90277129547579971</v>
      </c>
      <c r="L35" s="28">
        <v>1116454</v>
      </c>
      <c r="M35" s="28">
        <v>871490</v>
      </c>
      <c r="N35" s="30">
        <f t="shared" si="0"/>
        <v>162</v>
      </c>
    </row>
    <row r="36" spans="1:14" s="31" customFormat="1" ht="17.25" customHeight="1" x14ac:dyDescent="0.25">
      <c r="A36" s="26" t="s">
        <v>265</v>
      </c>
      <c r="B36" s="27">
        <v>74</v>
      </c>
      <c r="C36" s="28">
        <v>44</v>
      </c>
      <c r="D36" s="27">
        <v>86.990000000000009</v>
      </c>
      <c r="E36" s="29">
        <v>0.85067249109092991</v>
      </c>
      <c r="F36" s="27">
        <v>183</v>
      </c>
      <c r="G36" s="27">
        <v>185</v>
      </c>
      <c r="H36" s="29">
        <v>0.98918918918918919</v>
      </c>
      <c r="I36" s="27">
        <v>522825.55000000005</v>
      </c>
      <c r="J36" s="27">
        <v>486810.16999999993</v>
      </c>
      <c r="K36" s="29">
        <v>1.0739823903021586</v>
      </c>
      <c r="L36" s="28">
        <v>2698712</v>
      </c>
      <c r="M36" s="28">
        <v>2061614</v>
      </c>
      <c r="N36" s="30">
        <f t="shared" si="0"/>
        <v>227</v>
      </c>
    </row>
    <row r="37" spans="1:14" s="31" customFormat="1" x14ac:dyDescent="0.25">
      <c r="A37" s="26" t="s">
        <v>266</v>
      </c>
      <c r="B37" s="27">
        <v>78</v>
      </c>
      <c r="C37" s="28">
        <v>39</v>
      </c>
      <c r="D37" s="27">
        <v>78.990000000000009</v>
      </c>
      <c r="E37" s="29">
        <v>0.98746676794530941</v>
      </c>
      <c r="F37" s="27">
        <v>124</v>
      </c>
      <c r="G37" s="27">
        <v>106</v>
      </c>
      <c r="H37" s="29">
        <v>1.1698113207547169</v>
      </c>
      <c r="I37" s="27">
        <v>359060.2300000001</v>
      </c>
      <c r="J37" s="27">
        <v>417565.86</v>
      </c>
      <c r="K37" s="29">
        <v>0.85988885681410854</v>
      </c>
      <c r="L37" s="28">
        <v>1439330</v>
      </c>
      <c r="M37" s="28">
        <v>1249000</v>
      </c>
      <c r="N37" s="30">
        <f t="shared" si="0"/>
        <v>163</v>
      </c>
    </row>
    <row r="38" spans="1:14" s="31" customFormat="1" x14ac:dyDescent="0.25">
      <c r="A38" s="26" t="s">
        <v>267</v>
      </c>
      <c r="B38" s="27">
        <v>29</v>
      </c>
      <c r="C38" s="28">
        <v>20</v>
      </c>
      <c r="D38" s="27">
        <v>44.990000000000009</v>
      </c>
      <c r="E38" s="29">
        <v>0.64458768615247819</v>
      </c>
      <c r="F38" s="27">
        <v>88</v>
      </c>
      <c r="G38" s="27">
        <v>94.990000000000009</v>
      </c>
      <c r="H38" s="29">
        <v>0.92641330666385924</v>
      </c>
      <c r="I38" s="27">
        <v>184045.84</v>
      </c>
      <c r="J38" s="27">
        <v>254804.15999999997</v>
      </c>
      <c r="K38" s="29">
        <v>0.72230312095375526</v>
      </c>
      <c r="L38" s="28">
        <v>754170</v>
      </c>
      <c r="M38" s="28">
        <v>678360</v>
      </c>
      <c r="N38" s="30">
        <f t="shared" si="0"/>
        <v>108</v>
      </c>
    </row>
    <row r="39" spans="1:14" s="31" customFormat="1" x14ac:dyDescent="0.25">
      <c r="A39" s="26" t="s">
        <v>268</v>
      </c>
      <c r="B39" s="27">
        <v>73</v>
      </c>
      <c r="C39" s="28">
        <v>55</v>
      </c>
      <c r="D39" s="27">
        <v>85.01</v>
      </c>
      <c r="E39" s="29">
        <v>0.8587225032349135</v>
      </c>
      <c r="F39" s="27">
        <v>110</v>
      </c>
      <c r="G39" s="27">
        <v>100</v>
      </c>
      <c r="H39" s="29">
        <v>1.1000000000000001</v>
      </c>
      <c r="I39" s="27">
        <v>290333.59000000003</v>
      </c>
      <c r="J39" s="27">
        <v>360176.01999999996</v>
      </c>
      <c r="K39" s="29">
        <v>0.80608806216471618</v>
      </c>
      <c r="L39" s="28">
        <v>1732370</v>
      </c>
      <c r="M39" s="28">
        <v>1221880</v>
      </c>
      <c r="N39" s="30">
        <f t="shared" si="0"/>
        <v>165</v>
      </c>
    </row>
    <row r="40" spans="1:14" x14ac:dyDescent="0.25">
      <c r="A40" s="5" t="s">
        <v>269</v>
      </c>
      <c r="B40" s="7">
        <v>39</v>
      </c>
      <c r="C40" s="11">
        <v>25</v>
      </c>
      <c r="D40" s="7">
        <v>40</v>
      </c>
      <c r="E40" s="9">
        <v>0.97499999999999998</v>
      </c>
      <c r="F40" s="7">
        <v>70</v>
      </c>
      <c r="G40" s="7">
        <v>67.02</v>
      </c>
      <c r="H40" s="9">
        <v>1.0444643390032826</v>
      </c>
      <c r="I40" s="7">
        <v>181298.47</v>
      </c>
      <c r="J40" s="7">
        <v>213668.87</v>
      </c>
      <c r="K40" s="9">
        <v>0.84850203026767546</v>
      </c>
      <c r="L40" s="11">
        <v>617018</v>
      </c>
      <c r="M40" s="11">
        <v>519718</v>
      </c>
      <c r="N40" s="6">
        <f t="shared" si="0"/>
        <v>95</v>
      </c>
    </row>
    <row r="41" spans="1:14" s="31" customFormat="1" x14ac:dyDescent="0.25">
      <c r="A41" s="26" t="s">
        <v>270</v>
      </c>
      <c r="B41" s="27">
        <v>50</v>
      </c>
      <c r="C41" s="28">
        <v>18</v>
      </c>
      <c r="D41" s="27">
        <v>64.999999999999986</v>
      </c>
      <c r="E41" s="29">
        <v>0.76923076923076938</v>
      </c>
      <c r="F41" s="27">
        <v>133</v>
      </c>
      <c r="G41" s="27">
        <v>122.01</v>
      </c>
      <c r="H41" s="29">
        <v>1.0900745840504875</v>
      </c>
      <c r="I41" s="27">
        <v>375503.30999999994</v>
      </c>
      <c r="J41" s="27">
        <v>425073.98999999993</v>
      </c>
      <c r="K41" s="29">
        <v>0.88338340814501493</v>
      </c>
      <c r="L41" s="28">
        <v>1474192</v>
      </c>
      <c r="M41" s="28">
        <v>1400542</v>
      </c>
      <c r="N41" s="30">
        <f t="shared" si="0"/>
        <v>151</v>
      </c>
    </row>
    <row r="42" spans="1:14" x14ac:dyDescent="0.25">
      <c r="A42" s="5" t="s">
        <v>271</v>
      </c>
      <c r="B42" s="7">
        <v>51</v>
      </c>
      <c r="C42" s="11">
        <v>16</v>
      </c>
      <c r="D42" s="7">
        <v>48.01</v>
      </c>
      <c r="E42" s="9">
        <v>1.0622786919391793</v>
      </c>
      <c r="F42" s="7">
        <v>67</v>
      </c>
      <c r="G42" s="7">
        <v>69.990000000000009</v>
      </c>
      <c r="H42" s="9">
        <v>0.95727961137305317</v>
      </c>
      <c r="I42" s="7">
        <v>297499.68000000005</v>
      </c>
      <c r="J42" s="7">
        <v>286656.99</v>
      </c>
      <c r="K42" s="9">
        <v>1.0378246140099359</v>
      </c>
      <c r="L42" s="11">
        <v>812260</v>
      </c>
      <c r="M42" s="11">
        <v>705360</v>
      </c>
      <c r="N42" s="6">
        <f t="shared" si="0"/>
        <v>83</v>
      </c>
    </row>
    <row r="43" spans="1:14" s="31" customFormat="1" x14ac:dyDescent="0.25">
      <c r="A43" s="26" t="s">
        <v>272</v>
      </c>
      <c r="B43" s="27">
        <v>79</v>
      </c>
      <c r="C43" s="28">
        <v>26</v>
      </c>
      <c r="D43" s="27">
        <v>92</v>
      </c>
      <c r="E43" s="29">
        <v>0.85869565217391308</v>
      </c>
      <c r="F43" s="27">
        <v>118</v>
      </c>
      <c r="G43" s="27">
        <v>120.01000000000002</v>
      </c>
      <c r="H43" s="29">
        <v>0.98325139571702347</v>
      </c>
      <c r="I43" s="27">
        <v>374761.18</v>
      </c>
      <c r="J43" s="27">
        <v>483712.08</v>
      </c>
      <c r="K43" s="29">
        <v>0.77476084533592793</v>
      </c>
      <c r="L43" s="28">
        <v>1172272</v>
      </c>
      <c r="M43" s="28">
        <v>1035090</v>
      </c>
      <c r="N43" s="30">
        <f t="shared" si="0"/>
        <v>144</v>
      </c>
    </row>
    <row r="44" spans="1:14" s="31" customFormat="1" x14ac:dyDescent="0.25">
      <c r="A44" s="26" t="s">
        <v>273</v>
      </c>
      <c r="B44" s="27">
        <v>53</v>
      </c>
      <c r="C44" s="28">
        <v>29</v>
      </c>
      <c r="D44" s="27">
        <v>60.989999999999995</v>
      </c>
      <c r="E44" s="29">
        <v>0.86899491719954103</v>
      </c>
      <c r="F44" s="27">
        <v>147</v>
      </c>
      <c r="G44" s="27">
        <v>162</v>
      </c>
      <c r="H44" s="29">
        <v>0.90740740740740744</v>
      </c>
      <c r="I44" s="27">
        <v>355722.41</v>
      </c>
      <c r="J44" s="27">
        <v>447478.22</v>
      </c>
      <c r="K44" s="29">
        <v>0.79494910389158158</v>
      </c>
      <c r="L44" s="28">
        <v>1138210</v>
      </c>
      <c r="M44" s="28">
        <v>1023390</v>
      </c>
      <c r="N44" s="30">
        <f t="shared" si="0"/>
        <v>176</v>
      </c>
    </row>
    <row r="45" spans="1:14" s="31" customFormat="1" x14ac:dyDescent="0.25">
      <c r="A45" s="26" t="s">
        <v>274</v>
      </c>
      <c r="B45" s="27">
        <v>76</v>
      </c>
      <c r="C45" s="28">
        <v>40</v>
      </c>
      <c r="D45" s="27">
        <v>77.990000000000038</v>
      </c>
      <c r="E45" s="29">
        <v>0.97448390819335762</v>
      </c>
      <c r="F45" s="27">
        <v>86</v>
      </c>
      <c r="G45" s="27">
        <v>82.029999999999973</v>
      </c>
      <c r="H45" s="29">
        <v>1.0483969279531882</v>
      </c>
      <c r="I45" s="27">
        <v>192473.8</v>
      </c>
      <c r="J45" s="27">
        <v>250897.14</v>
      </c>
      <c r="K45" s="29">
        <v>0.76714226395725349</v>
      </c>
      <c r="L45" s="28">
        <v>837400</v>
      </c>
      <c r="M45" s="28">
        <v>627700</v>
      </c>
      <c r="N45" s="30">
        <f t="shared" si="0"/>
        <v>126</v>
      </c>
    </row>
    <row r="46" spans="1:14" s="31" customFormat="1" x14ac:dyDescent="0.25">
      <c r="A46" s="26" t="s">
        <v>275</v>
      </c>
      <c r="B46" s="27">
        <v>57</v>
      </c>
      <c r="C46" s="28">
        <v>34</v>
      </c>
      <c r="D46" s="27">
        <v>49.01</v>
      </c>
      <c r="E46" s="29">
        <v>1.1630279534788819</v>
      </c>
      <c r="F46" s="27">
        <v>66</v>
      </c>
      <c r="G46" s="27">
        <v>63.019999999999996</v>
      </c>
      <c r="H46" s="29">
        <v>1.0472865756902572</v>
      </c>
      <c r="I46" s="27">
        <v>249843.35999999996</v>
      </c>
      <c r="J46" s="27">
        <v>278159.51</v>
      </c>
      <c r="K46" s="29">
        <v>0.89820175481327225</v>
      </c>
      <c r="L46" s="28">
        <v>776470</v>
      </c>
      <c r="M46" s="28">
        <v>620320</v>
      </c>
      <c r="N46" s="30">
        <f t="shared" si="0"/>
        <v>100</v>
      </c>
    </row>
    <row r="47" spans="1:14" x14ac:dyDescent="0.25">
      <c r="A47" s="18" t="s">
        <v>21</v>
      </c>
      <c r="B47" s="19">
        <v>296</v>
      </c>
      <c r="C47" s="20">
        <v>184</v>
      </c>
      <c r="D47" s="19">
        <v>333.03999999999996</v>
      </c>
      <c r="E47" s="21">
        <v>0.88878212827288028</v>
      </c>
      <c r="F47" s="19">
        <v>583</v>
      </c>
      <c r="G47" s="19">
        <v>603.07999999999993</v>
      </c>
      <c r="H47" s="21">
        <v>0.96670425150892103</v>
      </c>
      <c r="I47" s="19">
        <v>2258789.98</v>
      </c>
      <c r="J47" s="19">
        <v>2366190.6800000002</v>
      </c>
      <c r="K47" s="21">
        <v>0.9546102937063381</v>
      </c>
      <c r="L47" s="20">
        <v>6696024</v>
      </c>
      <c r="M47" s="20">
        <v>5399634</v>
      </c>
      <c r="N47" s="6">
        <f t="shared" si="0"/>
        <v>767</v>
      </c>
    </row>
    <row r="48" spans="1:14" s="31" customFormat="1" x14ac:dyDescent="0.25">
      <c r="A48" s="26" t="s">
        <v>276</v>
      </c>
      <c r="B48" s="27">
        <v>54</v>
      </c>
      <c r="C48" s="28">
        <v>35</v>
      </c>
      <c r="D48" s="27">
        <v>60.009999999999991</v>
      </c>
      <c r="E48" s="29">
        <v>0.89985002499583422</v>
      </c>
      <c r="F48" s="27">
        <v>105</v>
      </c>
      <c r="G48" s="27">
        <v>111.02</v>
      </c>
      <c r="H48" s="29">
        <v>0.94577553593947039</v>
      </c>
      <c r="I48" s="27">
        <v>363397.04999999993</v>
      </c>
      <c r="J48" s="27">
        <v>353543.85</v>
      </c>
      <c r="K48" s="29">
        <v>1.0278698102088326</v>
      </c>
      <c r="L48" s="28">
        <v>1316310</v>
      </c>
      <c r="M48" s="28">
        <v>1051270</v>
      </c>
      <c r="N48" s="30">
        <f t="shared" si="0"/>
        <v>140</v>
      </c>
    </row>
    <row r="49" spans="1:14" x14ac:dyDescent="0.25">
      <c r="A49" s="5" t="s">
        <v>277</v>
      </c>
      <c r="B49" s="7">
        <v>23</v>
      </c>
      <c r="C49" s="11">
        <v>14</v>
      </c>
      <c r="D49" s="7">
        <v>27.009999999999998</v>
      </c>
      <c r="E49" s="9">
        <v>0.85153646797482418</v>
      </c>
      <c r="F49" s="7">
        <v>44</v>
      </c>
      <c r="G49" s="7">
        <v>49.009999999999991</v>
      </c>
      <c r="H49" s="9">
        <v>0.89777596408896165</v>
      </c>
      <c r="I49" s="7">
        <v>266877.97000000003</v>
      </c>
      <c r="J49" s="7">
        <v>299074.37</v>
      </c>
      <c r="K49" s="9">
        <v>0.89234650899707668</v>
      </c>
      <c r="L49" s="11">
        <v>545600</v>
      </c>
      <c r="M49" s="11">
        <v>464350</v>
      </c>
      <c r="N49" s="6">
        <f t="shared" si="0"/>
        <v>58</v>
      </c>
    </row>
    <row r="50" spans="1:14" x14ac:dyDescent="0.25">
      <c r="A50" s="5" t="s">
        <v>278</v>
      </c>
      <c r="B50" s="7">
        <v>41</v>
      </c>
      <c r="C50" s="11">
        <v>23</v>
      </c>
      <c r="D50" s="7">
        <v>40</v>
      </c>
      <c r="E50" s="9">
        <v>1.0249999999999999</v>
      </c>
      <c r="F50" s="7">
        <v>58</v>
      </c>
      <c r="G50" s="7">
        <v>49.01</v>
      </c>
      <c r="H50" s="9">
        <v>1.1834319526627219</v>
      </c>
      <c r="I50" s="7">
        <v>149698.44</v>
      </c>
      <c r="J50" s="7">
        <v>144504.28999999998</v>
      </c>
      <c r="K50" s="9">
        <v>1.0359446075960792</v>
      </c>
      <c r="L50" s="11">
        <v>692280</v>
      </c>
      <c r="M50" s="11">
        <v>537730</v>
      </c>
      <c r="N50" s="6">
        <f t="shared" si="0"/>
        <v>81</v>
      </c>
    </row>
    <row r="51" spans="1:14" s="31" customFormat="1" x14ac:dyDescent="0.25">
      <c r="A51" s="26" t="s">
        <v>279</v>
      </c>
      <c r="B51" s="27">
        <v>44</v>
      </c>
      <c r="C51" s="28">
        <v>30</v>
      </c>
      <c r="D51" s="27">
        <v>53.010000000000005</v>
      </c>
      <c r="E51" s="29">
        <v>0.83003206942086394</v>
      </c>
      <c r="F51" s="27">
        <v>73</v>
      </c>
      <c r="G51" s="27">
        <v>74.02</v>
      </c>
      <c r="H51" s="29">
        <v>0.98621994055660633</v>
      </c>
      <c r="I51" s="27">
        <v>257832.46999999997</v>
      </c>
      <c r="J51" s="27">
        <v>346759.58000000007</v>
      </c>
      <c r="K51" s="29">
        <v>0.74354822439224288</v>
      </c>
      <c r="L51" s="28">
        <v>949170</v>
      </c>
      <c r="M51" s="28">
        <v>768670</v>
      </c>
      <c r="N51" s="30">
        <f t="shared" si="0"/>
        <v>103</v>
      </c>
    </row>
    <row r="52" spans="1:14" x14ac:dyDescent="0.25">
      <c r="A52" s="5" t="s">
        <v>280</v>
      </c>
      <c r="B52" s="7">
        <v>38</v>
      </c>
      <c r="C52" s="11">
        <v>24</v>
      </c>
      <c r="D52" s="7">
        <v>47.01</v>
      </c>
      <c r="E52" s="9">
        <v>0.80833865135077643</v>
      </c>
      <c r="F52" s="7">
        <v>74</v>
      </c>
      <c r="G52" s="7">
        <v>85.009999999999991</v>
      </c>
      <c r="H52" s="9">
        <v>0.87048582519703577</v>
      </c>
      <c r="I52" s="7">
        <v>292475.43000000005</v>
      </c>
      <c r="J52" s="7">
        <v>339310.97000000003</v>
      </c>
      <c r="K52" s="9">
        <v>0.8619686831816844</v>
      </c>
      <c r="L52" s="11">
        <v>802140</v>
      </c>
      <c r="M52" s="11">
        <v>653140</v>
      </c>
      <c r="N52" s="6">
        <f t="shared" si="0"/>
        <v>98</v>
      </c>
    </row>
    <row r="53" spans="1:14" x14ac:dyDescent="0.25">
      <c r="A53" s="5" t="s">
        <v>281</v>
      </c>
      <c r="B53" s="7">
        <v>17</v>
      </c>
      <c r="C53" s="11">
        <v>10</v>
      </c>
      <c r="D53" s="7">
        <v>15.990000000000002</v>
      </c>
      <c r="E53" s="9">
        <v>1.063164477798624</v>
      </c>
      <c r="F53" s="7">
        <v>61</v>
      </c>
      <c r="G53" s="7">
        <v>60.009999999999991</v>
      </c>
      <c r="H53" s="9">
        <v>1.016497250458257</v>
      </c>
      <c r="I53" s="7">
        <v>232288.89</v>
      </c>
      <c r="J53" s="7">
        <v>184364.69</v>
      </c>
      <c r="K53" s="9">
        <v>1.2599424000333252</v>
      </c>
      <c r="L53" s="11">
        <v>575866</v>
      </c>
      <c r="M53" s="11">
        <v>495994</v>
      </c>
      <c r="N53" s="6">
        <f t="shared" si="0"/>
        <v>71</v>
      </c>
    </row>
    <row r="54" spans="1:14" s="31" customFormat="1" x14ac:dyDescent="0.25">
      <c r="A54" s="26" t="s">
        <v>282</v>
      </c>
      <c r="B54" s="27">
        <v>60</v>
      </c>
      <c r="C54" s="28">
        <v>35</v>
      </c>
      <c r="D54" s="27">
        <v>65</v>
      </c>
      <c r="E54" s="29">
        <v>0.92307692307692313</v>
      </c>
      <c r="F54" s="27">
        <v>126</v>
      </c>
      <c r="G54" s="27">
        <v>123.98000000000002</v>
      </c>
      <c r="H54" s="29">
        <v>1.0162929504758831</v>
      </c>
      <c r="I54" s="27">
        <v>472429.81</v>
      </c>
      <c r="J54" s="27">
        <v>532940.44999999995</v>
      </c>
      <c r="K54" s="29">
        <v>0.88645890924586423</v>
      </c>
      <c r="L54" s="28">
        <v>1427308</v>
      </c>
      <c r="M54" s="28">
        <v>1107140</v>
      </c>
      <c r="N54" s="30">
        <f t="shared" si="0"/>
        <v>161</v>
      </c>
    </row>
    <row r="55" spans="1:14" x14ac:dyDescent="0.25">
      <c r="A55" s="5" t="s">
        <v>283</v>
      </c>
      <c r="B55" s="7">
        <v>19</v>
      </c>
      <c r="C55" s="11">
        <v>13</v>
      </c>
      <c r="D55" s="7">
        <v>25.009999999999998</v>
      </c>
      <c r="E55" s="9">
        <v>0.75969612155137956</v>
      </c>
      <c r="F55" s="7">
        <v>42</v>
      </c>
      <c r="G55" s="7">
        <v>51.02000000000001</v>
      </c>
      <c r="H55" s="9">
        <v>0.82320658565268501</v>
      </c>
      <c r="I55" s="7">
        <v>186829.95999999996</v>
      </c>
      <c r="J55" s="7">
        <v>165692.47999999998</v>
      </c>
      <c r="K55" s="9">
        <v>1.1275705451448368</v>
      </c>
      <c r="L55" s="11">
        <v>387350</v>
      </c>
      <c r="M55" s="11">
        <v>321340</v>
      </c>
      <c r="N55" s="6">
        <f t="shared" si="0"/>
        <v>55</v>
      </c>
    </row>
    <row r="56" spans="1:14" x14ac:dyDescent="0.25">
      <c r="A56" s="5" t="s">
        <v>284</v>
      </c>
      <c r="B56" s="7"/>
      <c r="C56" s="11"/>
      <c r="D56" s="7"/>
      <c r="E56" s="9"/>
      <c r="F56" s="7"/>
      <c r="G56" s="7"/>
      <c r="H56" s="9"/>
      <c r="I56" s="7">
        <v>36959.96</v>
      </c>
      <c r="J56" s="7"/>
      <c r="K56" s="9" t="e">
        <v>#NUM!</v>
      </c>
      <c r="L56" s="11"/>
      <c r="M56" s="11"/>
      <c r="N56" s="6">
        <f t="shared" si="0"/>
        <v>0</v>
      </c>
    </row>
    <row r="57" spans="1:14" x14ac:dyDescent="0.25">
      <c r="A57" s="18" t="s">
        <v>22</v>
      </c>
      <c r="B57" s="19">
        <v>1172</v>
      </c>
      <c r="C57" s="20">
        <v>639</v>
      </c>
      <c r="D57" s="19">
        <v>1305.9699999999998</v>
      </c>
      <c r="E57" s="21">
        <v>0.89741724541911394</v>
      </c>
      <c r="F57" s="19">
        <v>1605</v>
      </c>
      <c r="G57" s="19">
        <v>1702.92</v>
      </c>
      <c r="H57" s="21">
        <v>0.94249876682404332</v>
      </c>
      <c r="I57" s="19">
        <v>4735910.54</v>
      </c>
      <c r="J57" s="19">
        <v>5054256.5200000014</v>
      </c>
      <c r="K57" s="21">
        <v>0.93701428118254648</v>
      </c>
      <c r="L57" s="20">
        <v>17630206</v>
      </c>
      <c r="M57" s="20">
        <v>14200684</v>
      </c>
      <c r="N57" s="6">
        <f t="shared" si="0"/>
        <v>2244</v>
      </c>
    </row>
    <row r="58" spans="1:14" s="31" customFormat="1" x14ac:dyDescent="0.25">
      <c r="A58" s="26" t="s">
        <v>285</v>
      </c>
      <c r="B58" s="27">
        <v>52</v>
      </c>
      <c r="C58" s="28">
        <v>34</v>
      </c>
      <c r="D58" s="27">
        <v>69</v>
      </c>
      <c r="E58" s="29">
        <v>0.75362318840579712</v>
      </c>
      <c r="F58" s="27">
        <v>78</v>
      </c>
      <c r="G58" s="27">
        <v>104.99</v>
      </c>
      <c r="H58" s="29">
        <v>0.74292789789503766</v>
      </c>
      <c r="I58" s="27">
        <v>223900.04999999996</v>
      </c>
      <c r="J58" s="27">
        <v>250401.02</v>
      </c>
      <c r="K58" s="29">
        <v>0.89416588638496752</v>
      </c>
      <c r="L58" s="28">
        <v>824462</v>
      </c>
      <c r="M58" s="28">
        <v>668702</v>
      </c>
      <c r="N58" s="30">
        <f t="shared" si="0"/>
        <v>112</v>
      </c>
    </row>
    <row r="59" spans="1:14" x14ac:dyDescent="0.25">
      <c r="A59" s="5" t="s">
        <v>286</v>
      </c>
      <c r="B59" s="7">
        <v>38</v>
      </c>
      <c r="C59" s="11">
        <v>21</v>
      </c>
      <c r="D59" s="7">
        <v>39.020000000000003</v>
      </c>
      <c r="E59" s="9">
        <v>0.97385955920041001</v>
      </c>
      <c r="F59" s="7">
        <v>63</v>
      </c>
      <c r="G59" s="7">
        <v>100</v>
      </c>
      <c r="H59" s="9">
        <v>0.63</v>
      </c>
      <c r="I59" s="7">
        <v>225881.02</v>
      </c>
      <c r="J59" s="7">
        <v>236563.99000000002</v>
      </c>
      <c r="K59" s="9">
        <v>0.95484109817390195</v>
      </c>
      <c r="L59" s="11">
        <v>604632</v>
      </c>
      <c r="M59" s="11">
        <v>504992</v>
      </c>
      <c r="N59" s="6">
        <f t="shared" si="0"/>
        <v>84</v>
      </c>
    </row>
    <row r="60" spans="1:14" x14ac:dyDescent="0.25">
      <c r="A60" s="5" t="s">
        <v>287</v>
      </c>
      <c r="B60" s="7">
        <v>47</v>
      </c>
      <c r="C60" s="11">
        <v>16</v>
      </c>
      <c r="D60" s="7">
        <v>49.970000000000006</v>
      </c>
      <c r="E60" s="9">
        <v>0.9405643386031618</v>
      </c>
      <c r="F60" s="7">
        <v>67</v>
      </c>
      <c r="G60" s="7">
        <v>85.010000000000019</v>
      </c>
      <c r="H60" s="9">
        <v>0.7881425714621807</v>
      </c>
      <c r="I60" s="7">
        <v>238252.46000000002</v>
      </c>
      <c r="J60" s="7">
        <v>285170.83999999997</v>
      </c>
      <c r="K60" s="9">
        <v>0.83547272925941529</v>
      </c>
      <c r="L60" s="11">
        <v>717912</v>
      </c>
      <c r="M60" s="11">
        <v>572830</v>
      </c>
      <c r="N60" s="6">
        <f t="shared" si="0"/>
        <v>83</v>
      </c>
    </row>
    <row r="61" spans="1:14" s="31" customFormat="1" x14ac:dyDescent="0.25">
      <c r="A61" s="26" t="s">
        <v>288</v>
      </c>
      <c r="B61" s="27">
        <v>44</v>
      </c>
      <c r="C61" s="28">
        <v>31</v>
      </c>
      <c r="D61" s="27">
        <v>41.959999999999994</v>
      </c>
      <c r="E61" s="29">
        <v>1.0486177311725455</v>
      </c>
      <c r="F61" s="27">
        <v>83</v>
      </c>
      <c r="G61" s="27">
        <v>90</v>
      </c>
      <c r="H61" s="29">
        <v>0.92222222222222228</v>
      </c>
      <c r="I61" s="27">
        <v>269125.43</v>
      </c>
      <c r="J61" s="27">
        <v>317738.66999999993</v>
      </c>
      <c r="K61" s="29">
        <v>0.84700244386369483</v>
      </c>
      <c r="L61" s="28">
        <v>882830</v>
      </c>
      <c r="M61" s="28">
        <v>731940</v>
      </c>
      <c r="N61" s="30">
        <f t="shared" si="0"/>
        <v>114</v>
      </c>
    </row>
    <row r="62" spans="1:14" s="31" customFormat="1" x14ac:dyDescent="0.25">
      <c r="A62" s="26" t="s">
        <v>289</v>
      </c>
      <c r="B62" s="27">
        <v>78</v>
      </c>
      <c r="C62" s="28">
        <v>44</v>
      </c>
      <c r="D62" s="27">
        <v>90</v>
      </c>
      <c r="E62" s="29">
        <v>0.8666666666666667</v>
      </c>
      <c r="F62" s="27">
        <v>119</v>
      </c>
      <c r="G62" s="27">
        <v>135.97999999999999</v>
      </c>
      <c r="H62" s="29">
        <v>0.87512869539638194</v>
      </c>
      <c r="I62" s="27">
        <v>291189.41999999993</v>
      </c>
      <c r="J62" s="27">
        <v>382175.49999999994</v>
      </c>
      <c r="K62" s="29">
        <v>0.76192592146801663</v>
      </c>
      <c r="L62" s="28">
        <v>1338754</v>
      </c>
      <c r="M62" s="28">
        <v>1129044</v>
      </c>
      <c r="N62" s="30">
        <f t="shared" si="0"/>
        <v>163</v>
      </c>
    </row>
    <row r="63" spans="1:14" s="31" customFormat="1" x14ac:dyDescent="0.25">
      <c r="A63" s="26" t="s">
        <v>290</v>
      </c>
      <c r="B63" s="27">
        <v>67</v>
      </c>
      <c r="C63" s="28">
        <v>39</v>
      </c>
      <c r="D63" s="27">
        <v>73.009999999999991</v>
      </c>
      <c r="E63" s="29">
        <v>0.91768250924530903</v>
      </c>
      <c r="F63" s="27">
        <v>67</v>
      </c>
      <c r="G63" s="27">
        <v>69.989999999999995</v>
      </c>
      <c r="H63" s="29">
        <v>0.9572796113730534</v>
      </c>
      <c r="I63" s="27">
        <v>248944.61999999997</v>
      </c>
      <c r="J63" s="27">
        <v>263561.52999999997</v>
      </c>
      <c r="K63" s="29">
        <v>0.9445408060880508</v>
      </c>
      <c r="L63" s="28">
        <v>846050</v>
      </c>
      <c r="M63" s="28">
        <v>642680</v>
      </c>
      <c r="N63" s="30">
        <f t="shared" si="0"/>
        <v>106</v>
      </c>
    </row>
    <row r="64" spans="1:14" x14ac:dyDescent="0.25">
      <c r="A64" s="5" t="s">
        <v>291</v>
      </c>
      <c r="B64" s="7">
        <v>46</v>
      </c>
      <c r="C64" s="11">
        <v>19</v>
      </c>
      <c r="D64" s="7">
        <v>43</v>
      </c>
      <c r="E64" s="9">
        <v>1.069767441860465</v>
      </c>
      <c r="F64" s="7">
        <v>70</v>
      </c>
      <c r="G64" s="7">
        <v>62.000000000000007</v>
      </c>
      <c r="H64" s="9">
        <v>1.129032258064516</v>
      </c>
      <c r="I64" s="7">
        <v>182019.23</v>
      </c>
      <c r="J64" s="7">
        <v>233413.85</v>
      </c>
      <c r="K64" s="9">
        <v>0.77981332298833173</v>
      </c>
      <c r="L64" s="11">
        <v>708390</v>
      </c>
      <c r="M64" s="11">
        <v>592910</v>
      </c>
      <c r="N64" s="6">
        <f t="shared" si="0"/>
        <v>89</v>
      </c>
    </row>
    <row r="65" spans="1:14" x14ac:dyDescent="0.25">
      <c r="A65" s="5" t="s">
        <v>292</v>
      </c>
      <c r="B65" s="7">
        <v>57</v>
      </c>
      <c r="C65" s="11">
        <v>31</v>
      </c>
      <c r="D65" s="7">
        <v>80.999999999999986</v>
      </c>
      <c r="E65" s="9">
        <v>0.70370370370370383</v>
      </c>
      <c r="F65" s="7">
        <v>63</v>
      </c>
      <c r="G65" s="7">
        <v>60.009999999999991</v>
      </c>
      <c r="H65" s="9">
        <v>1.0498250291618065</v>
      </c>
      <c r="I65" s="7">
        <v>145029.20000000001</v>
      </c>
      <c r="J65" s="7">
        <v>100160.29999999999</v>
      </c>
      <c r="K65" s="9">
        <v>1.4479709026430634</v>
      </c>
      <c r="L65" s="11">
        <v>765160</v>
      </c>
      <c r="M65" s="11">
        <v>597120</v>
      </c>
      <c r="N65" s="6">
        <f t="shared" si="0"/>
        <v>94</v>
      </c>
    </row>
    <row r="66" spans="1:14" s="31" customFormat="1" x14ac:dyDescent="0.25">
      <c r="A66" s="26" t="s">
        <v>293</v>
      </c>
      <c r="B66" s="27">
        <v>50</v>
      </c>
      <c r="C66" s="28">
        <v>30</v>
      </c>
      <c r="D66" s="27">
        <v>56.010000000000005</v>
      </c>
      <c r="E66" s="29">
        <v>0.89269773254775919</v>
      </c>
      <c r="F66" s="27">
        <v>161</v>
      </c>
      <c r="G66" s="27">
        <v>153.98000000000002</v>
      </c>
      <c r="H66" s="29">
        <v>1.0455903364073256</v>
      </c>
      <c r="I66" s="27">
        <v>455177.7300000001</v>
      </c>
      <c r="J66" s="27">
        <v>447726.44000000006</v>
      </c>
      <c r="K66" s="29">
        <v>1.0166425060802753</v>
      </c>
      <c r="L66" s="28">
        <v>1593390</v>
      </c>
      <c r="M66" s="28">
        <v>1399670</v>
      </c>
      <c r="N66" s="30">
        <f t="shared" si="0"/>
        <v>191</v>
      </c>
    </row>
    <row r="67" spans="1:14" s="31" customFormat="1" x14ac:dyDescent="0.25">
      <c r="A67" s="26" t="s">
        <v>294</v>
      </c>
      <c r="B67" s="27">
        <v>88</v>
      </c>
      <c r="C67" s="28">
        <v>49</v>
      </c>
      <c r="D67" s="27">
        <v>89.999999999999986</v>
      </c>
      <c r="E67" s="29">
        <v>0.97777777777777797</v>
      </c>
      <c r="F67" s="27">
        <v>98</v>
      </c>
      <c r="G67" s="27">
        <v>112.99000000000001</v>
      </c>
      <c r="H67" s="29">
        <v>0.8673333923356048</v>
      </c>
      <c r="I67" s="27">
        <v>407254.26</v>
      </c>
      <c r="J67" s="27">
        <v>396660.17000000004</v>
      </c>
      <c r="K67" s="29">
        <v>1.0267082273473538</v>
      </c>
      <c r="L67" s="28">
        <v>1329220</v>
      </c>
      <c r="M67" s="28">
        <v>1031990</v>
      </c>
      <c r="N67" s="30">
        <f t="shared" si="0"/>
        <v>147</v>
      </c>
    </row>
    <row r="68" spans="1:14" s="31" customFormat="1" x14ac:dyDescent="0.25">
      <c r="A68" s="26" t="s">
        <v>295</v>
      </c>
      <c r="B68" s="27">
        <v>52</v>
      </c>
      <c r="C68" s="28">
        <v>30</v>
      </c>
      <c r="D68" s="27">
        <v>64.999999999999972</v>
      </c>
      <c r="E68" s="29">
        <v>0.80000000000000038</v>
      </c>
      <c r="F68" s="27">
        <v>77</v>
      </c>
      <c r="G68" s="27">
        <v>90</v>
      </c>
      <c r="H68" s="29">
        <v>0.85555555555555551</v>
      </c>
      <c r="I68" s="27">
        <v>253296.28000000003</v>
      </c>
      <c r="J68" s="27">
        <v>200761.24</v>
      </c>
      <c r="K68" s="29">
        <v>1.2616791966417424</v>
      </c>
      <c r="L68" s="28">
        <v>838808</v>
      </c>
      <c r="M68" s="28">
        <v>638568</v>
      </c>
      <c r="N68" s="30">
        <f t="shared" si="0"/>
        <v>107</v>
      </c>
    </row>
    <row r="69" spans="1:14" x14ac:dyDescent="0.25">
      <c r="A69" s="5" t="s">
        <v>296</v>
      </c>
      <c r="B69" s="7">
        <v>45</v>
      </c>
      <c r="C69" s="11">
        <v>21</v>
      </c>
      <c r="D69" s="7">
        <v>49.97</v>
      </c>
      <c r="E69" s="9">
        <v>0.90054032419451668</v>
      </c>
      <c r="F69" s="7">
        <v>58</v>
      </c>
      <c r="G69" s="7">
        <v>60.99</v>
      </c>
      <c r="H69" s="9">
        <v>0.95097556976553532</v>
      </c>
      <c r="I69" s="7">
        <v>212509.41000000006</v>
      </c>
      <c r="J69" s="7">
        <v>197369.71999999997</v>
      </c>
      <c r="K69" s="9">
        <v>1.0767072578306343</v>
      </c>
      <c r="L69" s="11">
        <v>666170</v>
      </c>
      <c r="M69" s="11">
        <v>546040</v>
      </c>
      <c r="N69" s="6">
        <f t="shared" ref="N69:N132" si="1">C69+F69</f>
        <v>79</v>
      </c>
    </row>
    <row r="70" spans="1:14" s="31" customFormat="1" x14ac:dyDescent="0.25">
      <c r="A70" s="26" t="s">
        <v>297</v>
      </c>
      <c r="B70" s="27">
        <v>205</v>
      </c>
      <c r="C70" s="28">
        <v>102</v>
      </c>
      <c r="D70" s="27">
        <v>264.01</v>
      </c>
      <c r="E70" s="29">
        <v>0.7764857391765464</v>
      </c>
      <c r="F70" s="27">
        <v>110</v>
      </c>
      <c r="G70" s="27">
        <v>100</v>
      </c>
      <c r="H70" s="29">
        <v>1.1000000000000001</v>
      </c>
      <c r="I70" s="27">
        <v>258729.58000000002</v>
      </c>
      <c r="J70" s="27">
        <v>335799.22</v>
      </c>
      <c r="K70" s="29">
        <v>0.77048892489982568</v>
      </c>
      <c r="L70" s="28">
        <v>1519170</v>
      </c>
      <c r="M70" s="28">
        <v>985270</v>
      </c>
      <c r="N70" s="30">
        <f t="shared" si="1"/>
        <v>212</v>
      </c>
    </row>
    <row r="71" spans="1:14" x14ac:dyDescent="0.25">
      <c r="A71" s="5" t="s">
        <v>298</v>
      </c>
      <c r="B71" s="7">
        <v>31</v>
      </c>
      <c r="C71" s="11">
        <v>16</v>
      </c>
      <c r="D71" s="7">
        <v>33.999999999999993</v>
      </c>
      <c r="E71" s="9">
        <v>0.91176470588235314</v>
      </c>
      <c r="F71" s="7">
        <v>66</v>
      </c>
      <c r="G71" s="7">
        <v>69.989999999999995</v>
      </c>
      <c r="H71" s="9">
        <v>0.9429918559794257</v>
      </c>
      <c r="I71" s="7">
        <v>204661.1</v>
      </c>
      <c r="J71" s="7">
        <v>237931.41000000003</v>
      </c>
      <c r="K71" s="9">
        <v>0.86016848300945203</v>
      </c>
      <c r="L71" s="11">
        <v>606180</v>
      </c>
      <c r="M71" s="11">
        <v>512620</v>
      </c>
      <c r="N71" s="6">
        <f t="shared" si="1"/>
        <v>82</v>
      </c>
    </row>
    <row r="72" spans="1:14" s="31" customFormat="1" x14ac:dyDescent="0.25">
      <c r="A72" s="26" t="s">
        <v>299</v>
      </c>
      <c r="B72" s="27">
        <v>50</v>
      </c>
      <c r="C72" s="28">
        <v>23</v>
      </c>
      <c r="D72" s="27">
        <v>48.01</v>
      </c>
      <c r="E72" s="29">
        <v>1.0414496979795875</v>
      </c>
      <c r="F72" s="27">
        <v>85</v>
      </c>
      <c r="G72" s="27">
        <v>94.989999999999981</v>
      </c>
      <c r="H72" s="29">
        <v>0.89483103484577342</v>
      </c>
      <c r="I72" s="27">
        <v>297417.55</v>
      </c>
      <c r="J72" s="27">
        <v>289867.39999999997</v>
      </c>
      <c r="K72" s="29">
        <v>1.0260469097249294</v>
      </c>
      <c r="L72" s="28">
        <v>872454</v>
      </c>
      <c r="M72" s="28">
        <v>760824</v>
      </c>
      <c r="N72" s="30">
        <f t="shared" si="1"/>
        <v>108</v>
      </c>
    </row>
    <row r="73" spans="1:14" s="31" customFormat="1" x14ac:dyDescent="0.25">
      <c r="A73" s="26" t="s">
        <v>300</v>
      </c>
      <c r="B73" s="27">
        <v>82</v>
      </c>
      <c r="C73" s="28">
        <v>43</v>
      </c>
      <c r="D73" s="27">
        <v>82.029999999999987</v>
      </c>
      <c r="E73" s="29">
        <v>0.99963428014141187</v>
      </c>
      <c r="F73" s="27">
        <v>125</v>
      </c>
      <c r="G73" s="27">
        <v>110</v>
      </c>
      <c r="H73" s="29">
        <v>1.1363636363636365</v>
      </c>
      <c r="I73" s="27">
        <v>266786.08</v>
      </c>
      <c r="J73" s="27">
        <v>393395.72</v>
      </c>
      <c r="K73" s="29">
        <v>0.67816213150463367</v>
      </c>
      <c r="L73" s="28">
        <v>1371250</v>
      </c>
      <c r="M73" s="28">
        <v>1151150</v>
      </c>
      <c r="N73" s="30">
        <f t="shared" si="1"/>
        <v>168</v>
      </c>
    </row>
    <row r="74" spans="1:14" s="31" customFormat="1" x14ac:dyDescent="0.25">
      <c r="A74" s="26" t="s">
        <v>301</v>
      </c>
      <c r="B74" s="27">
        <v>85</v>
      </c>
      <c r="C74" s="28">
        <v>51</v>
      </c>
      <c r="D74" s="27">
        <v>76.97</v>
      </c>
      <c r="E74" s="29">
        <v>1.1043263609198388</v>
      </c>
      <c r="F74" s="27">
        <v>113</v>
      </c>
      <c r="G74" s="27">
        <v>110</v>
      </c>
      <c r="H74" s="29">
        <v>1.0272727272727273</v>
      </c>
      <c r="I74" s="27">
        <v>271011.83</v>
      </c>
      <c r="J74" s="27">
        <v>226048.05</v>
      </c>
      <c r="K74" s="29">
        <v>1.1989124878537993</v>
      </c>
      <c r="L74" s="28">
        <v>1178100</v>
      </c>
      <c r="M74" s="28">
        <v>926100</v>
      </c>
      <c r="N74" s="30">
        <f t="shared" si="1"/>
        <v>164</v>
      </c>
    </row>
    <row r="75" spans="1:14" s="31" customFormat="1" x14ac:dyDescent="0.25">
      <c r="A75" s="26" t="s">
        <v>302</v>
      </c>
      <c r="B75" s="27">
        <v>55</v>
      </c>
      <c r="C75" s="28">
        <v>39</v>
      </c>
      <c r="D75" s="27">
        <v>53.010000000000005</v>
      </c>
      <c r="E75" s="29">
        <v>1.0375400867760798</v>
      </c>
      <c r="F75" s="27">
        <v>102</v>
      </c>
      <c r="G75" s="27">
        <v>92</v>
      </c>
      <c r="H75" s="29">
        <v>1.1086956521739131</v>
      </c>
      <c r="I75" s="27">
        <v>284725.29000000004</v>
      </c>
      <c r="J75" s="27">
        <v>259511.45</v>
      </c>
      <c r="K75" s="29">
        <v>1.0971588729514634</v>
      </c>
      <c r="L75" s="28">
        <v>967274</v>
      </c>
      <c r="M75" s="28">
        <v>808234</v>
      </c>
      <c r="N75" s="30">
        <f t="shared" si="1"/>
        <v>141</v>
      </c>
    </row>
    <row r="76" spans="1:14" x14ac:dyDescent="0.25">
      <c r="A76" s="18" t="s">
        <v>23</v>
      </c>
      <c r="B76" s="19">
        <v>313</v>
      </c>
      <c r="C76" s="20">
        <v>148</v>
      </c>
      <c r="D76" s="19">
        <v>341.04999999999995</v>
      </c>
      <c r="E76" s="21">
        <v>0.91775399501539379</v>
      </c>
      <c r="F76" s="19">
        <v>585</v>
      </c>
      <c r="G76" s="19">
        <v>580.92000000000007</v>
      </c>
      <c r="H76" s="21">
        <v>1.0070233422846517</v>
      </c>
      <c r="I76" s="19">
        <v>1738816.31</v>
      </c>
      <c r="J76" s="19">
        <v>1858682.34</v>
      </c>
      <c r="K76" s="21">
        <v>0.93551021203547879</v>
      </c>
      <c r="L76" s="20">
        <v>6117492</v>
      </c>
      <c r="M76" s="20">
        <v>5221430</v>
      </c>
      <c r="N76" s="6">
        <f t="shared" si="1"/>
        <v>733</v>
      </c>
    </row>
    <row r="77" spans="1:14" ht="14.25" customHeight="1" x14ac:dyDescent="0.25">
      <c r="A77" s="5" t="s">
        <v>303</v>
      </c>
      <c r="B77" s="7">
        <v>28</v>
      </c>
      <c r="C77" s="11">
        <v>14</v>
      </c>
      <c r="D77" s="7">
        <v>32.019999999999996</v>
      </c>
      <c r="E77" s="9">
        <v>0.87445346658338552</v>
      </c>
      <c r="F77" s="7">
        <v>63</v>
      </c>
      <c r="G77" s="7">
        <v>49.97</v>
      </c>
      <c r="H77" s="9">
        <v>1.2607564538723235</v>
      </c>
      <c r="I77" s="7">
        <v>169259.70000000004</v>
      </c>
      <c r="J77" s="7">
        <v>161807.5</v>
      </c>
      <c r="K77" s="9">
        <v>1.0460559615592604</v>
      </c>
      <c r="L77" s="11">
        <v>640128</v>
      </c>
      <c r="M77" s="11">
        <v>551658</v>
      </c>
      <c r="N77" s="6">
        <f t="shared" si="1"/>
        <v>77</v>
      </c>
    </row>
    <row r="78" spans="1:14" x14ac:dyDescent="0.25">
      <c r="A78" s="5" t="s">
        <v>304</v>
      </c>
      <c r="B78" s="7">
        <v>51</v>
      </c>
      <c r="C78" s="11">
        <v>19</v>
      </c>
      <c r="D78" s="7">
        <v>43</v>
      </c>
      <c r="E78" s="9">
        <v>1.1860465116279071</v>
      </c>
      <c r="F78" s="7">
        <v>69</v>
      </c>
      <c r="G78" s="7">
        <v>60.009999999999991</v>
      </c>
      <c r="H78" s="9">
        <v>1.1498083652724547</v>
      </c>
      <c r="I78" s="7">
        <v>170380.80000000005</v>
      </c>
      <c r="J78" s="7">
        <v>161542.41999999998</v>
      </c>
      <c r="K78" s="9">
        <v>1.05471244023706</v>
      </c>
      <c r="L78" s="11">
        <v>854462</v>
      </c>
      <c r="M78" s="11">
        <v>756962</v>
      </c>
      <c r="N78" s="6">
        <f t="shared" si="1"/>
        <v>88</v>
      </c>
    </row>
    <row r="79" spans="1:14" x14ac:dyDescent="0.25">
      <c r="A79" s="5" t="s">
        <v>305</v>
      </c>
      <c r="B79" s="7">
        <v>27</v>
      </c>
      <c r="C79" s="11">
        <v>13</v>
      </c>
      <c r="D79" s="7">
        <v>27.999999999999996</v>
      </c>
      <c r="E79" s="9">
        <v>0.96428571428571441</v>
      </c>
      <c r="F79" s="7">
        <v>58</v>
      </c>
      <c r="G79" s="7">
        <v>67.02</v>
      </c>
      <c r="H79" s="9">
        <v>0.86541330945986283</v>
      </c>
      <c r="I79" s="7">
        <v>75547.35000000002</v>
      </c>
      <c r="J79" s="7">
        <v>124857.04000000002</v>
      </c>
      <c r="K79" s="9">
        <v>0.60507080738098551</v>
      </c>
      <c r="L79" s="11">
        <v>607630</v>
      </c>
      <c r="M79" s="11">
        <v>537190</v>
      </c>
      <c r="N79" s="6">
        <f t="shared" si="1"/>
        <v>71</v>
      </c>
    </row>
    <row r="80" spans="1:14" x14ac:dyDescent="0.25">
      <c r="A80" s="5" t="s">
        <v>306</v>
      </c>
      <c r="B80" s="7">
        <v>17</v>
      </c>
      <c r="C80" s="11">
        <v>10</v>
      </c>
      <c r="D80" s="7">
        <v>22.98</v>
      </c>
      <c r="E80" s="9">
        <v>0.73977371627502175</v>
      </c>
      <c r="F80" s="7">
        <v>34</v>
      </c>
      <c r="G80" s="7">
        <v>41.96</v>
      </c>
      <c r="H80" s="9">
        <v>0.81029551954242129</v>
      </c>
      <c r="I80" s="7">
        <v>142908.57999999996</v>
      </c>
      <c r="J80" s="7">
        <v>176764.22999999998</v>
      </c>
      <c r="K80" s="9">
        <v>0.80847001681279052</v>
      </c>
      <c r="L80" s="11">
        <v>448124</v>
      </c>
      <c r="M80" s="11">
        <v>397244</v>
      </c>
      <c r="N80" s="6">
        <f t="shared" si="1"/>
        <v>44</v>
      </c>
    </row>
    <row r="81" spans="1:14" x14ac:dyDescent="0.25">
      <c r="A81" s="5" t="s">
        <v>307</v>
      </c>
      <c r="B81" s="7">
        <v>30</v>
      </c>
      <c r="C81" s="11">
        <v>13</v>
      </c>
      <c r="D81" s="7">
        <v>38.020000000000003</v>
      </c>
      <c r="E81" s="9">
        <v>0.78905839032088365</v>
      </c>
      <c r="F81" s="7">
        <v>56</v>
      </c>
      <c r="G81" s="7">
        <v>54.980000000000004</v>
      </c>
      <c r="H81" s="9">
        <v>1.018552200800291</v>
      </c>
      <c r="I81" s="7">
        <v>208756.00000000006</v>
      </c>
      <c r="J81" s="7">
        <v>255519.16000000003</v>
      </c>
      <c r="K81" s="9">
        <v>0.81698765759874925</v>
      </c>
      <c r="L81" s="11">
        <v>651260</v>
      </c>
      <c r="M81" s="11">
        <v>586490</v>
      </c>
      <c r="N81" s="6">
        <f t="shared" si="1"/>
        <v>69</v>
      </c>
    </row>
    <row r="82" spans="1:14" s="31" customFormat="1" x14ac:dyDescent="0.25">
      <c r="A82" s="26" t="s">
        <v>308</v>
      </c>
      <c r="B82" s="27">
        <v>33</v>
      </c>
      <c r="C82" s="28">
        <v>12</v>
      </c>
      <c r="D82" s="27">
        <v>38.020000000000003</v>
      </c>
      <c r="E82" s="29">
        <v>0.86796422935297202</v>
      </c>
      <c r="F82" s="27">
        <v>100</v>
      </c>
      <c r="G82" s="27">
        <v>111.99000000000002</v>
      </c>
      <c r="H82" s="29">
        <v>0.89293686936333583</v>
      </c>
      <c r="I82" s="27">
        <v>266360.59000000003</v>
      </c>
      <c r="J82" s="27">
        <v>247097.88</v>
      </c>
      <c r="K82" s="29">
        <v>1.0779557882083004</v>
      </c>
      <c r="L82" s="28">
        <v>639310</v>
      </c>
      <c r="M82" s="28">
        <v>588430</v>
      </c>
      <c r="N82" s="30">
        <f t="shared" si="1"/>
        <v>112</v>
      </c>
    </row>
    <row r="83" spans="1:14" x14ac:dyDescent="0.25">
      <c r="A83" s="5" t="s">
        <v>309</v>
      </c>
      <c r="B83" s="7"/>
      <c r="C83" s="11"/>
      <c r="D83" s="7"/>
      <c r="E83" s="9"/>
      <c r="F83" s="7"/>
      <c r="G83" s="7"/>
      <c r="H83" s="9"/>
      <c r="I83" s="7">
        <v>92026.579999999987</v>
      </c>
      <c r="J83" s="7"/>
      <c r="K83" s="9" t="e">
        <v>#NUM!</v>
      </c>
      <c r="L83" s="11"/>
      <c r="M83" s="11"/>
      <c r="N83" s="6">
        <f t="shared" si="1"/>
        <v>0</v>
      </c>
    </row>
    <row r="84" spans="1:14" x14ac:dyDescent="0.25">
      <c r="A84" s="5" t="s">
        <v>310</v>
      </c>
      <c r="B84" s="7">
        <v>46</v>
      </c>
      <c r="C84" s="11">
        <v>21</v>
      </c>
      <c r="D84" s="7">
        <v>48.01</v>
      </c>
      <c r="E84" s="9">
        <v>0.95813372214122061</v>
      </c>
      <c r="F84" s="7">
        <v>64</v>
      </c>
      <c r="G84" s="7">
        <v>49.970000000000006</v>
      </c>
      <c r="H84" s="9">
        <v>1.2807684610766459</v>
      </c>
      <c r="I84" s="7">
        <v>210264.05999999997</v>
      </c>
      <c r="J84" s="7">
        <v>214268.89999999997</v>
      </c>
      <c r="K84" s="9">
        <v>0.98130928006817608</v>
      </c>
      <c r="L84" s="11">
        <v>642810</v>
      </c>
      <c r="M84" s="11">
        <v>516610</v>
      </c>
      <c r="N84" s="6">
        <f t="shared" si="1"/>
        <v>85</v>
      </c>
    </row>
    <row r="85" spans="1:14" x14ac:dyDescent="0.25">
      <c r="A85" s="5" t="s">
        <v>311</v>
      </c>
      <c r="B85" s="7">
        <v>16</v>
      </c>
      <c r="C85" s="11">
        <v>9</v>
      </c>
      <c r="D85" s="7">
        <v>25.01</v>
      </c>
      <c r="E85" s="9">
        <v>0.63974410235905632</v>
      </c>
      <c r="F85" s="7">
        <v>45</v>
      </c>
      <c r="G85" s="7">
        <v>60.01</v>
      </c>
      <c r="H85" s="9">
        <v>0.74987502082986168</v>
      </c>
      <c r="I85" s="7">
        <v>134209</v>
      </c>
      <c r="J85" s="7">
        <v>163644.56999999998</v>
      </c>
      <c r="K85" s="9">
        <v>0.82012498184327176</v>
      </c>
      <c r="L85" s="11">
        <v>450434</v>
      </c>
      <c r="M85" s="11">
        <v>367010</v>
      </c>
      <c r="N85" s="6">
        <f t="shared" si="1"/>
        <v>54</v>
      </c>
    </row>
    <row r="86" spans="1:14" s="31" customFormat="1" x14ac:dyDescent="0.25">
      <c r="A86" s="26" t="s">
        <v>312</v>
      </c>
      <c r="B86" s="27">
        <v>65</v>
      </c>
      <c r="C86" s="28">
        <v>37</v>
      </c>
      <c r="D86" s="27">
        <v>65.989999999999981</v>
      </c>
      <c r="E86" s="29">
        <v>0.98499772692832277</v>
      </c>
      <c r="F86" s="27">
        <v>96</v>
      </c>
      <c r="G86" s="27">
        <v>85.01</v>
      </c>
      <c r="H86" s="29">
        <v>1.1292789083637218</v>
      </c>
      <c r="I86" s="27">
        <v>269103.64999999997</v>
      </c>
      <c r="J86" s="27">
        <v>353180.64</v>
      </c>
      <c r="K86" s="29">
        <v>0.76194337832334169</v>
      </c>
      <c r="L86" s="28">
        <v>1183334</v>
      </c>
      <c r="M86" s="28">
        <v>919836</v>
      </c>
      <c r="N86" s="30">
        <f t="shared" si="1"/>
        <v>133</v>
      </c>
    </row>
    <row r="87" spans="1:14" x14ac:dyDescent="0.25">
      <c r="A87" s="18" t="s">
        <v>24</v>
      </c>
      <c r="B87" s="19">
        <v>784</v>
      </c>
      <c r="C87" s="20">
        <v>379</v>
      </c>
      <c r="D87" s="19">
        <v>964.93999999999994</v>
      </c>
      <c r="E87" s="21">
        <v>0.81248575040935189</v>
      </c>
      <c r="F87" s="19">
        <v>843</v>
      </c>
      <c r="G87" s="19">
        <v>889.02</v>
      </c>
      <c r="H87" s="21">
        <v>0.94823513531754067</v>
      </c>
      <c r="I87" s="19">
        <v>2877185.1700000004</v>
      </c>
      <c r="J87" s="19">
        <v>2996185.7499999995</v>
      </c>
      <c r="K87" s="21">
        <v>0.96028264268996033</v>
      </c>
      <c r="L87" s="20">
        <v>10596762</v>
      </c>
      <c r="M87" s="20">
        <v>8232980</v>
      </c>
      <c r="N87" s="6">
        <f t="shared" si="1"/>
        <v>1222</v>
      </c>
    </row>
    <row r="88" spans="1:14" s="31" customFormat="1" x14ac:dyDescent="0.25">
      <c r="A88" s="26" t="s">
        <v>313</v>
      </c>
      <c r="B88" s="27">
        <v>27</v>
      </c>
      <c r="C88" s="28">
        <v>20</v>
      </c>
      <c r="D88" s="27">
        <v>51.980000000000004</v>
      </c>
      <c r="E88" s="29">
        <v>0.51943055021161977</v>
      </c>
      <c r="F88" s="27">
        <v>92</v>
      </c>
      <c r="G88" s="27">
        <v>89.01</v>
      </c>
      <c r="H88" s="29">
        <v>1.0335917312661498</v>
      </c>
      <c r="I88" s="27">
        <v>249246.76</v>
      </c>
      <c r="J88" s="27">
        <v>161342.26999999999</v>
      </c>
      <c r="K88" s="29">
        <v>1.5448323616619501</v>
      </c>
      <c r="L88" s="28">
        <v>647250</v>
      </c>
      <c r="M88" s="28">
        <v>543200</v>
      </c>
      <c r="N88" s="30">
        <f t="shared" si="1"/>
        <v>112</v>
      </c>
    </row>
    <row r="89" spans="1:14" s="31" customFormat="1" x14ac:dyDescent="0.25">
      <c r="A89" s="26" t="s">
        <v>314</v>
      </c>
      <c r="B89" s="27">
        <v>52</v>
      </c>
      <c r="C89" s="28">
        <v>35</v>
      </c>
      <c r="D89" s="27">
        <v>71.02</v>
      </c>
      <c r="E89" s="29">
        <v>0.7321881160236553</v>
      </c>
      <c r="F89" s="27">
        <v>106</v>
      </c>
      <c r="G89" s="27">
        <v>122.00999999999999</v>
      </c>
      <c r="H89" s="29">
        <v>0.86878124743873464</v>
      </c>
      <c r="I89" s="27">
        <v>306523.14</v>
      </c>
      <c r="J89" s="27">
        <v>347868.9</v>
      </c>
      <c r="K89" s="29">
        <v>0.88114556949471479</v>
      </c>
      <c r="L89" s="28">
        <v>1109160</v>
      </c>
      <c r="M89" s="28">
        <v>918560</v>
      </c>
      <c r="N89" s="30">
        <f t="shared" si="1"/>
        <v>141</v>
      </c>
    </row>
    <row r="90" spans="1:14" x14ac:dyDescent="0.25">
      <c r="A90" s="5" t="s">
        <v>315</v>
      </c>
      <c r="B90" s="7">
        <v>65</v>
      </c>
      <c r="C90" s="11">
        <v>17</v>
      </c>
      <c r="D90" s="7">
        <v>71.97999999999999</v>
      </c>
      <c r="E90" s="9">
        <v>0.90302861906085041</v>
      </c>
      <c r="F90" s="7">
        <v>62</v>
      </c>
      <c r="G90" s="7">
        <v>80</v>
      </c>
      <c r="H90" s="9">
        <v>0.77500000000000002</v>
      </c>
      <c r="I90" s="7">
        <v>280697.85000000003</v>
      </c>
      <c r="J90" s="7">
        <v>300949.13</v>
      </c>
      <c r="K90" s="9">
        <v>0.93270862753449402</v>
      </c>
      <c r="L90" s="11">
        <v>733540</v>
      </c>
      <c r="M90" s="11">
        <v>645910</v>
      </c>
      <c r="N90" s="6">
        <f t="shared" si="1"/>
        <v>79</v>
      </c>
    </row>
    <row r="91" spans="1:14" x14ac:dyDescent="0.25">
      <c r="A91" s="5" t="s">
        <v>316</v>
      </c>
      <c r="B91" s="7">
        <v>46</v>
      </c>
      <c r="C91" s="11">
        <v>19</v>
      </c>
      <c r="D91" s="7">
        <v>60.99</v>
      </c>
      <c r="E91" s="9">
        <v>0.75422200360714864</v>
      </c>
      <c r="F91" s="7">
        <v>76</v>
      </c>
      <c r="G91" s="7">
        <v>85.01</v>
      </c>
      <c r="H91" s="9">
        <v>0.89401246912127974</v>
      </c>
      <c r="I91" s="7">
        <v>244122.27000000005</v>
      </c>
      <c r="J91" s="7">
        <v>226892.84000000003</v>
      </c>
      <c r="K91" s="9">
        <v>1.0759364200298256</v>
      </c>
      <c r="L91" s="11">
        <v>731924</v>
      </c>
      <c r="M91" s="11">
        <v>614690</v>
      </c>
      <c r="N91" s="6">
        <f t="shared" si="1"/>
        <v>95</v>
      </c>
    </row>
    <row r="92" spans="1:14" x14ac:dyDescent="0.25">
      <c r="A92" s="5" t="s">
        <v>317</v>
      </c>
      <c r="B92" s="7">
        <v>61</v>
      </c>
      <c r="C92" s="11">
        <v>37</v>
      </c>
      <c r="D92" s="7">
        <v>74.989999999999995</v>
      </c>
      <c r="E92" s="9">
        <v>0.81344179223896529</v>
      </c>
      <c r="F92" s="7">
        <v>61</v>
      </c>
      <c r="G92" s="7">
        <v>58.97</v>
      </c>
      <c r="H92" s="9">
        <v>1.0344242835340003</v>
      </c>
      <c r="I92" s="7">
        <v>201034.43</v>
      </c>
      <c r="J92" s="7">
        <v>191608.65999999995</v>
      </c>
      <c r="K92" s="9">
        <v>1.0491928183204249</v>
      </c>
      <c r="L92" s="11">
        <v>865840</v>
      </c>
      <c r="M92" s="11">
        <v>681520</v>
      </c>
      <c r="N92" s="6">
        <f t="shared" si="1"/>
        <v>98</v>
      </c>
    </row>
    <row r="93" spans="1:14" s="31" customFormat="1" x14ac:dyDescent="0.25">
      <c r="A93" s="26" t="s">
        <v>318</v>
      </c>
      <c r="B93" s="27">
        <v>82</v>
      </c>
      <c r="C93" s="28">
        <v>36</v>
      </c>
      <c r="D93" s="27">
        <v>92</v>
      </c>
      <c r="E93" s="29">
        <v>0.89130434782608692</v>
      </c>
      <c r="F93" s="27">
        <v>80</v>
      </c>
      <c r="G93" s="27">
        <v>71.02</v>
      </c>
      <c r="H93" s="29">
        <v>1.1264432554210082</v>
      </c>
      <c r="I93" s="27">
        <v>271046.62</v>
      </c>
      <c r="J93" s="27">
        <v>295265.78000000003</v>
      </c>
      <c r="K93" s="29">
        <v>0.91797505284899583</v>
      </c>
      <c r="L93" s="28">
        <v>970020</v>
      </c>
      <c r="M93" s="28">
        <v>772760</v>
      </c>
      <c r="N93" s="30">
        <f t="shared" si="1"/>
        <v>116</v>
      </c>
    </row>
    <row r="94" spans="1:14" s="31" customFormat="1" x14ac:dyDescent="0.25">
      <c r="A94" s="26" t="s">
        <v>319</v>
      </c>
      <c r="B94" s="27">
        <v>177</v>
      </c>
      <c r="C94" s="28">
        <v>71</v>
      </c>
      <c r="D94" s="27">
        <v>179.99999999999997</v>
      </c>
      <c r="E94" s="29">
        <v>0.9833333333333335</v>
      </c>
      <c r="F94" s="27">
        <v>52</v>
      </c>
      <c r="G94" s="27">
        <v>56.990000000000009</v>
      </c>
      <c r="H94" s="29">
        <v>0.91244077908404964</v>
      </c>
      <c r="I94" s="27">
        <v>142411.65000000002</v>
      </c>
      <c r="J94" s="27">
        <v>164649.23000000001</v>
      </c>
      <c r="K94" s="29">
        <v>0.86493966597961014</v>
      </c>
      <c r="L94" s="28">
        <v>1199460</v>
      </c>
      <c r="M94" s="28">
        <v>577180</v>
      </c>
      <c r="N94" s="30">
        <f t="shared" si="1"/>
        <v>123</v>
      </c>
    </row>
    <row r="95" spans="1:14" s="31" customFormat="1" x14ac:dyDescent="0.25">
      <c r="A95" s="26" t="s">
        <v>320</v>
      </c>
      <c r="B95" s="27">
        <v>44</v>
      </c>
      <c r="C95" s="28">
        <v>31</v>
      </c>
      <c r="D95" s="27">
        <v>62</v>
      </c>
      <c r="E95" s="29">
        <v>0.70967741935483875</v>
      </c>
      <c r="F95" s="27">
        <v>81</v>
      </c>
      <c r="G95" s="27">
        <v>77.990000000000009</v>
      </c>
      <c r="H95" s="29">
        <v>1.0385946916271316</v>
      </c>
      <c r="I95" s="27">
        <v>304810.44</v>
      </c>
      <c r="J95" s="27">
        <v>334048.93999999994</v>
      </c>
      <c r="K95" s="29">
        <v>0.91247240598937407</v>
      </c>
      <c r="L95" s="28">
        <v>972010</v>
      </c>
      <c r="M95" s="28">
        <v>807560</v>
      </c>
      <c r="N95" s="30">
        <f t="shared" si="1"/>
        <v>112</v>
      </c>
    </row>
    <row r="96" spans="1:14" s="31" customFormat="1" x14ac:dyDescent="0.25">
      <c r="A96" s="26" t="s">
        <v>321</v>
      </c>
      <c r="B96" s="27">
        <v>230</v>
      </c>
      <c r="C96" s="28">
        <v>113</v>
      </c>
      <c r="D96" s="27">
        <v>299.98</v>
      </c>
      <c r="E96" s="29">
        <v>0.76671778118541234</v>
      </c>
      <c r="F96" s="27">
        <v>233</v>
      </c>
      <c r="G96" s="27">
        <v>248.01999999999998</v>
      </c>
      <c r="H96" s="29">
        <v>0.93944036771228134</v>
      </c>
      <c r="I96" s="27">
        <v>877292.01</v>
      </c>
      <c r="J96" s="27">
        <v>973560</v>
      </c>
      <c r="K96" s="29">
        <v>0.90111755823986195</v>
      </c>
      <c r="L96" s="28">
        <v>3367558</v>
      </c>
      <c r="M96" s="28">
        <v>2671600</v>
      </c>
      <c r="N96" s="30">
        <f t="shared" si="1"/>
        <v>346</v>
      </c>
    </row>
    <row r="97" spans="1:14" x14ac:dyDescent="0.25">
      <c r="A97" s="18" t="s">
        <v>25</v>
      </c>
      <c r="B97" s="19">
        <v>416</v>
      </c>
      <c r="C97" s="20">
        <v>220</v>
      </c>
      <c r="D97" s="19">
        <v>452.99999999999994</v>
      </c>
      <c r="E97" s="21">
        <v>0.91832229580573965</v>
      </c>
      <c r="F97" s="19">
        <v>535</v>
      </c>
      <c r="G97" s="19">
        <v>644.0200000000001</v>
      </c>
      <c r="H97" s="21">
        <v>0.83071954287133931</v>
      </c>
      <c r="I97" s="19">
        <v>2146387.9499999997</v>
      </c>
      <c r="J97" s="19">
        <v>2483531.5299999998</v>
      </c>
      <c r="K97" s="21">
        <v>0.86424831900563792</v>
      </c>
      <c r="L97" s="20">
        <v>6621592</v>
      </c>
      <c r="M97" s="20">
        <v>4937542</v>
      </c>
      <c r="N97" s="6">
        <f t="shared" si="1"/>
        <v>755</v>
      </c>
    </row>
    <row r="98" spans="1:14" x14ac:dyDescent="0.25">
      <c r="A98" s="5" t="s">
        <v>322</v>
      </c>
      <c r="B98" s="7">
        <v>26</v>
      </c>
      <c r="C98" s="11">
        <v>15</v>
      </c>
      <c r="D98" s="7">
        <v>21.010000000000005</v>
      </c>
      <c r="E98" s="9">
        <v>1.237505949547834</v>
      </c>
      <c r="F98" s="7">
        <v>36</v>
      </c>
      <c r="G98" s="7">
        <v>58.97</v>
      </c>
      <c r="H98" s="9">
        <v>0.61047990503645921</v>
      </c>
      <c r="I98" s="7">
        <v>149865.38</v>
      </c>
      <c r="J98" s="7">
        <v>165501.41000000003</v>
      </c>
      <c r="K98" s="9">
        <v>0.90552328224877343</v>
      </c>
      <c r="L98" s="11">
        <v>363780</v>
      </c>
      <c r="M98" s="11">
        <v>274770</v>
      </c>
      <c r="N98" s="6">
        <f t="shared" si="1"/>
        <v>51</v>
      </c>
    </row>
    <row r="99" spans="1:14" s="31" customFormat="1" x14ac:dyDescent="0.25">
      <c r="A99" s="26" t="s">
        <v>323</v>
      </c>
      <c r="B99" s="27">
        <v>140</v>
      </c>
      <c r="C99" s="28">
        <v>63</v>
      </c>
      <c r="D99" s="27">
        <v>144.96999999999997</v>
      </c>
      <c r="E99" s="29">
        <v>0.96571704490584276</v>
      </c>
      <c r="F99" s="27">
        <v>52</v>
      </c>
      <c r="G99" s="27">
        <v>60.010000000000005</v>
      </c>
      <c r="H99" s="29">
        <v>0.86652224629228458</v>
      </c>
      <c r="I99" s="27">
        <v>292185.45999999996</v>
      </c>
      <c r="J99" s="27">
        <v>367940.66999999993</v>
      </c>
      <c r="K99" s="29">
        <v>0.79411025696072146</v>
      </c>
      <c r="L99" s="28">
        <v>896810</v>
      </c>
      <c r="M99" s="28">
        <v>491210</v>
      </c>
      <c r="N99" s="30">
        <f t="shared" si="1"/>
        <v>115</v>
      </c>
    </row>
    <row r="100" spans="1:14" s="31" customFormat="1" x14ac:dyDescent="0.25">
      <c r="A100" s="26" t="s">
        <v>324</v>
      </c>
      <c r="B100" s="27">
        <v>39</v>
      </c>
      <c r="C100" s="28">
        <v>28</v>
      </c>
      <c r="D100" s="27">
        <v>44.990000000000009</v>
      </c>
      <c r="E100" s="29">
        <v>0.8668593020671258</v>
      </c>
      <c r="F100" s="27">
        <v>83</v>
      </c>
      <c r="G100" s="27">
        <v>76</v>
      </c>
      <c r="H100" s="29">
        <v>1.0921052631578947</v>
      </c>
      <c r="I100" s="27">
        <v>300242.53000000003</v>
      </c>
      <c r="J100" s="27">
        <v>313483.69</v>
      </c>
      <c r="K100" s="29">
        <v>0.95776124748308289</v>
      </c>
      <c r="L100" s="28">
        <v>1102300</v>
      </c>
      <c r="M100" s="28">
        <v>848306</v>
      </c>
      <c r="N100" s="30">
        <f t="shared" si="1"/>
        <v>111</v>
      </c>
    </row>
    <row r="101" spans="1:14" s="31" customFormat="1" x14ac:dyDescent="0.25">
      <c r="A101" s="26" t="s">
        <v>325</v>
      </c>
      <c r="B101" s="27">
        <v>52</v>
      </c>
      <c r="C101" s="28">
        <v>30</v>
      </c>
      <c r="D101" s="27">
        <v>54.010000000000005</v>
      </c>
      <c r="E101" s="29">
        <v>0.96278466950564701</v>
      </c>
      <c r="F101" s="27">
        <v>83</v>
      </c>
      <c r="G101" s="27">
        <v>71.98</v>
      </c>
      <c r="H101" s="29">
        <v>1.153098082800778</v>
      </c>
      <c r="I101" s="27">
        <v>237934.90999999997</v>
      </c>
      <c r="J101" s="27">
        <v>328287.16000000003</v>
      </c>
      <c r="K101" s="29">
        <v>0.7247767777454347</v>
      </c>
      <c r="L101" s="28">
        <v>1028412</v>
      </c>
      <c r="M101" s="28">
        <v>756212</v>
      </c>
      <c r="N101" s="30">
        <f t="shared" si="1"/>
        <v>113</v>
      </c>
    </row>
    <row r="102" spans="1:14" x14ac:dyDescent="0.25">
      <c r="A102" s="5" t="s">
        <v>326</v>
      </c>
      <c r="B102" s="7">
        <v>15</v>
      </c>
      <c r="C102" s="11">
        <v>7</v>
      </c>
      <c r="D102" s="7">
        <v>39.019999999999996</v>
      </c>
      <c r="E102" s="9">
        <v>0.38441824705279348</v>
      </c>
      <c r="F102" s="7">
        <v>34</v>
      </c>
      <c r="G102" s="7">
        <v>82.03</v>
      </c>
      <c r="H102" s="9">
        <v>0.41448250640009754</v>
      </c>
      <c r="I102" s="7">
        <v>249175.95</v>
      </c>
      <c r="J102" s="7">
        <v>333446.11</v>
      </c>
      <c r="K102" s="9">
        <v>0.74727502444098093</v>
      </c>
      <c r="L102" s="11">
        <v>377470</v>
      </c>
      <c r="M102" s="11">
        <v>324080</v>
      </c>
      <c r="N102" s="6">
        <f t="shared" si="1"/>
        <v>41</v>
      </c>
    </row>
    <row r="103" spans="1:14" x14ac:dyDescent="0.25">
      <c r="A103" s="5" t="s">
        <v>327</v>
      </c>
      <c r="B103" s="7">
        <v>28</v>
      </c>
      <c r="C103" s="11">
        <v>19</v>
      </c>
      <c r="D103" s="7">
        <v>28</v>
      </c>
      <c r="E103" s="9">
        <v>1</v>
      </c>
      <c r="F103" s="7">
        <v>66</v>
      </c>
      <c r="G103" s="7">
        <v>68.02000000000001</v>
      </c>
      <c r="H103" s="9">
        <v>0.9703028521023227</v>
      </c>
      <c r="I103" s="7">
        <v>210212.90000000002</v>
      </c>
      <c r="J103" s="7">
        <v>252339.51</v>
      </c>
      <c r="K103" s="9">
        <v>0.83305583021858132</v>
      </c>
      <c r="L103" s="11">
        <v>654558</v>
      </c>
      <c r="M103" s="11">
        <v>556588</v>
      </c>
      <c r="N103" s="6">
        <f t="shared" si="1"/>
        <v>85</v>
      </c>
    </row>
    <row r="104" spans="1:14" x14ac:dyDescent="0.25">
      <c r="A104" s="5" t="s">
        <v>328</v>
      </c>
      <c r="B104" s="7">
        <v>35</v>
      </c>
      <c r="C104" s="11">
        <v>20</v>
      </c>
      <c r="D104" s="7">
        <v>29.98</v>
      </c>
      <c r="E104" s="9">
        <v>1.1674449633088726</v>
      </c>
      <c r="F104" s="7">
        <v>59</v>
      </c>
      <c r="G104" s="7">
        <v>69.989999999999995</v>
      </c>
      <c r="H104" s="9">
        <v>0.84297756822403203</v>
      </c>
      <c r="I104" s="7">
        <v>182920.79</v>
      </c>
      <c r="J104" s="7">
        <v>203591.16999999998</v>
      </c>
      <c r="K104" s="9">
        <v>0.89847113703408665</v>
      </c>
      <c r="L104" s="11">
        <v>678310</v>
      </c>
      <c r="M104" s="11">
        <v>530850</v>
      </c>
      <c r="N104" s="6">
        <f t="shared" si="1"/>
        <v>79</v>
      </c>
    </row>
    <row r="105" spans="1:14" x14ac:dyDescent="0.25">
      <c r="A105" s="5" t="s">
        <v>329</v>
      </c>
      <c r="B105" s="7">
        <v>49</v>
      </c>
      <c r="C105" s="11">
        <v>21</v>
      </c>
      <c r="D105" s="7">
        <v>51.019999999999989</v>
      </c>
      <c r="E105" s="9">
        <v>0.96040768326146631</v>
      </c>
      <c r="F105" s="7">
        <v>71</v>
      </c>
      <c r="G105" s="7">
        <v>82.029999999999987</v>
      </c>
      <c r="H105" s="9">
        <v>0.86553699865902733</v>
      </c>
      <c r="I105" s="7">
        <v>332783.65000000008</v>
      </c>
      <c r="J105" s="7">
        <v>351217.92999999993</v>
      </c>
      <c r="K105" s="9">
        <v>0.94751327188791346</v>
      </c>
      <c r="L105" s="11">
        <v>910188</v>
      </c>
      <c r="M105" s="11">
        <v>733744</v>
      </c>
      <c r="N105" s="6">
        <f t="shared" si="1"/>
        <v>92</v>
      </c>
    </row>
    <row r="106" spans="1:14" x14ac:dyDescent="0.25">
      <c r="A106" s="5" t="s">
        <v>330</v>
      </c>
      <c r="B106" s="7">
        <v>32</v>
      </c>
      <c r="C106" s="11">
        <v>17</v>
      </c>
      <c r="D106" s="7">
        <v>40</v>
      </c>
      <c r="E106" s="9">
        <v>0.8</v>
      </c>
      <c r="F106" s="7">
        <v>51</v>
      </c>
      <c r="G106" s="7">
        <v>74.989999999999995</v>
      </c>
      <c r="H106" s="9">
        <v>0.68009067875716767</v>
      </c>
      <c r="I106" s="7">
        <v>191066.37999999998</v>
      </c>
      <c r="J106" s="7">
        <v>167723.88</v>
      </c>
      <c r="K106" s="9">
        <v>1.1391721918190778</v>
      </c>
      <c r="L106" s="11">
        <v>609764</v>
      </c>
      <c r="M106" s="11">
        <v>421782</v>
      </c>
      <c r="N106" s="6">
        <f t="shared" si="1"/>
        <v>68</v>
      </c>
    </row>
    <row r="107" spans="1:14" x14ac:dyDescent="0.25">
      <c r="A107" s="18" t="s">
        <v>26</v>
      </c>
      <c r="B107" s="19">
        <v>953</v>
      </c>
      <c r="C107" s="20">
        <v>477</v>
      </c>
      <c r="D107" s="19">
        <v>1051.01</v>
      </c>
      <c r="E107" s="21">
        <v>0.90674684351243096</v>
      </c>
      <c r="F107" s="19">
        <v>716</v>
      </c>
      <c r="G107" s="19">
        <v>727.09</v>
      </c>
      <c r="H107" s="21">
        <v>0.98474741778871933</v>
      </c>
      <c r="I107" s="19">
        <v>2290291.0100000002</v>
      </c>
      <c r="J107" s="19">
        <v>2489862.1399999997</v>
      </c>
      <c r="K107" s="21">
        <v>0.9198465140724621</v>
      </c>
      <c r="L107" s="20">
        <v>9413972</v>
      </c>
      <c r="M107" s="20">
        <v>6437846</v>
      </c>
      <c r="N107" s="6">
        <f t="shared" si="1"/>
        <v>1193</v>
      </c>
    </row>
    <row r="108" spans="1:14" s="31" customFormat="1" x14ac:dyDescent="0.25">
      <c r="A108" s="26" t="s">
        <v>27</v>
      </c>
      <c r="B108" s="27">
        <v>107</v>
      </c>
      <c r="C108" s="28">
        <v>42</v>
      </c>
      <c r="D108" s="27">
        <v>106</v>
      </c>
      <c r="E108" s="29">
        <v>1.0094339622641511</v>
      </c>
      <c r="F108" s="27">
        <v>75</v>
      </c>
      <c r="G108" s="27">
        <v>85.010000000000019</v>
      </c>
      <c r="H108" s="29">
        <v>0.88224914715915759</v>
      </c>
      <c r="I108" s="27">
        <v>222862.36</v>
      </c>
      <c r="J108" s="27">
        <v>217242.97999999995</v>
      </c>
      <c r="K108" s="29">
        <v>1.02586679670846</v>
      </c>
      <c r="L108" s="28">
        <v>1107382</v>
      </c>
      <c r="M108" s="28">
        <v>798098</v>
      </c>
      <c r="N108" s="30">
        <f t="shared" si="1"/>
        <v>117</v>
      </c>
    </row>
    <row r="109" spans="1:14" x14ac:dyDescent="0.25">
      <c r="A109" s="5" t="s">
        <v>331</v>
      </c>
      <c r="B109" s="7">
        <v>104</v>
      </c>
      <c r="C109" s="11">
        <v>52</v>
      </c>
      <c r="D109" s="7">
        <v>137.00000000000003</v>
      </c>
      <c r="E109" s="9">
        <v>0.75912408759124073</v>
      </c>
      <c r="F109" s="7">
        <v>36</v>
      </c>
      <c r="G109" s="7">
        <v>47.009999999999991</v>
      </c>
      <c r="H109" s="9">
        <v>0.76579451180599889</v>
      </c>
      <c r="I109" s="7">
        <v>162246.92999999996</v>
      </c>
      <c r="J109" s="7">
        <v>152724.37000000002</v>
      </c>
      <c r="K109" s="9">
        <v>1.0623512802835589</v>
      </c>
      <c r="L109" s="11">
        <v>669350</v>
      </c>
      <c r="M109" s="11">
        <v>379090</v>
      </c>
      <c r="N109" s="6">
        <f t="shared" si="1"/>
        <v>88</v>
      </c>
    </row>
    <row r="110" spans="1:14" s="31" customFormat="1" x14ac:dyDescent="0.25">
      <c r="A110" s="26" t="s">
        <v>332</v>
      </c>
      <c r="B110" s="27">
        <v>88</v>
      </c>
      <c r="C110" s="28">
        <v>54</v>
      </c>
      <c r="D110" s="27">
        <v>90</v>
      </c>
      <c r="E110" s="29">
        <v>0.97777777777777775</v>
      </c>
      <c r="F110" s="27">
        <v>72</v>
      </c>
      <c r="G110" s="27">
        <v>58.969999999999992</v>
      </c>
      <c r="H110" s="29">
        <v>1.2209598100729186</v>
      </c>
      <c r="I110" s="27">
        <v>284290.98</v>
      </c>
      <c r="J110" s="27">
        <v>310534.63</v>
      </c>
      <c r="K110" s="29">
        <v>0.91548881359866363</v>
      </c>
      <c r="L110" s="28">
        <v>846940</v>
      </c>
      <c r="M110" s="28">
        <v>575480</v>
      </c>
      <c r="N110" s="30">
        <f t="shared" si="1"/>
        <v>126</v>
      </c>
    </row>
    <row r="111" spans="1:14" s="31" customFormat="1" x14ac:dyDescent="0.25">
      <c r="A111" s="26" t="s">
        <v>28</v>
      </c>
      <c r="B111" s="27">
        <v>100</v>
      </c>
      <c r="C111" s="28">
        <v>46</v>
      </c>
      <c r="D111" s="27">
        <v>112.98999999999998</v>
      </c>
      <c r="E111" s="29">
        <v>0.88503407381184196</v>
      </c>
      <c r="F111" s="27">
        <v>68</v>
      </c>
      <c r="G111" s="27">
        <v>71.02</v>
      </c>
      <c r="H111" s="29">
        <v>0.95747676710785701</v>
      </c>
      <c r="I111" s="27">
        <v>198853.26</v>
      </c>
      <c r="J111" s="27">
        <v>250130.19999999995</v>
      </c>
      <c r="K111" s="29">
        <v>0.79499900451844696</v>
      </c>
      <c r="L111" s="28">
        <v>926366</v>
      </c>
      <c r="M111" s="28">
        <v>641044</v>
      </c>
      <c r="N111" s="30">
        <f t="shared" si="1"/>
        <v>114</v>
      </c>
    </row>
    <row r="112" spans="1:14" s="31" customFormat="1" x14ac:dyDescent="0.25">
      <c r="A112" s="26" t="s">
        <v>29</v>
      </c>
      <c r="B112" s="27">
        <v>116</v>
      </c>
      <c r="C112" s="28">
        <v>54</v>
      </c>
      <c r="D112" s="27">
        <v>103.00999999999999</v>
      </c>
      <c r="E112" s="29">
        <v>1.126104261722163</v>
      </c>
      <c r="F112" s="27">
        <v>79</v>
      </c>
      <c r="G112" s="27">
        <v>74.02</v>
      </c>
      <c r="H112" s="29">
        <v>1.0672791137530397</v>
      </c>
      <c r="I112" s="27">
        <v>213191.23000000004</v>
      </c>
      <c r="J112" s="27">
        <v>237482.46000000005</v>
      </c>
      <c r="K112" s="29">
        <v>0.89771358272101442</v>
      </c>
      <c r="L112" s="28">
        <v>988948</v>
      </c>
      <c r="M112" s="28">
        <v>623360</v>
      </c>
      <c r="N112" s="30">
        <f t="shared" si="1"/>
        <v>133</v>
      </c>
    </row>
    <row r="113" spans="1:14" x14ac:dyDescent="0.25">
      <c r="A113" s="5" t="s">
        <v>30</v>
      </c>
      <c r="B113" s="7"/>
      <c r="C113" s="11"/>
      <c r="D113" s="7"/>
      <c r="E113" s="9"/>
      <c r="F113" s="7"/>
      <c r="G113" s="7"/>
      <c r="H113" s="9"/>
      <c r="I113" s="7">
        <v>50733.720000000008</v>
      </c>
      <c r="J113" s="7"/>
      <c r="K113" s="9" t="e">
        <v>#NUM!</v>
      </c>
      <c r="L113" s="11"/>
      <c r="M113" s="11"/>
      <c r="N113" s="6">
        <f t="shared" si="1"/>
        <v>0</v>
      </c>
    </row>
    <row r="114" spans="1:14" s="31" customFormat="1" x14ac:dyDescent="0.25">
      <c r="A114" s="26" t="s">
        <v>31</v>
      </c>
      <c r="B114" s="27">
        <v>104</v>
      </c>
      <c r="C114" s="28">
        <v>64</v>
      </c>
      <c r="D114" s="27">
        <v>101.99000000000001</v>
      </c>
      <c r="E114" s="29">
        <v>1.0197078144916167</v>
      </c>
      <c r="F114" s="27">
        <v>149</v>
      </c>
      <c r="G114" s="27">
        <v>149.99</v>
      </c>
      <c r="H114" s="29">
        <v>0.99339955997066465</v>
      </c>
      <c r="I114" s="27">
        <v>426906.70999999996</v>
      </c>
      <c r="J114" s="27">
        <v>418504.85</v>
      </c>
      <c r="K114" s="29">
        <v>1.0200758963725272</v>
      </c>
      <c r="L114" s="28">
        <v>1691354</v>
      </c>
      <c r="M114" s="28">
        <v>1347114</v>
      </c>
      <c r="N114" s="30">
        <f t="shared" si="1"/>
        <v>213</v>
      </c>
    </row>
    <row r="115" spans="1:14" x14ac:dyDescent="0.25">
      <c r="A115" s="5" t="s">
        <v>333</v>
      </c>
      <c r="B115" s="7">
        <v>77</v>
      </c>
      <c r="C115" s="11">
        <v>50</v>
      </c>
      <c r="D115" s="7">
        <v>85.01</v>
      </c>
      <c r="E115" s="9">
        <v>0.90577579108340189</v>
      </c>
      <c r="F115" s="7">
        <v>48</v>
      </c>
      <c r="G115" s="7">
        <v>36.020000000000003</v>
      </c>
      <c r="H115" s="9">
        <v>1.3325930038867295</v>
      </c>
      <c r="I115" s="7">
        <v>138918.85</v>
      </c>
      <c r="J115" s="7">
        <v>128309.16999999998</v>
      </c>
      <c r="K115" s="9">
        <v>1.0826884002133286</v>
      </c>
      <c r="L115" s="11">
        <v>789968</v>
      </c>
      <c r="M115" s="11">
        <v>441330</v>
      </c>
      <c r="N115" s="6">
        <f t="shared" si="1"/>
        <v>98</v>
      </c>
    </row>
    <row r="116" spans="1:14" s="31" customFormat="1" x14ac:dyDescent="0.25">
      <c r="A116" s="26" t="s">
        <v>32</v>
      </c>
      <c r="B116" s="27">
        <v>87</v>
      </c>
      <c r="C116" s="28">
        <v>33</v>
      </c>
      <c r="D116" s="27">
        <v>106</v>
      </c>
      <c r="E116" s="29">
        <v>0.82075471698113212</v>
      </c>
      <c r="F116" s="27">
        <v>68</v>
      </c>
      <c r="G116" s="27">
        <v>71.02000000000001</v>
      </c>
      <c r="H116" s="29">
        <v>0.95747676710785679</v>
      </c>
      <c r="I116" s="27">
        <v>193209.76</v>
      </c>
      <c r="J116" s="27">
        <v>250801.37</v>
      </c>
      <c r="K116" s="29">
        <v>0.77036963554066717</v>
      </c>
      <c r="L116" s="28">
        <v>740860</v>
      </c>
      <c r="M116" s="28">
        <v>555790</v>
      </c>
      <c r="N116" s="30">
        <f t="shared" si="1"/>
        <v>101</v>
      </c>
    </row>
    <row r="117" spans="1:14" x14ac:dyDescent="0.25">
      <c r="A117" s="5" t="s">
        <v>334</v>
      </c>
      <c r="B117" s="7">
        <v>83</v>
      </c>
      <c r="C117" s="11">
        <v>40</v>
      </c>
      <c r="D117" s="7">
        <v>106.00000000000001</v>
      </c>
      <c r="E117" s="9">
        <v>0.78301886792452824</v>
      </c>
      <c r="F117" s="7">
        <v>40</v>
      </c>
      <c r="G117" s="7">
        <v>46.019999999999996</v>
      </c>
      <c r="H117" s="9">
        <v>0.86918730986527604</v>
      </c>
      <c r="I117" s="7">
        <v>126160.98999999998</v>
      </c>
      <c r="J117" s="7">
        <v>179530.68999999997</v>
      </c>
      <c r="K117" s="9">
        <v>0.70272659231689016</v>
      </c>
      <c r="L117" s="11">
        <v>714984</v>
      </c>
      <c r="M117" s="11">
        <v>385020</v>
      </c>
      <c r="N117" s="6">
        <f t="shared" si="1"/>
        <v>80</v>
      </c>
    </row>
    <row r="118" spans="1:14" s="31" customFormat="1" x14ac:dyDescent="0.25">
      <c r="A118" s="26" t="s">
        <v>335</v>
      </c>
      <c r="B118" s="27">
        <v>87</v>
      </c>
      <c r="C118" s="28">
        <v>42</v>
      </c>
      <c r="D118" s="27">
        <v>103.01000000000002</v>
      </c>
      <c r="E118" s="29">
        <v>0.84457819629162201</v>
      </c>
      <c r="F118" s="27">
        <v>81</v>
      </c>
      <c r="G118" s="27">
        <v>88.01</v>
      </c>
      <c r="H118" s="29">
        <v>0.92034996023179183</v>
      </c>
      <c r="I118" s="27">
        <v>272916.22000000003</v>
      </c>
      <c r="J118" s="27">
        <v>344601.41999999993</v>
      </c>
      <c r="K118" s="29">
        <v>0.79197648111838914</v>
      </c>
      <c r="L118" s="28">
        <v>937820</v>
      </c>
      <c r="M118" s="28">
        <v>691520</v>
      </c>
      <c r="N118" s="30">
        <f t="shared" si="1"/>
        <v>123</v>
      </c>
    </row>
    <row r="119" spans="1:14" x14ac:dyDescent="0.25">
      <c r="A119" s="14" t="s">
        <v>16</v>
      </c>
      <c r="B119" s="15">
        <v>4233</v>
      </c>
      <c r="C119" s="16">
        <v>2275</v>
      </c>
      <c r="D119" s="15">
        <v>4857.8699999999972</v>
      </c>
      <c r="E119" s="17">
        <v>0.87136955085253465</v>
      </c>
      <c r="F119" s="15">
        <v>7330</v>
      </c>
      <c r="G119" s="15">
        <v>7862.8800000000028</v>
      </c>
      <c r="H119" s="17">
        <v>0.93222839468489882</v>
      </c>
      <c r="I119" s="15">
        <v>24448882.639999997</v>
      </c>
      <c r="J119" s="15">
        <v>26892542.490000021</v>
      </c>
      <c r="K119" s="17">
        <v>0.9091324351013409</v>
      </c>
      <c r="L119" s="16">
        <v>85981282</v>
      </c>
      <c r="M119" s="16">
        <v>68772910</v>
      </c>
      <c r="N119" s="6">
        <f t="shared" si="1"/>
        <v>9605</v>
      </c>
    </row>
    <row r="120" spans="1:14" x14ac:dyDescent="0.25">
      <c r="A120" s="18" t="s">
        <v>59</v>
      </c>
      <c r="B120" s="19">
        <v>551</v>
      </c>
      <c r="C120" s="20">
        <v>276</v>
      </c>
      <c r="D120" s="19">
        <v>695.09</v>
      </c>
      <c r="E120" s="21">
        <v>0.7927031031952696</v>
      </c>
      <c r="F120" s="19">
        <v>820</v>
      </c>
      <c r="G120" s="19">
        <v>965.05</v>
      </c>
      <c r="H120" s="21">
        <v>0.84969690689601574</v>
      </c>
      <c r="I120" s="19">
        <v>3300950.0100000002</v>
      </c>
      <c r="J120" s="19">
        <v>3601532.52</v>
      </c>
      <c r="K120" s="21">
        <v>0.91654038709054897</v>
      </c>
      <c r="L120" s="20">
        <v>10652032</v>
      </c>
      <c r="M120" s="20">
        <v>8407980</v>
      </c>
      <c r="N120" s="6">
        <f t="shared" si="1"/>
        <v>1096</v>
      </c>
    </row>
    <row r="121" spans="1:14" x14ac:dyDescent="0.25">
      <c r="A121" s="5" t="s">
        <v>225</v>
      </c>
      <c r="B121" s="7">
        <v>74</v>
      </c>
      <c r="C121" s="11">
        <v>28</v>
      </c>
      <c r="D121" s="7">
        <v>111.99</v>
      </c>
      <c r="E121" s="9">
        <v>0.66077328332886864</v>
      </c>
      <c r="F121" s="7">
        <v>59</v>
      </c>
      <c r="G121" s="7">
        <v>64.999999999999986</v>
      </c>
      <c r="H121" s="9">
        <v>0.90769230769230791</v>
      </c>
      <c r="I121" s="7">
        <v>130834.66</v>
      </c>
      <c r="J121" s="7">
        <v>191298.39999999994</v>
      </c>
      <c r="K121" s="9">
        <v>0.68392971399656266</v>
      </c>
      <c r="L121" s="11">
        <v>877270</v>
      </c>
      <c r="M121" s="11">
        <v>711270</v>
      </c>
      <c r="N121" s="6">
        <f t="shared" si="1"/>
        <v>87</v>
      </c>
    </row>
    <row r="122" spans="1:14" s="31" customFormat="1" x14ac:dyDescent="0.25">
      <c r="A122" s="26" t="s">
        <v>226</v>
      </c>
      <c r="B122" s="27">
        <v>64</v>
      </c>
      <c r="C122" s="28">
        <v>39</v>
      </c>
      <c r="D122" s="27">
        <v>67.02</v>
      </c>
      <c r="E122" s="29">
        <v>0.95493882423157272</v>
      </c>
      <c r="F122" s="27">
        <v>89</v>
      </c>
      <c r="G122" s="27">
        <v>125</v>
      </c>
      <c r="H122" s="29">
        <v>0.71199999999999997</v>
      </c>
      <c r="I122" s="27">
        <v>476399.80999999994</v>
      </c>
      <c r="J122" s="27">
        <v>484683.9</v>
      </c>
      <c r="K122" s="29">
        <v>0.98290826247787455</v>
      </c>
      <c r="L122" s="28">
        <v>1342992</v>
      </c>
      <c r="M122" s="28">
        <v>1035372</v>
      </c>
      <c r="N122" s="30">
        <f t="shared" si="1"/>
        <v>128</v>
      </c>
    </row>
    <row r="123" spans="1:14" s="31" customFormat="1" x14ac:dyDescent="0.25">
      <c r="A123" s="26" t="s">
        <v>227</v>
      </c>
      <c r="B123" s="27">
        <v>81</v>
      </c>
      <c r="C123" s="28">
        <v>42</v>
      </c>
      <c r="D123" s="27">
        <v>106</v>
      </c>
      <c r="E123" s="29">
        <v>0.76415094339622647</v>
      </c>
      <c r="F123" s="27">
        <v>114</v>
      </c>
      <c r="G123" s="27">
        <v>141.02000000000001</v>
      </c>
      <c r="H123" s="29">
        <v>0.80839597220252446</v>
      </c>
      <c r="I123" s="27">
        <v>484262.34</v>
      </c>
      <c r="J123" s="27">
        <v>522147.83999999997</v>
      </c>
      <c r="K123" s="29">
        <v>0.92744296328028486</v>
      </c>
      <c r="L123" s="28">
        <v>1636940</v>
      </c>
      <c r="M123" s="28">
        <v>1256772</v>
      </c>
      <c r="N123" s="30">
        <f t="shared" si="1"/>
        <v>156</v>
      </c>
    </row>
    <row r="124" spans="1:14" x14ac:dyDescent="0.25">
      <c r="A124" s="5" t="s">
        <v>228</v>
      </c>
      <c r="B124" s="7">
        <v>60</v>
      </c>
      <c r="C124" s="11">
        <v>28</v>
      </c>
      <c r="D124" s="7">
        <v>90</v>
      </c>
      <c r="E124" s="9">
        <v>0.66666666666666663</v>
      </c>
      <c r="F124" s="7">
        <v>69</v>
      </c>
      <c r="G124" s="7">
        <v>67.02000000000001</v>
      </c>
      <c r="H124" s="9">
        <v>1.029543419874664</v>
      </c>
      <c r="I124" s="7">
        <v>214200.02</v>
      </c>
      <c r="J124" s="7">
        <v>250158.2</v>
      </c>
      <c r="K124" s="9">
        <v>0.85625823978586346</v>
      </c>
      <c r="L124" s="11">
        <v>919698</v>
      </c>
      <c r="M124" s="11">
        <v>750628</v>
      </c>
      <c r="N124" s="6">
        <f t="shared" si="1"/>
        <v>97</v>
      </c>
    </row>
    <row r="125" spans="1:14" x14ac:dyDescent="0.25">
      <c r="A125" s="5" t="s">
        <v>229</v>
      </c>
      <c r="B125" s="7">
        <v>55</v>
      </c>
      <c r="C125" s="11">
        <v>19</v>
      </c>
      <c r="D125" s="7">
        <v>54.010000000000005</v>
      </c>
      <c r="E125" s="9">
        <v>1.0183299389002036</v>
      </c>
      <c r="F125" s="7">
        <v>64</v>
      </c>
      <c r="G125" s="7">
        <v>73.009999999999991</v>
      </c>
      <c r="H125" s="9">
        <v>0.87659224763731003</v>
      </c>
      <c r="I125" s="7">
        <v>211359.37000000005</v>
      </c>
      <c r="J125" s="7">
        <v>208578.7</v>
      </c>
      <c r="K125" s="9">
        <v>1.0133315146752762</v>
      </c>
      <c r="L125" s="11">
        <v>797784</v>
      </c>
      <c r="M125" s="11">
        <v>705084</v>
      </c>
      <c r="N125" s="6">
        <f t="shared" si="1"/>
        <v>83</v>
      </c>
    </row>
    <row r="126" spans="1:14" x14ac:dyDescent="0.25">
      <c r="A126" s="5" t="s">
        <v>230</v>
      </c>
      <c r="B126" s="7">
        <v>52</v>
      </c>
      <c r="C126" s="11">
        <v>20</v>
      </c>
      <c r="D126" s="7">
        <v>60.009999999999991</v>
      </c>
      <c r="E126" s="9">
        <v>0.8665222462922848</v>
      </c>
      <c r="F126" s="7">
        <v>78</v>
      </c>
      <c r="G126" s="7">
        <v>97.97999999999999</v>
      </c>
      <c r="H126" s="9">
        <v>0.79608083282302522</v>
      </c>
      <c r="I126" s="7">
        <v>421446.54000000004</v>
      </c>
      <c r="J126" s="7">
        <v>421002.63</v>
      </c>
      <c r="K126" s="9">
        <v>1.0010544114653157</v>
      </c>
      <c r="L126" s="11">
        <v>848880</v>
      </c>
      <c r="M126" s="11">
        <v>633850</v>
      </c>
      <c r="N126" s="6">
        <f t="shared" si="1"/>
        <v>98</v>
      </c>
    </row>
    <row r="127" spans="1:14" s="31" customFormat="1" x14ac:dyDescent="0.25">
      <c r="A127" s="26" t="s">
        <v>231</v>
      </c>
      <c r="B127" s="27">
        <v>50</v>
      </c>
      <c r="C127" s="28">
        <v>34</v>
      </c>
      <c r="D127" s="27">
        <v>67.02000000000001</v>
      </c>
      <c r="E127" s="29">
        <v>0.74604595643091598</v>
      </c>
      <c r="F127" s="27">
        <v>128</v>
      </c>
      <c r="G127" s="27">
        <v>138.01999999999998</v>
      </c>
      <c r="H127" s="29">
        <v>0.92740182582234476</v>
      </c>
      <c r="I127" s="27">
        <v>474606.93000000005</v>
      </c>
      <c r="J127" s="27">
        <v>554761.71</v>
      </c>
      <c r="K127" s="29">
        <v>0.85551493811640333</v>
      </c>
      <c r="L127" s="28">
        <v>1708480</v>
      </c>
      <c r="M127" s="28">
        <v>1355002</v>
      </c>
      <c r="N127" s="30">
        <f t="shared" si="1"/>
        <v>162</v>
      </c>
    </row>
    <row r="128" spans="1:14" x14ac:dyDescent="0.25">
      <c r="A128" s="5" t="s">
        <v>232</v>
      </c>
      <c r="B128" s="7">
        <v>32</v>
      </c>
      <c r="C128" s="11">
        <v>13</v>
      </c>
      <c r="D128" s="7">
        <v>47.010000000000005</v>
      </c>
      <c r="E128" s="9">
        <v>0.68070623271644326</v>
      </c>
      <c r="F128" s="7">
        <v>63</v>
      </c>
      <c r="G128" s="7">
        <v>83.99</v>
      </c>
      <c r="H128" s="9">
        <v>0.75008929634480304</v>
      </c>
      <c r="I128" s="7">
        <v>262453.8</v>
      </c>
      <c r="J128" s="7">
        <v>301855.33999999997</v>
      </c>
      <c r="K128" s="9">
        <v>0.86946879919368003</v>
      </c>
      <c r="L128" s="11">
        <v>682044</v>
      </c>
      <c r="M128" s="11">
        <v>560520</v>
      </c>
      <c r="N128" s="6">
        <f t="shared" si="1"/>
        <v>76</v>
      </c>
    </row>
    <row r="129" spans="1:14" x14ac:dyDescent="0.25">
      <c r="A129" s="5" t="s">
        <v>233</v>
      </c>
      <c r="B129" s="7">
        <v>33</v>
      </c>
      <c r="C129" s="11">
        <v>16</v>
      </c>
      <c r="D129" s="7">
        <v>38.019999999999996</v>
      </c>
      <c r="E129" s="9">
        <v>0.86796422935297224</v>
      </c>
      <c r="F129" s="7">
        <v>63</v>
      </c>
      <c r="G129" s="7">
        <v>73.009999999999991</v>
      </c>
      <c r="H129" s="9">
        <v>0.86289549376797714</v>
      </c>
      <c r="I129" s="7">
        <v>292770.02999999997</v>
      </c>
      <c r="J129" s="7">
        <v>298023.02999999991</v>
      </c>
      <c r="K129" s="9">
        <v>0.98237384540382688</v>
      </c>
      <c r="L129" s="11">
        <v>793646</v>
      </c>
      <c r="M129" s="11">
        <v>649022</v>
      </c>
      <c r="N129" s="6">
        <f t="shared" si="1"/>
        <v>79</v>
      </c>
    </row>
    <row r="130" spans="1:14" s="31" customFormat="1" x14ac:dyDescent="0.25">
      <c r="A130" s="26" t="s">
        <v>234</v>
      </c>
      <c r="B130" s="27">
        <v>50</v>
      </c>
      <c r="C130" s="28">
        <v>37</v>
      </c>
      <c r="D130" s="27">
        <v>54.01</v>
      </c>
      <c r="E130" s="29">
        <v>0.92575448990927611</v>
      </c>
      <c r="F130" s="27">
        <v>93</v>
      </c>
      <c r="G130" s="27">
        <v>101</v>
      </c>
      <c r="H130" s="29">
        <v>0.92079207920792083</v>
      </c>
      <c r="I130" s="27">
        <v>332616.50999999995</v>
      </c>
      <c r="J130" s="27">
        <v>369022.77</v>
      </c>
      <c r="K130" s="29">
        <v>0.90134413656913348</v>
      </c>
      <c r="L130" s="28">
        <v>1044298</v>
      </c>
      <c r="M130" s="28">
        <v>750460</v>
      </c>
      <c r="N130" s="30">
        <f t="shared" si="1"/>
        <v>130</v>
      </c>
    </row>
    <row r="131" spans="1:14" x14ac:dyDescent="0.25">
      <c r="A131" s="18" t="s">
        <v>60</v>
      </c>
      <c r="B131" s="19">
        <v>721</v>
      </c>
      <c r="C131" s="20">
        <v>432</v>
      </c>
      <c r="D131" s="19">
        <v>806.96</v>
      </c>
      <c r="E131" s="21">
        <v>0.89347675225537815</v>
      </c>
      <c r="F131" s="19">
        <v>1684</v>
      </c>
      <c r="G131" s="19">
        <v>1782.06</v>
      </c>
      <c r="H131" s="21">
        <v>0.94497379437280449</v>
      </c>
      <c r="I131" s="19">
        <v>5092618.75</v>
      </c>
      <c r="J131" s="19">
        <v>5566711.7199999997</v>
      </c>
      <c r="K131" s="21">
        <v>0.91483428748489248</v>
      </c>
      <c r="L131" s="20">
        <v>17604574</v>
      </c>
      <c r="M131" s="20">
        <v>14475682</v>
      </c>
      <c r="N131" s="6">
        <f t="shared" si="1"/>
        <v>2116</v>
      </c>
    </row>
    <row r="132" spans="1:14" s="31" customFormat="1" x14ac:dyDescent="0.25">
      <c r="A132" s="26" t="s">
        <v>207</v>
      </c>
      <c r="B132" s="27">
        <v>55</v>
      </c>
      <c r="C132" s="28">
        <v>39</v>
      </c>
      <c r="D132" s="27">
        <v>53.010000000000005</v>
      </c>
      <c r="E132" s="29">
        <v>1.0375400867760798</v>
      </c>
      <c r="F132" s="27">
        <v>121</v>
      </c>
      <c r="G132" s="27">
        <v>130</v>
      </c>
      <c r="H132" s="29">
        <v>0.93076923076923079</v>
      </c>
      <c r="I132" s="27">
        <v>337445.32999999996</v>
      </c>
      <c r="J132" s="27">
        <v>358061.26000000007</v>
      </c>
      <c r="K132" s="29">
        <v>0.94242345569582109</v>
      </c>
      <c r="L132" s="28">
        <v>1173438</v>
      </c>
      <c r="M132" s="28">
        <v>863000</v>
      </c>
      <c r="N132" s="30">
        <f t="shared" si="1"/>
        <v>160</v>
      </c>
    </row>
    <row r="133" spans="1:14" s="31" customFormat="1" x14ac:dyDescent="0.25">
      <c r="A133" s="26" t="s">
        <v>208</v>
      </c>
      <c r="B133" s="27">
        <v>57</v>
      </c>
      <c r="C133" s="28">
        <v>40</v>
      </c>
      <c r="D133" s="27">
        <v>63.019999999999996</v>
      </c>
      <c r="E133" s="29">
        <v>0.90447476991431297</v>
      </c>
      <c r="F133" s="27">
        <v>125</v>
      </c>
      <c r="G133" s="27">
        <v>137</v>
      </c>
      <c r="H133" s="29">
        <v>0.91240875912408759</v>
      </c>
      <c r="I133" s="27">
        <v>343555.39</v>
      </c>
      <c r="J133" s="27">
        <v>390126.98000000004</v>
      </c>
      <c r="K133" s="29">
        <v>0.88062453409400188</v>
      </c>
      <c r="L133" s="28">
        <v>1373920</v>
      </c>
      <c r="M133" s="28">
        <v>1052950</v>
      </c>
      <c r="N133" s="30">
        <f t="shared" ref="N133:N196" si="2">C133+F133</f>
        <v>165</v>
      </c>
    </row>
    <row r="134" spans="1:14" x14ac:dyDescent="0.25">
      <c r="A134" s="5" t="s">
        <v>209</v>
      </c>
      <c r="B134" s="7">
        <v>37</v>
      </c>
      <c r="C134" s="11">
        <v>13</v>
      </c>
      <c r="D134" s="7">
        <v>43</v>
      </c>
      <c r="E134" s="9">
        <v>0.86046511627906974</v>
      </c>
      <c r="F134" s="7">
        <v>69</v>
      </c>
      <c r="G134" s="7">
        <v>73.010000000000019</v>
      </c>
      <c r="H134" s="9">
        <v>0.94507601698397459</v>
      </c>
      <c r="I134" s="7">
        <v>151964.03</v>
      </c>
      <c r="J134" s="7">
        <v>228175.6</v>
      </c>
      <c r="K134" s="9">
        <v>0.66599596977065034</v>
      </c>
      <c r="L134" s="11">
        <v>734362</v>
      </c>
      <c r="M134" s="11">
        <v>591560</v>
      </c>
      <c r="N134" s="6">
        <f t="shared" si="2"/>
        <v>82</v>
      </c>
    </row>
    <row r="135" spans="1:14" x14ac:dyDescent="0.25">
      <c r="A135" s="5" t="s">
        <v>210</v>
      </c>
      <c r="B135" s="7">
        <v>40</v>
      </c>
      <c r="C135" s="11">
        <v>25</v>
      </c>
      <c r="D135" s="7">
        <v>34.97</v>
      </c>
      <c r="E135" s="9">
        <v>1.1438375750643408</v>
      </c>
      <c r="F135" s="7">
        <v>67</v>
      </c>
      <c r="G135" s="7">
        <v>69.989999999999995</v>
      </c>
      <c r="H135" s="9">
        <v>0.9572796113730534</v>
      </c>
      <c r="I135" s="7">
        <v>126566.48999999998</v>
      </c>
      <c r="J135" s="7">
        <v>168041.32000000004</v>
      </c>
      <c r="K135" s="9">
        <v>0.75318671621955813</v>
      </c>
      <c r="L135" s="11">
        <v>895922</v>
      </c>
      <c r="M135" s="11">
        <v>670912</v>
      </c>
      <c r="N135" s="6">
        <f t="shared" si="2"/>
        <v>92</v>
      </c>
    </row>
    <row r="136" spans="1:14" x14ac:dyDescent="0.25">
      <c r="A136" s="5" t="s">
        <v>211</v>
      </c>
      <c r="B136" s="7">
        <v>44</v>
      </c>
      <c r="C136" s="11">
        <v>19</v>
      </c>
      <c r="D136" s="7">
        <v>36.970000000000006</v>
      </c>
      <c r="E136" s="9">
        <v>1.1901541790641059</v>
      </c>
      <c r="F136" s="7">
        <v>62</v>
      </c>
      <c r="G136" s="7">
        <v>62</v>
      </c>
      <c r="H136" s="9">
        <v>1</v>
      </c>
      <c r="I136" s="7">
        <v>161036.20000000001</v>
      </c>
      <c r="J136" s="7">
        <v>184141.31</v>
      </c>
      <c r="K136" s="9">
        <v>0.87452511334909055</v>
      </c>
      <c r="L136" s="11">
        <v>824918</v>
      </c>
      <c r="M136" s="11">
        <v>736998</v>
      </c>
      <c r="N136" s="6">
        <f t="shared" si="2"/>
        <v>81</v>
      </c>
    </row>
    <row r="137" spans="1:14" x14ac:dyDescent="0.25">
      <c r="A137" s="5" t="s">
        <v>212</v>
      </c>
      <c r="B137" s="7">
        <v>31</v>
      </c>
      <c r="C137" s="11">
        <v>19</v>
      </c>
      <c r="D137" s="7">
        <v>34.97</v>
      </c>
      <c r="E137" s="9">
        <v>0.8864741206748642</v>
      </c>
      <c r="F137" s="7">
        <v>54</v>
      </c>
      <c r="G137" s="7">
        <v>65.989999999999995</v>
      </c>
      <c r="H137" s="9">
        <v>0.81830580390968333</v>
      </c>
      <c r="I137" s="7">
        <v>305851.53000000003</v>
      </c>
      <c r="J137" s="7">
        <v>355737.57000000007</v>
      </c>
      <c r="K137" s="9">
        <v>0.85976729981036293</v>
      </c>
      <c r="L137" s="11">
        <v>680390</v>
      </c>
      <c r="M137" s="11">
        <v>541120</v>
      </c>
      <c r="N137" s="6">
        <f t="shared" si="2"/>
        <v>73</v>
      </c>
    </row>
    <row r="138" spans="1:14" s="31" customFormat="1" x14ac:dyDescent="0.25">
      <c r="A138" s="26" t="s">
        <v>213</v>
      </c>
      <c r="B138" s="27">
        <v>58</v>
      </c>
      <c r="C138" s="28">
        <v>13</v>
      </c>
      <c r="D138" s="27">
        <v>88.009999999999991</v>
      </c>
      <c r="E138" s="29">
        <v>0.65901602090671518</v>
      </c>
      <c r="F138" s="27">
        <v>115</v>
      </c>
      <c r="G138" s="27">
        <v>120.01</v>
      </c>
      <c r="H138" s="29">
        <v>0.95825347887676027</v>
      </c>
      <c r="I138" s="27">
        <v>409543.40000000008</v>
      </c>
      <c r="J138" s="27">
        <v>490293.17000000004</v>
      </c>
      <c r="K138" s="29">
        <v>0.83530309018989612</v>
      </c>
      <c r="L138" s="28">
        <v>1140158</v>
      </c>
      <c r="M138" s="28">
        <v>1075598</v>
      </c>
      <c r="N138" s="30">
        <f t="shared" si="2"/>
        <v>128</v>
      </c>
    </row>
    <row r="139" spans="1:14" s="31" customFormat="1" x14ac:dyDescent="0.25">
      <c r="A139" s="26" t="s">
        <v>214</v>
      </c>
      <c r="B139" s="27">
        <v>42</v>
      </c>
      <c r="C139" s="28">
        <v>29</v>
      </c>
      <c r="D139" s="27">
        <v>49.97</v>
      </c>
      <c r="E139" s="29">
        <v>0.84050430258154896</v>
      </c>
      <c r="F139" s="27">
        <v>90</v>
      </c>
      <c r="G139" s="27">
        <v>117.02000000000001</v>
      </c>
      <c r="H139" s="29">
        <v>0.7690992992650828</v>
      </c>
      <c r="I139" s="27">
        <v>380125.26</v>
      </c>
      <c r="J139" s="27">
        <v>389198.81999999995</v>
      </c>
      <c r="K139" s="29">
        <v>0.97668656857695524</v>
      </c>
      <c r="L139" s="28">
        <v>1009856</v>
      </c>
      <c r="M139" s="28">
        <v>830046</v>
      </c>
      <c r="N139" s="30">
        <f t="shared" si="2"/>
        <v>119</v>
      </c>
    </row>
    <row r="140" spans="1:14" s="31" customFormat="1" x14ac:dyDescent="0.25">
      <c r="A140" s="26" t="s">
        <v>215</v>
      </c>
      <c r="B140" s="27">
        <v>59</v>
      </c>
      <c r="C140" s="28">
        <v>38</v>
      </c>
      <c r="D140" s="27">
        <v>65.990000000000009</v>
      </c>
      <c r="E140" s="29">
        <v>0.89407485982724644</v>
      </c>
      <c r="F140" s="27">
        <v>166</v>
      </c>
      <c r="G140" s="27">
        <v>153</v>
      </c>
      <c r="H140" s="29">
        <v>1.0849673202614378</v>
      </c>
      <c r="I140" s="27">
        <v>371355.14999999991</v>
      </c>
      <c r="J140" s="27">
        <v>402589.30000000005</v>
      </c>
      <c r="K140" s="29">
        <v>0.92241684018924464</v>
      </c>
      <c r="L140" s="28">
        <v>1463546</v>
      </c>
      <c r="M140" s="28">
        <v>1231064</v>
      </c>
      <c r="N140" s="30">
        <f t="shared" si="2"/>
        <v>204</v>
      </c>
    </row>
    <row r="141" spans="1:14" s="31" customFormat="1" x14ac:dyDescent="0.25">
      <c r="A141" s="26" t="s">
        <v>216</v>
      </c>
      <c r="B141" s="27">
        <v>21</v>
      </c>
      <c r="C141" s="28">
        <v>11</v>
      </c>
      <c r="D141" s="27">
        <v>33.019999999999996</v>
      </c>
      <c r="E141" s="29">
        <v>0.63597819503331321</v>
      </c>
      <c r="F141" s="27">
        <v>91</v>
      </c>
      <c r="G141" s="27">
        <v>88.01</v>
      </c>
      <c r="H141" s="29">
        <v>1.0339734121122599</v>
      </c>
      <c r="I141" s="27">
        <v>272389.58</v>
      </c>
      <c r="J141" s="27">
        <v>290101.15000000002</v>
      </c>
      <c r="K141" s="29">
        <v>0.93894691558444354</v>
      </c>
      <c r="L141" s="28">
        <v>995190</v>
      </c>
      <c r="M141" s="28">
        <v>894900</v>
      </c>
      <c r="N141" s="30">
        <f t="shared" si="2"/>
        <v>102</v>
      </c>
    </row>
    <row r="142" spans="1:14" s="31" customFormat="1" x14ac:dyDescent="0.25">
      <c r="A142" s="26" t="s">
        <v>217</v>
      </c>
      <c r="B142" s="27">
        <v>45</v>
      </c>
      <c r="C142" s="28">
        <v>29</v>
      </c>
      <c r="D142" s="27">
        <v>44.99</v>
      </c>
      <c r="E142" s="29">
        <v>1.0002222716159146</v>
      </c>
      <c r="F142" s="27">
        <v>98</v>
      </c>
      <c r="G142" s="27">
        <v>111.01999999999998</v>
      </c>
      <c r="H142" s="29">
        <v>0.88272383354350581</v>
      </c>
      <c r="I142" s="27">
        <v>343084.58</v>
      </c>
      <c r="J142" s="27">
        <v>383775.04000000004</v>
      </c>
      <c r="K142" s="29">
        <v>0.89397314635157088</v>
      </c>
      <c r="L142" s="28">
        <v>994210</v>
      </c>
      <c r="M142" s="28">
        <v>782870</v>
      </c>
      <c r="N142" s="30">
        <f t="shared" si="2"/>
        <v>127</v>
      </c>
    </row>
    <row r="143" spans="1:14" s="31" customFormat="1" x14ac:dyDescent="0.25">
      <c r="A143" s="26" t="s">
        <v>218</v>
      </c>
      <c r="B143" s="27">
        <v>54</v>
      </c>
      <c r="C143" s="28">
        <v>31</v>
      </c>
      <c r="D143" s="27">
        <v>73.009999999999991</v>
      </c>
      <c r="E143" s="29">
        <v>0.73962470894398036</v>
      </c>
      <c r="F143" s="27">
        <v>120</v>
      </c>
      <c r="G143" s="27">
        <v>119.02000000000001</v>
      </c>
      <c r="H143" s="29">
        <v>1.008233910267182</v>
      </c>
      <c r="I143" s="27">
        <v>316194.75999999995</v>
      </c>
      <c r="J143" s="27">
        <v>378231.95999999996</v>
      </c>
      <c r="K143" s="29">
        <v>0.83598107362476715</v>
      </c>
      <c r="L143" s="28">
        <v>1241638</v>
      </c>
      <c r="M143" s="28">
        <v>1010068</v>
      </c>
      <c r="N143" s="30">
        <f t="shared" si="2"/>
        <v>151</v>
      </c>
    </row>
    <row r="144" spans="1:14" s="31" customFormat="1" x14ac:dyDescent="0.25">
      <c r="A144" s="26" t="s">
        <v>219</v>
      </c>
      <c r="B144" s="27">
        <v>43</v>
      </c>
      <c r="C144" s="28">
        <v>27</v>
      </c>
      <c r="D144" s="27">
        <v>58.019999999999996</v>
      </c>
      <c r="E144" s="29">
        <v>0.74112375043088596</v>
      </c>
      <c r="F144" s="27">
        <v>110</v>
      </c>
      <c r="G144" s="27">
        <v>101.99</v>
      </c>
      <c r="H144" s="29">
        <v>1.0785371114815179</v>
      </c>
      <c r="I144" s="27">
        <v>296307.18</v>
      </c>
      <c r="J144" s="27">
        <v>304659.75</v>
      </c>
      <c r="K144" s="29">
        <v>0.97258393995268488</v>
      </c>
      <c r="L144" s="28">
        <v>1194104</v>
      </c>
      <c r="M144" s="28">
        <v>941404</v>
      </c>
      <c r="N144" s="30">
        <f t="shared" si="2"/>
        <v>137</v>
      </c>
    </row>
    <row r="145" spans="1:14" x14ac:dyDescent="0.25">
      <c r="A145" s="5" t="s">
        <v>220</v>
      </c>
      <c r="B145" s="7">
        <v>21</v>
      </c>
      <c r="C145" s="11">
        <v>15</v>
      </c>
      <c r="D145" s="7">
        <v>28.970000000000002</v>
      </c>
      <c r="E145" s="9">
        <v>0.72488781498101473</v>
      </c>
      <c r="F145" s="7">
        <v>64</v>
      </c>
      <c r="G145" s="7">
        <v>92</v>
      </c>
      <c r="H145" s="9">
        <v>0.69565217391304346</v>
      </c>
      <c r="I145" s="7">
        <v>256776.11000000002</v>
      </c>
      <c r="J145" s="7">
        <v>256291.09999999998</v>
      </c>
      <c r="K145" s="9">
        <v>1.0018924184257667</v>
      </c>
      <c r="L145" s="11">
        <v>689888</v>
      </c>
      <c r="M145" s="11">
        <v>576402</v>
      </c>
      <c r="N145" s="6">
        <f t="shared" si="2"/>
        <v>79</v>
      </c>
    </row>
    <row r="146" spans="1:14" s="31" customFormat="1" x14ac:dyDescent="0.25">
      <c r="A146" s="26" t="s">
        <v>221</v>
      </c>
      <c r="B146" s="27">
        <v>55</v>
      </c>
      <c r="C146" s="28">
        <v>43</v>
      </c>
      <c r="D146" s="27">
        <v>49.969999999999992</v>
      </c>
      <c r="E146" s="29">
        <v>1.1006603962377428</v>
      </c>
      <c r="F146" s="27">
        <v>138</v>
      </c>
      <c r="G146" s="27">
        <v>128.03000000000003</v>
      </c>
      <c r="H146" s="29">
        <v>1.0778723736624227</v>
      </c>
      <c r="I146" s="27">
        <v>282431.46999999997</v>
      </c>
      <c r="J146" s="27">
        <v>256762.69</v>
      </c>
      <c r="K146" s="29">
        <v>1.0999708329897928</v>
      </c>
      <c r="L146" s="28">
        <v>1347754</v>
      </c>
      <c r="M146" s="28">
        <v>1052230</v>
      </c>
      <c r="N146" s="30">
        <f t="shared" si="2"/>
        <v>181</v>
      </c>
    </row>
    <row r="147" spans="1:14" x14ac:dyDescent="0.25">
      <c r="A147" s="5" t="s">
        <v>222</v>
      </c>
      <c r="B147" s="7">
        <v>10</v>
      </c>
      <c r="C147" s="11">
        <v>6</v>
      </c>
      <c r="D147" s="7">
        <v>8.02</v>
      </c>
      <c r="E147" s="9">
        <v>1.2468827930174564</v>
      </c>
      <c r="F147" s="7">
        <v>33</v>
      </c>
      <c r="G147" s="7">
        <v>25.010000000000005</v>
      </c>
      <c r="H147" s="9">
        <v>1.3194722111155535</v>
      </c>
      <c r="I147" s="7">
        <v>165342.35</v>
      </c>
      <c r="J147" s="7">
        <v>127360.79999999999</v>
      </c>
      <c r="K147" s="9">
        <v>1.2982200959792969</v>
      </c>
      <c r="L147" s="11">
        <v>417392</v>
      </c>
      <c r="M147" s="11">
        <v>352542</v>
      </c>
      <c r="N147" s="6">
        <f t="shared" si="2"/>
        <v>39</v>
      </c>
    </row>
    <row r="148" spans="1:14" s="31" customFormat="1" x14ac:dyDescent="0.25">
      <c r="A148" s="26" t="s">
        <v>223</v>
      </c>
      <c r="B148" s="27">
        <v>26</v>
      </c>
      <c r="C148" s="28">
        <v>20</v>
      </c>
      <c r="D148" s="27">
        <v>24.019999999999996</v>
      </c>
      <c r="E148" s="29">
        <v>1.0824313072439635</v>
      </c>
      <c r="F148" s="27">
        <v>102</v>
      </c>
      <c r="G148" s="27">
        <v>111.98999999999998</v>
      </c>
      <c r="H148" s="29">
        <v>0.91079560675060289</v>
      </c>
      <c r="I148" s="27">
        <v>320323.89</v>
      </c>
      <c r="J148" s="27">
        <v>329139.83</v>
      </c>
      <c r="K148" s="29">
        <v>0.97321521372846309</v>
      </c>
      <c r="L148" s="28">
        <v>884870</v>
      </c>
      <c r="M148" s="28">
        <v>794410</v>
      </c>
      <c r="N148" s="30">
        <f t="shared" si="2"/>
        <v>122</v>
      </c>
    </row>
    <row r="149" spans="1:14" x14ac:dyDescent="0.25">
      <c r="A149" s="5" t="s">
        <v>224</v>
      </c>
      <c r="B149" s="7">
        <v>23</v>
      </c>
      <c r="C149" s="11">
        <v>15</v>
      </c>
      <c r="D149" s="7">
        <v>17.03</v>
      </c>
      <c r="E149" s="9">
        <v>1.3505578391074573</v>
      </c>
      <c r="F149" s="7">
        <v>59</v>
      </c>
      <c r="G149" s="7">
        <v>76.97</v>
      </c>
      <c r="H149" s="9">
        <v>0.76653241522671167</v>
      </c>
      <c r="I149" s="7">
        <v>252326.05000000005</v>
      </c>
      <c r="J149" s="7">
        <v>274024.07</v>
      </c>
      <c r="K149" s="9">
        <v>0.92081710194290611</v>
      </c>
      <c r="L149" s="11">
        <v>543018</v>
      </c>
      <c r="M149" s="11">
        <v>477608</v>
      </c>
      <c r="N149" s="6">
        <f t="shared" si="2"/>
        <v>74</v>
      </c>
    </row>
    <row r="150" spans="1:14" x14ac:dyDescent="0.25">
      <c r="A150" s="18" t="s">
        <v>61</v>
      </c>
      <c r="B150" s="19">
        <v>304</v>
      </c>
      <c r="C150" s="20">
        <v>176</v>
      </c>
      <c r="D150" s="19">
        <v>363.93000000000006</v>
      </c>
      <c r="E150" s="21">
        <v>0.83532547467919638</v>
      </c>
      <c r="F150" s="19">
        <v>696</v>
      </c>
      <c r="G150" s="19">
        <v>762.95</v>
      </c>
      <c r="H150" s="21">
        <v>0.91224850907661048</v>
      </c>
      <c r="I150" s="19">
        <v>2213213.8699999996</v>
      </c>
      <c r="J150" s="19">
        <v>2398872.4299999997</v>
      </c>
      <c r="K150" s="21">
        <v>0.92260590530860365</v>
      </c>
      <c r="L150" s="20">
        <v>7738370</v>
      </c>
      <c r="M150" s="20">
        <v>6571562</v>
      </c>
      <c r="N150" s="6">
        <f t="shared" si="2"/>
        <v>872</v>
      </c>
    </row>
    <row r="151" spans="1:14" x14ac:dyDescent="0.25">
      <c r="A151" s="5" t="s">
        <v>197</v>
      </c>
      <c r="B151" s="7">
        <v>20</v>
      </c>
      <c r="C151" s="11">
        <v>12</v>
      </c>
      <c r="D151" s="7">
        <v>32.019999999999996</v>
      </c>
      <c r="E151" s="9">
        <v>0.6246096189881325</v>
      </c>
      <c r="F151" s="7">
        <v>53</v>
      </c>
      <c r="G151" s="7">
        <v>49.97</v>
      </c>
      <c r="H151" s="9">
        <v>1.0606363818290976</v>
      </c>
      <c r="I151" s="7">
        <v>162606.96</v>
      </c>
      <c r="J151" s="7">
        <v>202223.81999999995</v>
      </c>
      <c r="K151" s="9">
        <v>0.80409399842214446</v>
      </c>
      <c r="L151" s="11">
        <v>626790</v>
      </c>
      <c r="M151" s="11">
        <v>559700</v>
      </c>
      <c r="N151" s="6">
        <f t="shared" si="2"/>
        <v>65</v>
      </c>
    </row>
    <row r="152" spans="1:14" x14ac:dyDescent="0.25">
      <c r="A152" s="5" t="s">
        <v>198</v>
      </c>
      <c r="B152" s="7">
        <v>20</v>
      </c>
      <c r="C152" s="11">
        <v>13</v>
      </c>
      <c r="D152" s="7">
        <v>22.98</v>
      </c>
      <c r="E152" s="9">
        <v>0.8703220191470844</v>
      </c>
      <c r="F152" s="7">
        <v>51</v>
      </c>
      <c r="G152" s="7">
        <v>58.019999999999996</v>
      </c>
      <c r="H152" s="9">
        <v>0.8790072388831438</v>
      </c>
      <c r="I152" s="7">
        <v>227622.59999999998</v>
      </c>
      <c r="J152" s="7">
        <v>224733.87999999995</v>
      </c>
      <c r="K152" s="9">
        <v>1.0128539586465557</v>
      </c>
      <c r="L152" s="11">
        <v>659694</v>
      </c>
      <c r="M152" s="11">
        <v>558574</v>
      </c>
      <c r="N152" s="6">
        <f t="shared" si="2"/>
        <v>64</v>
      </c>
    </row>
    <row r="153" spans="1:14" ht="15.75" customHeight="1" x14ac:dyDescent="0.25">
      <c r="A153" s="5" t="s">
        <v>199</v>
      </c>
      <c r="B153" s="7">
        <v>28</v>
      </c>
      <c r="C153" s="11">
        <v>13</v>
      </c>
      <c r="D153" s="7">
        <v>32.020000000000003</v>
      </c>
      <c r="E153" s="9">
        <v>0.8744534665833853</v>
      </c>
      <c r="F153" s="7">
        <v>71</v>
      </c>
      <c r="G153" s="7">
        <v>76.97</v>
      </c>
      <c r="H153" s="9">
        <v>0.92243731323892431</v>
      </c>
      <c r="I153" s="7">
        <v>161032.57</v>
      </c>
      <c r="J153" s="7">
        <v>190912.91000000003</v>
      </c>
      <c r="K153" s="9">
        <v>0.84348706433734622</v>
      </c>
      <c r="L153" s="11">
        <v>611300</v>
      </c>
      <c r="M153" s="11">
        <v>535950</v>
      </c>
      <c r="N153" s="6">
        <f t="shared" si="2"/>
        <v>84</v>
      </c>
    </row>
    <row r="154" spans="1:14" s="31" customFormat="1" ht="15.75" customHeight="1" x14ac:dyDescent="0.25">
      <c r="A154" s="26" t="s">
        <v>200</v>
      </c>
      <c r="B154" s="27">
        <v>59</v>
      </c>
      <c r="C154" s="28">
        <v>34</v>
      </c>
      <c r="D154" s="27">
        <v>49.97</v>
      </c>
      <c r="E154" s="29">
        <v>1.180708425055033</v>
      </c>
      <c r="F154" s="27">
        <v>91</v>
      </c>
      <c r="G154" s="27">
        <v>86.010000000000019</v>
      </c>
      <c r="H154" s="29">
        <v>1.0580165097081733</v>
      </c>
      <c r="I154" s="27">
        <v>286018.96000000002</v>
      </c>
      <c r="J154" s="27">
        <v>284206.15000000002</v>
      </c>
      <c r="K154" s="29">
        <v>1.0063785037727015</v>
      </c>
      <c r="L154" s="28">
        <v>1308668</v>
      </c>
      <c r="M154" s="28">
        <v>1036130</v>
      </c>
      <c r="N154" s="30">
        <f t="shared" si="2"/>
        <v>125</v>
      </c>
    </row>
    <row r="155" spans="1:14" ht="15.75" customHeight="1" x14ac:dyDescent="0.25">
      <c r="A155" s="5" t="s">
        <v>201</v>
      </c>
      <c r="B155" s="7">
        <v>24</v>
      </c>
      <c r="C155" s="11">
        <v>14</v>
      </c>
      <c r="D155" s="7">
        <v>36.97</v>
      </c>
      <c r="E155" s="9">
        <v>0.64917500676223971</v>
      </c>
      <c r="F155" s="7">
        <v>76</v>
      </c>
      <c r="G155" s="7">
        <v>80</v>
      </c>
      <c r="H155" s="9">
        <v>0.95</v>
      </c>
      <c r="I155" s="7">
        <v>233919.2</v>
      </c>
      <c r="J155" s="7">
        <v>185834.19</v>
      </c>
      <c r="K155" s="9">
        <v>1.2587522242274147</v>
      </c>
      <c r="L155" s="11">
        <v>858840</v>
      </c>
      <c r="M155" s="11">
        <v>772120</v>
      </c>
      <c r="N155" s="6">
        <f t="shared" si="2"/>
        <v>90</v>
      </c>
    </row>
    <row r="156" spans="1:14" s="31" customFormat="1" ht="15.75" customHeight="1" x14ac:dyDescent="0.25">
      <c r="A156" s="26" t="s">
        <v>202</v>
      </c>
      <c r="B156" s="27">
        <v>43</v>
      </c>
      <c r="C156" s="28">
        <v>23</v>
      </c>
      <c r="D156" s="27">
        <v>58.97</v>
      </c>
      <c r="E156" s="29">
        <v>0.72918433101577074</v>
      </c>
      <c r="F156" s="27">
        <v>91</v>
      </c>
      <c r="G156" s="27">
        <v>120.01000000000002</v>
      </c>
      <c r="H156" s="29">
        <v>0.75827014415465366</v>
      </c>
      <c r="I156" s="27">
        <v>325010.03999999986</v>
      </c>
      <c r="J156" s="27">
        <v>413378.31</v>
      </c>
      <c r="K156" s="29">
        <v>0.7862290597685202</v>
      </c>
      <c r="L156" s="28">
        <v>985560</v>
      </c>
      <c r="M156" s="28">
        <v>812640</v>
      </c>
      <c r="N156" s="30">
        <f t="shared" si="2"/>
        <v>114</v>
      </c>
    </row>
    <row r="157" spans="1:14" ht="15.75" customHeight="1" x14ac:dyDescent="0.25">
      <c r="A157" s="5" t="s">
        <v>203</v>
      </c>
      <c r="B157" s="7">
        <v>37</v>
      </c>
      <c r="C157" s="11">
        <v>19</v>
      </c>
      <c r="D157" s="7">
        <v>38.019999999999996</v>
      </c>
      <c r="E157" s="9">
        <v>0.9731720147290901</v>
      </c>
      <c r="F157" s="7">
        <v>58</v>
      </c>
      <c r="G157" s="7">
        <v>76.97</v>
      </c>
      <c r="H157" s="9">
        <v>0.75354034039236062</v>
      </c>
      <c r="I157" s="7">
        <v>182651.08999999997</v>
      </c>
      <c r="J157" s="7">
        <v>263137.35999999993</v>
      </c>
      <c r="K157" s="9">
        <v>0.694128306219991</v>
      </c>
      <c r="L157" s="11">
        <v>699500</v>
      </c>
      <c r="M157" s="11">
        <v>565920</v>
      </c>
      <c r="N157" s="6">
        <f t="shared" si="2"/>
        <v>77</v>
      </c>
    </row>
    <row r="158" spans="1:14" s="31" customFormat="1" ht="15.75" customHeight="1" x14ac:dyDescent="0.25">
      <c r="A158" s="26" t="s">
        <v>204</v>
      </c>
      <c r="B158" s="27">
        <v>25</v>
      </c>
      <c r="C158" s="28">
        <v>21</v>
      </c>
      <c r="D158" s="27">
        <v>33.019999999999996</v>
      </c>
      <c r="E158" s="29">
        <v>0.75711689884918243</v>
      </c>
      <c r="F158" s="27">
        <v>111</v>
      </c>
      <c r="G158" s="27">
        <v>110</v>
      </c>
      <c r="H158" s="29">
        <v>1.009090909090909</v>
      </c>
      <c r="I158" s="27">
        <v>254712.21</v>
      </c>
      <c r="J158" s="27">
        <v>268835.01999999996</v>
      </c>
      <c r="K158" s="29">
        <v>0.9474666284176817</v>
      </c>
      <c r="L158" s="28">
        <v>980580</v>
      </c>
      <c r="M158" s="28">
        <v>859810</v>
      </c>
      <c r="N158" s="30">
        <f t="shared" si="2"/>
        <v>132</v>
      </c>
    </row>
    <row r="159" spans="1:14" ht="15.75" customHeight="1" x14ac:dyDescent="0.25">
      <c r="A159" s="5" t="s">
        <v>205</v>
      </c>
      <c r="B159" s="7">
        <v>19</v>
      </c>
      <c r="C159" s="11">
        <v>12</v>
      </c>
      <c r="D159" s="7">
        <v>29.98</v>
      </c>
      <c r="E159" s="9">
        <v>0.63375583722481654</v>
      </c>
      <c r="F159" s="7">
        <v>37</v>
      </c>
      <c r="G159" s="7">
        <v>48.009999999999991</v>
      </c>
      <c r="H159" s="9">
        <v>0.77067277650489496</v>
      </c>
      <c r="I159" s="7">
        <v>172824.64999999997</v>
      </c>
      <c r="J159" s="7">
        <v>150867.87</v>
      </c>
      <c r="K159" s="9">
        <v>1.1455364883192158</v>
      </c>
      <c r="L159" s="11">
        <v>436728</v>
      </c>
      <c r="M159" s="11">
        <v>364558</v>
      </c>
      <c r="N159" s="6">
        <f t="shared" si="2"/>
        <v>49</v>
      </c>
    </row>
    <row r="160" spans="1:14" x14ac:dyDescent="0.25">
      <c r="A160" s="5" t="s">
        <v>206</v>
      </c>
      <c r="B160" s="7">
        <v>29</v>
      </c>
      <c r="C160" s="11">
        <v>15</v>
      </c>
      <c r="D160" s="7">
        <v>29.98</v>
      </c>
      <c r="E160" s="9">
        <v>0.96731154102735151</v>
      </c>
      <c r="F160" s="7">
        <v>57</v>
      </c>
      <c r="G160" s="7">
        <v>56.989999999999995</v>
      </c>
      <c r="H160" s="9">
        <v>1.0001754693805931</v>
      </c>
      <c r="I160" s="7">
        <v>206815.59000000003</v>
      </c>
      <c r="J160" s="7">
        <v>214742.92</v>
      </c>
      <c r="K160" s="9">
        <v>0.96308455710670238</v>
      </c>
      <c r="L160" s="11">
        <v>570710</v>
      </c>
      <c r="M160" s="11">
        <v>506160</v>
      </c>
      <c r="N160" s="6">
        <f t="shared" si="2"/>
        <v>72</v>
      </c>
    </row>
    <row r="161" spans="1:14" x14ac:dyDescent="0.25">
      <c r="A161" s="18" t="s">
        <v>62</v>
      </c>
      <c r="B161" s="19">
        <v>277</v>
      </c>
      <c r="C161" s="20">
        <v>174</v>
      </c>
      <c r="D161" s="19">
        <v>349.97999999999996</v>
      </c>
      <c r="E161" s="21">
        <v>0.79147379850277166</v>
      </c>
      <c r="F161" s="19">
        <v>663</v>
      </c>
      <c r="G161" s="19">
        <v>715.01</v>
      </c>
      <c r="H161" s="21">
        <v>0.92725975860477472</v>
      </c>
      <c r="I161" s="19">
        <v>2031882.8900000001</v>
      </c>
      <c r="J161" s="19">
        <v>2273873.5699999998</v>
      </c>
      <c r="K161" s="21">
        <v>0.89357777706172126</v>
      </c>
      <c r="L161" s="20">
        <v>7463578</v>
      </c>
      <c r="M161" s="20">
        <v>6014718</v>
      </c>
      <c r="N161" s="6">
        <f t="shared" si="2"/>
        <v>837</v>
      </c>
    </row>
    <row r="162" spans="1:14" x14ac:dyDescent="0.25">
      <c r="A162" s="5" t="s">
        <v>187</v>
      </c>
      <c r="B162" s="7">
        <v>40</v>
      </c>
      <c r="C162" s="11">
        <v>25</v>
      </c>
      <c r="D162" s="7">
        <v>46.019999999999996</v>
      </c>
      <c r="E162" s="9">
        <v>0.86918730986527604</v>
      </c>
      <c r="F162" s="7">
        <v>71</v>
      </c>
      <c r="G162" s="7">
        <v>94.989999999999981</v>
      </c>
      <c r="H162" s="9">
        <v>0.74744709969470491</v>
      </c>
      <c r="I162" s="7">
        <v>252381.43999999994</v>
      </c>
      <c r="J162" s="7">
        <v>252144.49</v>
      </c>
      <c r="K162" s="9">
        <v>1.0009397389568178</v>
      </c>
      <c r="L162" s="11">
        <v>979594</v>
      </c>
      <c r="M162" s="11">
        <v>772924</v>
      </c>
      <c r="N162" s="6">
        <f t="shared" si="2"/>
        <v>96</v>
      </c>
    </row>
    <row r="163" spans="1:14" x14ac:dyDescent="0.25">
      <c r="A163" s="5" t="s">
        <v>188</v>
      </c>
      <c r="B163" s="7"/>
      <c r="C163" s="11"/>
      <c r="D163" s="7"/>
      <c r="E163" s="9"/>
      <c r="F163" s="7"/>
      <c r="G163" s="7"/>
      <c r="H163" s="9"/>
      <c r="I163" s="7">
        <v>21518.36</v>
      </c>
      <c r="J163" s="7"/>
      <c r="K163" s="9" t="e">
        <v>#NUM!</v>
      </c>
      <c r="L163" s="11"/>
      <c r="M163" s="11"/>
      <c r="N163" s="6">
        <f t="shared" si="2"/>
        <v>0</v>
      </c>
    </row>
    <row r="164" spans="1:14" s="31" customFormat="1" x14ac:dyDescent="0.25">
      <c r="A164" s="26" t="s">
        <v>189</v>
      </c>
      <c r="B164" s="27">
        <v>38</v>
      </c>
      <c r="C164" s="28">
        <v>23</v>
      </c>
      <c r="D164" s="27">
        <v>43.98</v>
      </c>
      <c r="E164" s="29">
        <v>0.86402910413824474</v>
      </c>
      <c r="F164" s="27">
        <v>90</v>
      </c>
      <c r="G164" s="27">
        <v>83.990000000000009</v>
      </c>
      <c r="H164" s="29">
        <v>1.0715561376354328</v>
      </c>
      <c r="I164" s="27">
        <v>214793.38999999998</v>
      </c>
      <c r="J164" s="27">
        <v>243219.24</v>
      </c>
      <c r="K164" s="29">
        <v>0.88312663915897438</v>
      </c>
      <c r="L164" s="28">
        <v>845334</v>
      </c>
      <c r="M164" s="28">
        <v>729604</v>
      </c>
      <c r="N164" s="30">
        <f t="shared" si="2"/>
        <v>113</v>
      </c>
    </row>
    <row r="165" spans="1:14" x14ac:dyDescent="0.25">
      <c r="A165" s="5" t="s">
        <v>190</v>
      </c>
      <c r="B165" s="7">
        <v>26</v>
      </c>
      <c r="C165" s="11">
        <v>14</v>
      </c>
      <c r="D165" s="7">
        <v>25.01</v>
      </c>
      <c r="E165" s="9">
        <v>1.0395841663334666</v>
      </c>
      <c r="F165" s="7">
        <v>34</v>
      </c>
      <c r="G165" s="7">
        <v>48.010000000000005</v>
      </c>
      <c r="H165" s="9">
        <v>0.70818579462611952</v>
      </c>
      <c r="I165" s="7">
        <v>160611.43000000002</v>
      </c>
      <c r="J165" s="7">
        <v>159008.1</v>
      </c>
      <c r="K165" s="9">
        <v>1.0100833227992789</v>
      </c>
      <c r="L165" s="11">
        <v>443524</v>
      </c>
      <c r="M165" s="11">
        <v>370304</v>
      </c>
      <c r="N165" s="6">
        <f t="shared" si="2"/>
        <v>48</v>
      </c>
    </row>
    <row r="166" spans="1:14" x14ac:dyDescent="0.25">
      <c r="A166" s="5" t="s">
        <v>191</v>
      </c>
      <c r="B166" s="7">
        <v>11</v>
      </c>
      <c r="C166" s="11">
        <v>10</v>
      </c>
      <c r="D166" s="7">
        <v>18.019999999999996</v>
      </c>
      <c r="E166" s="9">
        <v>0.61043285238623768</v>
      </c>
      <c r="F166" s="7">
        <v>51</v>
      </c>
      <c r="G166" s="7">
        <v>43</v>
      </c>
      <c r="H166" s="9">
        <v>1.1860465116279071</v>
      </c>
      <c r="I166" s="7">
        <v>180043.35000000006</v>
      </c>
      <c r="J166" s="7">
        <v>236604.69999999998</v>
      </c>
      <c r="K166" s="9">
        <v>0.76094578848180139</v>
      </c>
      <c r="L166" s="11">
        <v>561584</v>
      </c>
      <c r="M166" s="11">
        <v>462902</v>
      </c>
      <c r="N166" s="6">
        <f t="shared" si="2"/>
        <v>61</v>
      </c>
    </row>
    <row r="167" spans="1:14" x14ac:dyDescent="0.25">
      <c r="A167" s="5" t="s">
        <v>192</v>
      </c>
      <c r="B167" s="7">
        <v>24</v>
      </c>
      <c r="C167" s="11">
        <v>11</v>
      </c>
      <c r="D167" s="7">
        <v>22.98</v>
      </c>
      <c r="E167" s="9">
        <v>1.0443864229765012</v>
      </c>
      <c r="F167" s="7">
        <v>35</v>
      </c>
      <c r="G167" s="7">
        <v>47.01</v>
      </c>
      <c r="H167" s="9">
        <v>0.74452244203360995</v>
      </c>
      <c r="I167" s="7">
        <v>132395.78000000003</v>
      </c>
      <c r="J167" s="7">
        <v>158555.92000000001</v>
      </c>
      <c r="K167" s="9">
        <v>0.83501000782563028</v>
      </c>
      <c r="L167" s="11">
        <v>442792</v>
      </c>
      <c r="M167" s="11">
        <v>343624</v>
      </c>
      <c r="N167" s="6">
        <f t="shared" si="2"/>
        <v>46</v>
      </c>
    </row>
    <row r="168" spans="1:14" s="31" customFormat="1" x14ac:dyDescent="0.25">
      <c r="A168" s="26" t="s">
        <v>193</v>
      </c>
      <c r="B168" s="27">
        <v>55</v>
      </c>
      <c r="C168" s="28">
        <v>32</v>
      </c>
      <c r="D168" s="27">
        <v>60.009999999999991</v>
      </c>
      <c r="E168" s="29">
        <v>0.91651391434760887</v>
      </c>
      <c r="F168" s="27">
        <v>142</v>
      </c>
      <c r="G168" s="27">
        <v>140.01</v>
      </c>
      <c r="H168" s="29">
        <v>1.0142132704806801</v>
      </c>
      <c r="I168" s="27">
        <v>330688.99000000005</v>
      </c>
      <c r="J168" s="27">
        <v>356864.89999999997</v>
      </c>
      <c r="K168" s="29">
        <v>0.92665036544641988</v>
      </c>
      <c r="L168" s="28">
        <v>1548624</v>
      </c>
      <c r="M168" s="28">
        <v>1315234</v>
      </c>
      <c r="N168" s="30">
        <f t="shared" si="2"/>
        <v>174</v>
      </c>
    </row>
    <row r="169" spans="1:14" s="31" customFormat="1" x14ac:dyDescent="0.25">
      <c r="A169" s="26" t="s">
        <v>194</v>
      </c>
      <c r="B169" s="27">
        <v>31</v>
      </c>
      <c r="C169" s="28">
        <v>23</v>
      </c>
      <c r="D169" s="27">
        <v>58.019999999999996</v>
      </c>
      <c r="E169" s="29">
        <v>0.53429851775249915</v>
      </c>
      <c r="F169" s="27">
        <v>96</v>
      </c>
      <c r="G169" s="27">
        <v>90</v>
      </c>
      <c r="H169" s="29">
        <v>1.0666666666666667</v>
      </c>
      <c r="I169" s="27">
        <v>309130.79999999993</v>
      </c>
      <c r="J169" s="27">
        <v>375324.52</v>
      </c>
      <c r="K169" s="29">
        <v>0.82363603635595117</v>
      </c>
      <c r="L169" s="28">
        <v>1206972</v>
      </c>
      <c r="M169" s="28">
        <v>853142</v>
      </c>
      <c r="N169" s="30">
        <f t="shared" si="2"/>
        <v>119</v>
      </c>
    </row>
    <row r="170" spans="1:14" s="31" customFormat="1" x14ac:dyDescent="0.25">
      <c r="A170" s="26" t="s">
        <v>195</v>
      </c>
      <c r="B170" s="27">
        <v>36</v>
      </c>
      <c r="C170" s="28">
        <v>26</v>
      </c>
      <c r="D170" s="27">
        <v>49.97</v>
      </c>
      <c r="E170" s="29">
        <v>0.72043225935561339</v>
      </c>
      <c r="F170" s="27">
        <v>87</v>
      </c>
      <c r="G170" s="27">
        <v>94.989999999999981</v>
      </c>
      <c r="H170" s="29">
        <v>0.91588588272449745</v>
      </c>
      <c r="I170" s="27">
        <v>271192.84999999998</v>
      </c>
      <c r="J170" s="27">
        <v>282187.78000000003</v>
      </c>
      <c r="K170" s="29">
        <v>0.96103683157364206</v>
      </c>
      <c r="L170" s="28">
        <v>911492</v>
      </c>
      <c r="M170" s="28">
        <v>688092</v>
      </c>
      <c r="N170" s="30">
        <f t="shared" si="2"/>
        <v>113</v>
      </c>
    </row>
    <row r="171" spans="1:14" x14ac:dyDescent="0.25">
      <c r="A171" s="5" t="s">
        <v>196</v>
      </c>
      <c r="B171" s="7">
        <v>16</v>
      </c>
      <c r="C171" s="11">
        <v>10</v>
      </c>
      <c r="D171" s="7">
        <v>25.969999999999995</v>
      </c>
      <c r="E171" s="9">
        <v>0.61609549480169434</v>
      </c>
      <c r="F171" s="7">
        <v>57</v>
      </c>
      <c r="G171" s="7">
        <v>73.009999999999991</v>
      </c>
      <c r="H171" s="9">
        <v>0.78071497055197925</v>
      </c>
      <c r="I171" s="7">
        <v>159126.49999999997</v>
      </c>
      <c r="J171" s="7">
        <v>209963.91999999998</v>
      </c>
      <c r="K171" s="9">
        <v>0.75787544831511999</v>
      </c>
      <c r="L171" s="11">
        <v>523662</v>
      </c>
      <c r="M171" s="11">
        <v>478892</v>
      </c>
      <c r="N171" s="6">
        <f t="shared" si="2"/>
        <v>67</v>
      </c>
    </row>
    <row r="172" spans="1:14" x14ac:dyDescent="0.25">
      <c r="A172" s="18" t="s">
        <v>63</v>
      </c>
      <c r="B172" s="19">
        <v>505</v>
      </c>
      <c r="C172" s="20">
        <v>292</v>
      </c>
      <c r="D172" s="19">
        <v>624.91</v>
      </c>
      <c r="E172" s="21">
        <v>0.80811636875710102</v>
      </c>
      <c r="F172" s="19">
        <v>1127</v>
      </c>
      <c r="G172" s="19">
        <v>1191.8999999999999</v>
      </c>
      <c r="H172" s="21">
        <v>0.94554912324859475</v>
      </c>
      <c r="I172" s="19">
        <v>3375996.08</v>
      </c>
      <c r="J172" s="19">
        <v>3903282.3700000006</v>
      </c>
      <c r="K172" s="21">
        <v>0.86491208167448042</v>
      </c>
      <c r="L172" s="20">
        <v>12266298</v>
      </c>
      <c r="M172" s="20">
        <v>10118944</v>
      </c>
      <c r="N172" s="6">
        <f t="shared" si="2"/>
        <v>1419</v>
      </c>
    </row>
    <row r="173" spans="1:14" s="31" customFormat="1" x14ac:dyDescent="0.25">
      <c r="A173" s="26" t="s">
        <v>171</v>
      </c>
      <c r="B173" s="27">
        <v>23</v>
      </c>
      <c r="C173" s="28">
        <v>17</v>
      </c>
      <c r="D173" s="27">
        <v>21.989999999999995</v>
      </c>
      <c r="E173" s="29">
        <v>1.0459299681673491</v>
      </c>
      <c r="F173" s="27">
        <v>95</v>
      </c>
      <c r="G173" s="27">
        <v>82.97</v>
      </c>
      <c r="H173" s="29">
        <v>1.1449921658430757</v>
      </c>
      <c r="I173" s="27">
        <v>135725.99000000002</v>
      </c>
      <c r="J173" s="27">
        <v>181029.12</v>
      </c>
      <c r="K173" s="29">
        <v>0.74974672583062896</v>
      </c>
      <c r="L173" s="28">
        <v>822810</v>
      </c>
      <c r="M173" s="28">
        <v>727980</v>
      </c>
      <c r="N173" s="30">
        <f t="shared" si="2"/>
        <v>112</v>
      </c>
    </row>
    <row r="174" spans="1:14" x14ac:dyDescent="0.25">
      <c r="A174" s="5" t="s">
        <v>172</v>
      </c>
      <c r="B174" s="7">
        <v>33</v>
      </c>
      <c r="C174" s="11">
        <v>19</v>
      </c>
      <c r="D174" s="7">
        <v>49.970000000000006</v>
      </c>
      <c r="E174" s="9">
        <v>0.66039623774264555</v>
      </c>
      <c r="F174" s="7">
        <v>68</v>
      </c>
      <c r="G174" s="7">
        <v>90</v>
      </c>
      <c r="H174" s="9">
        <v>0.75555555555555554</v>
      </c>
      <c r="I174" s="7">
        <v>271239.82000000007</v>
      </c>
      <c r="J174" s="7">
        <v>270526.17</v>
      </c>
      <c r="K174" s="9">
        <v>1.0026380072582259</v>
      </c>
      <c r="L174" s="11">
        <v>680270</v>
      </c>
      <c r="M174" s="11">
        <v>580940</v>
      </c>
      <c r="N174" s="6">
        <f t="shared" si="2"/>
        <v>87</v>
      </c>
    </row>
    <row r="175" spans="1:14" x14ac:dyDescent="0.25">
      <c r="A175" s="5" t="s">
        <v>173</v>
      </c>
      <c r="B175" s="7">
        <v>27</v>
      </c>
      <c r="C175" s="11">
        <v>16</v>
      </c>
      <c r="D175" s="7">
        <v>44.989999999999988</v>
      </c>
      <c r="E175" s="9">
        <v>0.600133362969549</v>
      </c>
      <c r="F175" s="7">
        <v>75</v>
      </c>
      <c r="G175" s="7">
        <v>93.999999999999972</v>
      </c>
      <c r="H175" s="9">
        <v>0.79787234042553212</v>
      </c>
      <c r="I175" s="7">
        <v>290300.92</v>
      </c>
      <c r="J175" s="7">
        <v>291385.4599999999</v>
      </c>
      <c r="K175" s="9">
        <v>0.99627798861343353</v>
      </c>
      <c r="L175" s="11">
        <v>759920</v>
      </c>
      <c r="M175" s="11">
        <v>674680</v>
      </c>
      <c r="N175" s="6">
        <f t="shared" si="2"/>
        <v>91</v>
      </c>
    </row>
    <row r="176" spans="1:14" x14ac:dyDescent="0.25">
      <c r="A176" s="5" t="s">
        <v>174</v>
      </c>
      <c r="B176" s="7">
        <v>23</v>
      </c>
      <c r="C176" s="11">
        <v>14</v>
      </c>
      <c r="D176" s="7">
        <v>28.970000000000002</v>
      </c>
      <c r="E176" s="9">
        <v>0.79392474974111138</v>
      </c>
      <c r="F176" s="7">
        <v>54</v>
      </c>
      <c r="G176" s="7">
        <v>65</v>
      </c>
      <c r="H176" s="9">
        <v>0.83076923076923082</v>
      </c>
      <c r="I176" s="7">
        <v>191974.10000000003</v>
      </c>
      <c r="J176" s="7">
        <v>181290.76</v>
      </c>
      <c r="K176" s="9">
        <v>1.0589293133306961</v>
      </c>
      <c r="L176" s="11">
        <v>552680</v>
      </c>
      <c r="M176" s="11">
        <v>437810</v>
      </c>
      <c r="N176" s="6">
        <f t="shared" si="2"/>
        <v>68</v>
      </c>
    </row>
    <row r="177" spans="1:14" x14ac:dyDescent="0.25">
      <c r="A177" s="5" t="s">
        <v>175</v>
      </c>
      <c r="B177" s="7">
        <v>37</v>
      </c>
      <c r="C177" s="11">
        <v>22</v>
      </c>
      <c r="D177" s="7">
        <v>51.019999999999996</v>
      </c>
      <c r="E177" s="9">
        <v>0.72520580164641324</v>
      </c>
      <c r="F177" s="7">
        <v>36</v>
      </c>
      <c r="G177" s="7">
        <v>56.01</v>
      </c>
      <c r="H177" s="9">
        <v>0.64274236743438673</v>
      </c>
      <c r="I177" s="7">
        <v>228377.91</v>
      </c>
      <c r="J177" s="7">
        <v>235284.48000000001</v>
      </c>
      <c r="K177" s="9">
        <v>0.9706458751550463</v>
      </c>
      <c r="L177" s="11">
        <v>564998</v>
      </c>
      <c r="M177" s="11">
        <v>387720</v>
      </c>
      <c r="N177" s="6">
        <f t="shared" si="2"/>
        <v>58</v>
      </c>
    </row>
    <row r="178" spans="1:14" x14ac:dyDescent="0.25">
      <c r="A178" s="5" t="s">
        <v>176</v>
      </c>
      <c r="B178" s="7">
        <v>27</v>
      </c>
      <c r="C178" s="11">
        <v>15</v>
      </c>
      <c r="D178" s="7">
        <v>27.009999999999998</v>
      </c>
      <c r="E178" s="9">
        <v>0.99962976675305448</v>
      </c>
      <c r="F178" s="7">
        <v>58</v>
      </c>
      <c r="G178" s="7">
        <v>49.97</v>
      </c>
      <c r="H178" s="9">
        <v>1.1606964178507104</v>
      </c>
      <c r="I178" s="7">
        <v>198829.57000000004</v>
      </c>
      <c r="J178" s="7">
        <v>251737.28999999998</v>
      </c>
      <c r="K178" s="9">
        <v>0.7898296275454465</v>
      </c>
      <c r="L178" s="11">
        <v>898272</v>
      </c>
      <c r="M178" s="11">
        <v>794812</v>
      </c>
      <c r="N178" s="6">
        <f t="shared" si="2"/>
        <v>73</v>
      </c>
    </row>
    <row r="179" spans="1:14" s="31" customFormat="1" x14ac:dyDescent="0.25">
      <c r="A179" s="26" t="s">
        <v>177</v>
      </c>
      <c r="B179" s="27">
        <v>57</v>
      </c>
      <c r="C179" s="28">
        <v>37</v>
      </c>
      <c r="D179" s="27">
        <v>74.02000000000001</v>
      </c>
      <c r="E179" s="29">
        <v>0.77006214536611717</v>
      </c>
      <c r="F179" s="27">
        <v>105</v>
      </c>
      <c r="G179" s="27">
        <v>94</v>
      </c>
      <c r="H179" s="29">
        <v>1.1170212765957446</v>
      </c>
      <c r="I179" s="27">
        <v>348669.69000000006</v>
      </c>
      <c r="J179" s="27">
        <v>379855.46</v>
      </c>
      <c r="K179" s="29">
        <v>0.9179009563269146</v>
      </c>
      <c r="L179" s="28">
        <v>1524320</v>
      </c>
      <c r="M179" s="28">
        <v>1210530</v>
      </c>
      <c r="N179" s="30">
        <f t="shared" si="2"/>
        <v>142</v>
      </c>
    </row>
    <row r="180" spans="1:14" x14ac:dyDescent="0.25">
      <c r="A180" s="5" t="s">
        <v>178</v>
      </c>
      <c r="B180" s="7">
        <v>11</v>
      </c>
      <c r="C180" s="11">
        <v>4</v>
      </c>
      <c r="D180" s="7">
        <v>13.989999999999998</v>
      </c>
      <c r="E180" s="9">
        <v>0.78627591136526098</v>
      </c>
      <c r="F180" s="7">
        <v>63</v>
      </c>
      <c r="G180" s="7">
        <v>65</v>
      </c>
      <c r="H180" s="9">
        <v>0.96923076923076923</v>
      </c>
      <c r="I180" s="7">
        <v>118141.62</v>
      </c>
      <c r="J180" s="7">
        <v>135308.38</v>
      </c>
      <c r="K180" s="9">
        <v>0.87312862662312551</v>
      </c>
      <c r="L180" s="11">
        <v>563248</v>
      </c>
      <c r="M180" s="11">
        <v>553148</v>
      </c>
      <c r="N180" s="6">
        <f t="shared" si="2"/>
        <v>67</v>
      </c>
    </row>
    <row r="181" spans="1:14" s="31" customFormat="1" x14ac:dyDescent="0.25">
      <c r="A181" s="26" t="s">
        <v>179</v>
      </c>
      <c r="B181" s="27">
        <v>34</v>
      </c>
      <c r="C181" s="28">
        <v>18</v>
      </c>
      <c r="D181" s="27">
        <v>36.02000000000001</v>
      </c>
      <c r="E181" s="29">
        <v>0.94392004441976651</v>
      </c>
      <c r="F181" s="27">
        <v>93</v>
      </c>
      <c r="G181" s="27">
        <v>82.970000000000013</v>
      </c>
      <c r="H181" s="29">
        <v>1.1208870676148004</v>
      </c>
      <c r="I181" s="27">
        <v>152400.59000000003</v>
      </c>
      <c r="J181" s="27">
        <v>199014.22999999998</v>
      </c>
      <c r="K181" s="29">
        <v>0.76577735169992633</v>
      </c>
      <c r="L181" s="28">
        <v>952398</v>
      </c>
      <c r="M181" s="28">
        <v>673280</v>
      </c>
      <c r="N181" s="30">
        <f t="shared" si="2"/>
        <v>111</v>
      </c>
    </row>
    <row r="182" spans="1:14" x14ac:dyDescent="0.25">
      <c r="A182" s="5" t="s">
        <v>180</v>
      </c>
      <c r="B182" s="7">
        <v>20</v>
      </c>
      <c r="C182" s="11">
        <v>11</v>
      </c>
      <c r="D182" s="7">
        <v>19.990000000000002</v>
      </c>
      <c r="E182" s="9">
        <v>1.0005002501250624</v>
      </c>
      <c r="F182" s="7">
        <v>41</v>
      </c>
      <c r="G182" s="7">
        <v>53.010000000000005</v>
      </c>
      <c r="H182" s="9">
        <v>0.77343897377853232</v>
      </c>
      <c r="I182" s="7">
        <v>151598.9</v>
      </c>
      <c r="J182" s="7">
        <v>202008.65999999997</v>
      </c>
      <c r="K182" s="9">
        <v>0.75045743088439876</v>
      </c>
      <c r="L182" s="11">
        <v>413710</v>
      </c>
      <c r="M182" s="11">
        <v>336480</v>
      </c>
      <c r="N182" s="6">
        <f t="shared" si="2"/>
        <v>52</v>
      </c>
    </row>
    <row r="183" spans="1:14" x14ac:dyDescent="0.25">
      <c r="A183" s="5" t="s">
        <v>181</v>
      </c>
      <c r="B183" s="7">
        <v>21</v>
      </c>
      <c r="C183" s="11">
        <v>11</v>
      </c>
      <c r="D183" s="7">
        <v>21.01</v>
      </c>
      <c r="E183" s="9">
        <v>0.99952403617325081</v>
      </c>
      <c r="F183" s="7">
        <v>35</v>
      </c>
      <c r="G183" s="7">
        <v>34</v>
      </c>
      <c r="H183" s="9">
        <v>1.0294117647058822</v>
      </c>
      <c r="I183" s="7">
        <v>117770.71</v>
      </c>
      <c r="J183" s="7">
        <v>122492.90000000001</v>
      </c>
      <c r="K183" s="9">
        <v>0.96144927583557904</v>
      </c>
      <c r="L183" s="11">
        <v>362818</v>
      </c>
      <c r="M183" s="11">
        <v>307288</v>
      </c>
      <c r="N183" s="6">
        <f t="shared" si="2"/>
        <v>46</v>
      </c>
    </row>
    <row r="184" spans="1:14" s="31" customFormat="1" x14ac:dyDescent="0.25">
      <c r="A184" s="26" t="s">
        <v>182</v>
      </c>
      <c r="B184" s="27">
        <v>25</v>
      </c>
      <c r="C184" s="28">
        <v>21</v>
      </c>
      <c r="D184" s="27">
        <v>39.020000000000003</v>
      </c>
      <c r="E184" s="29">
        <v>0.6406970784213224</v>
      </c>
      <c r="F184" s="27">
        <v>86</v>
      </c>
      <c r="G184" s="27">
        <v>94.990000000000009</v>
      </c>
      <c r="H184" s="29">
        <v>0.90535845878513521</v>
      </c>
      <c r="I184" s="27">
        <v>249223.99</v>
      </c>
      <c r="J184" s="27">
        <v>318840.87</v>
      </c>
      <c r="K184" s="29">
        <v>0.78165634788287963</v>
      </c>
      <c r="L184" s="28">
        <v>789012</v>
      </c>
      <c r="M184" s="28">
        <v>686072</v>
      </c>
      <c r="N184" s="30">
        <f t="shared" si="2"/>
        <v>107</v>
      </c>
    </row>
    <row r="185" spans="1:14" x14ac:dyDescent="0.25">
      <c r="A185" s="5" t="s">
        <v>183</v>
      </c>
      <c r="B185" s="7">
        <v>30</v>
      </c>
      <c r="C185" s="11">
        <v>18</v>
      </c>
      <c r="D185" s="7">
        <v>30.989999999999995</v>
      </c>
      <c r="E185" s="9">
        <v>0.96805421103581812</v>
      </c>
      <c r="F185" s="7">
        <v>63</v>
      </c>
      <c r="G185" s="7">
        <v>86.99</v>
      </c>
      <c r="H185" s="9">
        <v>0.72422117484768367</v>
      </c>
      <c r="I185" s="7">
        <v>191659.27000000002</v>
      </c>
      <c r="J185" s="7">
        <v>307613.06000000006</v>
      </c>
      <c r="K185" s="9">
        <v>0.62305309794064001</v>
      </c>
      <c r="L185" s="11">
        <v>680630</v>
      </c>
      <c r="M185" s="11">
        <v>560180</v>
      </c>
      <c r="N185" s="6">
        <f t="shared" si="2"/>
        <v>81</v>
      </c>
    </row>
    <row r="186" spans="1:14" x14ac:dyDescent="0.25">
      <c r="A186" s="5" t="s">
        <v>184</v>
      </c>
      <c r="B186" s="7">
        <v>29</v>
      </c>
      <c r="C186" s="11">
        <v>25</v>
      </c>
      <c r="D186" s="7">
        <v>41.960000000000008</v>
      </c>
      <c r="E186" s="9">
        <v>0.69113441372735929</v>
      </c>
      <c r="F186" s="7">
        <v>65</v>
      </c>
      <c r="G186" s="7">
        <v>63.989999999999995</v>
      </c>
      <c r="H186" s="9">
        <v>1.0157837162056571</v>
      </c>
      <c r="I186" s="7">
        <v>169332.6</v>
      </c>
      <c r="J186" s="7">
        <v>190849.90000000002</v>
      </c>
      <c r="K186" s="9">
        <v>0.88725537713145242</v>
      </c>
      <c r="L186" s="11">
        <v>805046</v>
      </c>
      <c r="M186" s="11">
        <v>571220</v>
      </c>
      <c r="N186" s="6">
        <f t="shared" si="2"/>
        <v>90</v>
      </c>
    </row>
    <row r="187" spans="1:14" x14ac:dyDescent="0.25">
      <c r="A187" s="5" t="s">
        <v>185</v>
      </c>
      <c r="B187" s="7">
        <v>33</v>
      </c>
      <c r="C187" s="11">
        <v>15</v>
      </c>
      <c r="D187" s="7">
        <v>36.970000000000006</v>
      </c>
      <c r="E187" s="9">
        <v>0.89261563429807933</v>
      </c>
      <c r="F187" s="7">
        <v>78</v>
      </c>
      <c r="G187" s="7">
        <v>86.01</v>
      </c>
      <c r="H187" s="9">
        <v>0.9068712940355772</v>
      </c>
      <c r="I187" s="7">
        <v>195085.77000000005</v>
      </c>
      <c r="J187" s="7">
        <v>270544.78000000003</v>
      </c>
      <c r="K187" s="9">
        <v>0.72108495310831733</v>
      </c>
      <c r="L187" s="11">
        <v>736916</v>
      </c>
      <c r="M187" s="11">
        <v>640514</v>
      </c>
      <c r="N187" s="6">
        <f t="shared" si="2"/>
        <v>93</v>
      </c>
    </row>
    <row r="188" spans="1:14" s="31" customFormat="1" x14ac:dyDescent="0.25">
      <c r="A188" s="26" t="s">
        <v>186</v>
      </c>
      <c r="B188" s="27">
        <v>75</v>
      </c>
      <c r="C188" s="28">
        <v>29</v>
      </c>
      <c r="D188" s="27">
        <v>86.99</v>
      </c>
      <c r="E188" s="29">
        <v>0.86216806529486156</v>
      </c>
      <c r="F188" s="27">
        <v>112</v>
      </c>
      <c r="G188" s="27">
        <v>92.990000000000009</v>
      </c>
      <c r="H188" s="29">
        <v>1.2044305839337561</v>
      </c>
      <c r="I188" s="27">
        <v>365664.63</v>
      </c>
      <c r="J188" s="27">
        <v>365500.85</v>
      </c>
      <c r="K188" s="29">
        <v>1.0004480974531249</v>
      </c>
      <c r="L188" s="28">
        <v>1159250</v>
      </c>
      <c r="M188" s="28">
        <v>976290</v>
      </c>
      <c r="N188" s="30">
        <f t="shared" si="2"/>
        <v>141</v>
      </c>
    </row>
    <row r="189" spans="1:14" x14ac:dyDescent="0.25">
      <c r="A189" s="18" t="s">
        <v>64</v>
      </c>
      <c r="B189" s="19">
        <v>660</v>
      </c>
      <c r="C189" s="20">
        <v>381</v>
      </c>
      <c r="D189" s="19">
        <v>719.92000000000007</v>
      </c>
      <c r="E189" s="21">
        <v>0.91676852983664847</v>
      </c>
      <c r="F189" s="19">
        <v>963</v>
      </c>
      <c r="G189" s="19">
        <v>1055.05</v>
      </c>
      <c r="H189" s="21">
        <v>0.91275295009715185</v>
      </c>
      <c r="I189" s="19">
        <v>3280753.63</v>
      </c>
      <c r="J189" s="19">
        <v>3469755.2000000007</v>
      </c>
      <c r="K189" s="21">
        <v>0.94552884595431952</v>
      </c>
      <c r="L189" s="20">
        <v>11726220</v>
      </c>
      <c r="M189" s="20">
        <v>8897852</v>
      </c>
      <c r="N189" s="6">
        <f t="shared" si="2"/>
        <v>1344</v>
      </c>
    </row>
    <row r="190" spans="1:14" x14ac:dyDescent="0.25">
      <c r="A190" s="5" t="s">
        <v>159</v>
      </c>
      <c r="B190" s="7">
        <v>36</v>
      </c>
      <c r="C190" s="11">
        <v>25</v>
      </c>
      <c r="D190" s="7">
        <v>38.020000000000003</v>
      </c>
      <c r="E190" s="9">
        <v>0.94687006838506038</v>
      </c>
      <c r="F190" s="7">
        <v>70</v>
      </c>
      <c r="G190" s="7">
        <v>74.02000000000001</v>
      </c>
      <c r="H190" s="9">
        <v>0.94569035395838952</v>
      </c>
      <c r="I190" s="7">
        <v>189763.47</v>
      </c>
      <c r="J190" s="7">
        <v>224187.05999999991</v>
      </c>
      <c r="K190" s="9">
        <v>0.84645148564774464</v>
      </c>
      <c r="L190" s="11">
        <v>906628</v>
      </c>
      <c r="M190" s="11">
        <v>728218</v>
      </c>
      <c r="N190" s="6">
        <f t="shared" si="2"/>
        <v>95</v>
      </c>
    </row>
    <row r="191" spans="1:14" x14ac:dyDescent="0.25">
      <c r="A191" s="5" t="s">
        <v>160</v>
      </c>
      <c r="B191" s="7">
        <v>50</v>
      </c>
      <c r="C191" s="11">
        <v>20</v>
      </c>
      <c r="D191" s="7">
        <v>56.99</v>
      </c>
      <c r="E191" s="9">
        <v>0.8773469029654325</v>
      </c>
      <c r="F191" s="7">
        <v>60</v>
      </c>
      <c r="G191" s="7">
        <v>67.02</v>
      </c>
      <c r="H191" s="9">
        <v>0.89525514771709946</v>
      </c>
      <c r="I191" s="7">
        <v>228732.72000000006</v>
      </c>
      <c r="J191" s="7">
        <v>251534.47999999998</v>
      </c>
      <c r="K191" s="9">
        <v>0.90934936633737085</v>
      </c>
      <c r="L191" s="11">
        <v>755358</v>
      </c>
      <c r="M191" s="11">
        <v>629828</v>
      </c>
      <c r="N191" s="6">
        <f t="shared" si="2"/>
        <v>80</v>
      </c>
    </row>
    <row r="192" spans="1:14" x14ac:dyDescent="0.25">
      <c r="A192" s="5" t="s">
        <v>161</v>
      </c>
      <c r="B192" s="7">
        <v>30</v>
      </c>
      <c r="C192" s="11">
        <v>15</v>
      </c>
      <c r="D192" s="7">
        <v>29.98</v>
      </c>
      <c r="E192" s="9">
        <v>1.0006671114076051</v>
      </c>
      <c r="F192" s="7">
        <v>54</v>
      </c>
      <c r="G192" s="7">
        <v>60.01</v>
      </c>
      <c r="H192" s="9">
        <v>0.89985002499583411</v>
      </c>
      <c r="I192" s="7">
        <v>165576.75999999998</v>
      </c>
      <c r="J192" s="7">
        <v>233447.37</v>
      </c>
      <c r="K192" s="9">
        <v>0.70926804615532824</v>
      </c>
      <c r="L192" s="11">
        <v>492608</v>
      </c>
      <c r="M192" s="11">
        <v>372188</v>
      </c>
      <c r="N192" s="6">
        <f t="shared" si="2"/>
        <v>69</v>
      </c>
    </row>
    <row r="193" spans="1:14" x14ac:dyDescent="0.25">
      <c r="A193" s="5" t="s">
        <v>162</v>
      </c>
      <c r="B193" s="7">
        <v>33</v>
      </c>
      <c r="C193" s="11">
        <v>19</v>
      </c>
      <c r="D193" s="7">
        <v>32.019999999999996</v>
      </c>
      <c r="E193" s="9">
        <v>1.0306058713304187</v>
      </c>
      <c r="F193" s="7">
        <v>43</v>
      </c>
      <c r="G193" s="7">
        <v>48.010000000000005</v>
      </c>
      <c r="H193" s="9">
        <v>0.89564674026244517</v>
      </c>
      <c r="I193" s="7">
        <v>157755.37</v>
      </c>
      <c r="J193" s="7">
        <v>177269.98000000004</v>
      </c>
      <c r="K193" s="9">
        <v>0.88991587859376953</v>
      </c>
      <c r="L193" s="11">
        <v>577852</v>
      </c>
      <c r="M193" s="11">
        <v>443812</v>
      </c>
      <c r="N193" s="6">
        <f t="shared" si="2"/>
        <v>62</v>
      </c>
    </row>
    <row r="194" spans="1:14" x14ac:dyDescent="0.25">
      <c r="A194" s="5" t="s">
        <v>163</v>
      </c>
      <c r="B194" s="7">
        <v>34</v>
      </c>
      <c r="C194" s="11">
        <v>18</v>
      </c>
      <c r="D194" s="7">
        <v>40</v>
      </c>
      <c r="E194" s="9">
        <v>0.85</v>
      </c>
      <c r="F194" s="7">
        <v>60</v>
      </c>
      <c r="G194" s="7">
        <v>68.02</v>
      </c>
      <c r="H194" s="9">
        <v>0.88209350191120262</v>
      </c>
      <c r="I194" s="7">
        <v>164571.07000000004</v>
      </c>
      <c r="J194" s="7">
        <v>158326.59999999998</v>
      </c>
      <c r="K194" s="9">
        <v>1.0394404351511373</v>
      </c>
      <c r="L194" s="11">
        <v>661698</v>
      </c>
      <c r="M194" s="11">
        <v>531328</v>
      </c>
      <c r="N194" s="6">
        <f t="shared" si="2"/>
        <v>78</v>
      </c>
    </row>
    <row r="195" spans="1:14" s="31" customFormat="1" x14ac:dyDescent="0.25">
      <c r="A195" s="26" t="s">
        <v>164</v>
      </c>
      <c r="B195" s="27">
        <v>42</v>
      </c>
      <c r="C195" s="28">
        <v>32</v>
      </c>
      <c r="D195" s="27">
        <v>43.98</v>
      </c>
      <c r="E195" s="29">
        <v>0.95497953615279685</v>
      </c>
      <c r="F195" s="27">
        <v>85</v>
      </c>
      <c r="G195" s="27">
        <v>92.99</v>
      </c>
      <c r="H195" s="29">
        <v>0.91407678244972579</v>
      </c>
      <c r="I195" s="27">
        <v>398704.06999999995</v>
      </c>
      <c r="J195" s="27">
        <v>460149.19000000006</v>
      </c>
      <c r="K195" s="29">
        <v>0.86646696042211857</v>
      </c>
      <c r="L195" s="28">
        <v>1000824</v>
      </c>
      <c r="M195" s="28">
        <v>835634</v>
      </c>
      <c r="N195" s="30">
        <f t="shared" si="2"/>
        <v>117</v>
      </c>
    </row>
    <row r="196" spans="1:14" x14ac:dyDescent="0.25">
      <c r="A196" s="5" t="s">
        <v>165</v>
      </c>
      <c r="B196" s="7">
        <v>51</v>
      </c>
      <c r="C196" s="11">
        <v>28</v>
      </c>
      <c r="D196" s="7">
        <v>75.999999999999986</v>
      </c>
      <c r="E196" s="9">
        <v>0.67105263157894746</v>
      </c>
      <c r="F196" s="7">
        <v>66</v>
      </c>
      <c r="G196" s="7">
        <v>80.999999999999986</v>
      </c>
      <c r="H196" s="9">
        <v>0.81481481481481499</v>
      </c>
      <c r="I196" s="7">
        <v>181269.22000000006</v>
      </c>
      <c r="J196" s="7">
        <v>256163.57999999996</v>
      </c>
      <c r="K196" s="9">
        <v>0.7076307256480413</v>
      </c>
      <c r="L196" s="11">
        <v>648338</v>
      </c>
      <c r="M196" s="11">
        <v>479708</v>
      </c>
      <c r="N196" s="6">
        <f t="shared" si="2"/>
        <v>94</v>
      </c>
    </row>
    <row r="197" spans="1:14" s="31" customFormat="1" x14ac:dyDescent="0.25">
      <c r="A197" s="26" t="s">
        <v>166</v>
      </c>
      <c r="B197" s="27">
        <v>71</v>
      </c>
      <c r="C197" s="28">
        <v>43</v>
      </c>
      <c r="D197" s="27">
        <v>82.97</v>
      </c>
      <c r="E197" s="29">
        <v>0.85573098710377249</v>
      </c>
      <c r="F197" s="27">
        <v>110</v>
      </c>
      <c r="G197" s="27">
        <v>118.00999999999999</v>
      </c>
      <c r="H197" s="29">
        <v>0.93212439623760701</v>
      </c>
      <c r="I197" s="27">
        <v>393804.05</v>
      </c>
      <c r="J197" s="27">
        <v>403469.80000000005</v>
      </c>
      <c r="K197" s="29">
        <v>0.97604343621257383</v>
      </c>
      <c r="L197" s="28">
        <v>1142628</v>
      </c>
      <c r="M197" s="28">
        <v>968018</v>
      </c>
      <c r="N197" s="30">
        <f t="shared" ref="N197:N260" si="3">C197+F197</f>
        <v>153</v>
      </c>
    </row>
    <row r="198" spans="1:14" s="31" customFormat="1" x14ac:dyDescent="0.25">
      <c r="A198" s="26" t="s">
        <v>167</v>
      </c>
      <c r="B198" s="27">
        <v>96</v>
      </c>
      <c r="C198" s="28">
        <v>61</v>
      </c>
      <c r="D198" s="27">
        <v>95.99</v>
      </c>
      <c r="E198" s="29">
        <v>1.0001041775184916</v>
      </c>
      <c r="F198" s="27">
        <v>95</v>
      </c>
      <c r="G198" s="27">
        <v>104.99000000000001</v>
      </c>
      <c r="H198" s="29">
        <v>0.904848080769597</v>
      </c>
      <c r="I198" s="27">
        <v>349345.62999999995</v>
      </c>
      <c r="J198" s="27">
        <v>297781.5</v>
      </c>
      <c r="K198" s="29">
        <v>1.1731609586223455</v>
      </c>
      <c r="L198" s="28">
        <v>1471116</v>
      </c>
      <c r="M198" s="28">
        <v>1042402</v>
      </c>
      <c r="N198" s="30">
        <f t="shared" si="3"/>
        <v>156</v>
      </c>
    </row>
    <row r="199" spans="1:14" s="31" customFormat="1" x14ac:dyDescent="0.25">
      <c r="A199" s="26" t="s">
        <v>168</v>
      </c>
      <c r="B199" s="27">
        <v>92</v>
      </c>
      <c r="C199" s="28">
        <v>40</v>
      </c>
      <c r="D199" s="27">
        <v>99.999999999999972</v>
      </c>
      <c r="E199" s="29">
        <v>0.92000000000000026</v>
      </c>
      <c r="F199" s="27">
        <v>133</v>
      </c>
      <c r="G199" s="27">
        <v>127.00999999999999</v>
      </c>
      <c r="H199" s="29">
        <v>1.0471616408156839</v>
      </c>
      <c r="I199" s="27">
        <v>494534.91</v>
      </c>
      <c r="J199" s="27">
        <v>443543.78000000009</v>
      </c>
      <c r="K199" s="29">
        <v>1.1149630144740164</v>
      </c>
      <c r="L199" s="28">
        <v>1579522</v>
      </c>
      <c r="M199" s="28">
        <v>1261946</v>
      </c>
      <c r="N199" s="30">
        <f t="shared" si="3"/>
        <v>173</v>
      </c>
    </row>
    <row r="200" spans="1:14" s="31" customFormat="1" x14ac:dyDescent="0.25">
      <c r="A200" s="26" t="s">
        <v>169</v>
      </c>
      <c r="B200" s="27">
        <v>69</v>
      </c>
      <c r="C200" s="28">
        <v>47</v>
      </c>
      <c r="D200" s="27">
        <v>58.97</v>
      </c>
      <c r="E200" s="29">
        <v>1.1700864846532135</v>
      </c>
      <c r="F200" s="27">
        <v>97</v>
      </c>
      <c r="G200" s="27">
        <v>114.95000000000002</v>
      </c>
      <c r="H200" s="29">
        <v>0.84384515006524563</v>
      </c>
      <c r="I200" s="27">
        <v>323723.05</v>
      </c>
      <c r="J200" s="27">
        <v>308032.20999999996</v>
      </c>
      <c r="K200" s="29">
        <v>1.05093895862384</v>
      </c>
      <c r="L200" s="28">
        <v>1393908</v>
      </c>
      <c r="M200" s="28">
        <v>867210</v>
      </c>
      <c r="N200" s="30">
        <f t="shared" si="3"/>
        <v>144</v>
      </c>
    </row>
    <row r="201" spans="1:14" s="31" customFormat="1" x14ac:dyDescent="0.25">
      <c r="A201" s="26" t="s">
        <v>170</v>
      </c>
      <c r="B201" s="27">
        <v>56</v>
      </c>
      <c r="C201" s="28">
        <v>33</v>
      </c>
      <c r="D201" s="27">
        <v>65</v>
      </c>
      <c r="E201" s="29">
        <v>0.86153846153846159</v>
      </c>
      <c r="F201" s="27">
        <v>90</v>
      </c>
      <c r="G201" s="27">
        <v>99.02000000000001</v>
      </c>
      <c r="H201" s="29">
        <v>0.90890729145627136</v>
      </c>
      <c r="I201" s="27">
        <v>232973.30999999997</v>
      </c>
      <c r="J201" s="27">
        <v>255849.65000000002</v>
      </c>
      <c r="K201" s="29">
        <v>0.91058678407416205</v>
      </c>
      <c r="L201" s="28">
        <v>1095740</v>
      </c>
      <c r="M201" s="28">
        <v>737560</v>
      </c>
      <c r="N201" s="30">
        <f t="shared" si="3"/>
        <v>123</v>
      </c>
    </row>
    <row r="202" spans="1:14" x14ac:dyDescent="0.25">
      <c r="A202" s="18" t="s">
        <v>65</v>
      </c>
      <c r="B202" s="19">
        <v>1215</v>
      </c>
      <c r="C202" s="20">
        <v>544</v>
      </c>
      <c r="D202" s="19">
        <v>1297.08</v>
      </c>
      <c r="E202" s="21">
        <v>0.93671940049958369</v>
      </c>
      <c r="F202" s="19">
        <v>1377</v>
      </c>
      <c r="G202" s="19">
        <v>1390.86</v>
      </c>
      <c r="H202" s="21">
        <v>0.99003494240973222</v>
      </c>
      <c r="I202" s="19">
        <v>5153467.4099999992</v>
      </c>
      <c r="J202" s="19">
        <v>5678514.6800000006</v>
      </c>
      <c r="K202" s="21">
        <v>0.90753792151858959</v>
      </c>
      <c r="L202" s="20">
        <v>18530210</v>
      </c>
      <c r="M202" s="20">
        <v>14286172</v>
      </c>
      <c r="N202" s="6">
        <f t="shared" si="3"/>
        <v>1921</v>
      </c>
    </row>
    <row r="203" spans="1:14" x14ac:dyDescent="0.25">
      <c r="A203" s="5" t="s">
        <v>103</v>
      </c>
      <c r="B203" s="7">
        <v>76</v>
      </c>
      <c r="C203" s="11">
        <v>17</v>
      </c>
      <c r="D203" s="7">
        <v>80</v>
      </c>
      <c r="E203" s="9">
        <v>0.95</v>
      </c>
      <c r="F203" s="7">
        <v>73</v>
      </c>
      <c r="G203" s="7">
        <v>71.97999999999999</v>
      </c>
      <c r="H203" s="9">
        <v>1.0141706029452626</v>
      </c>
      <c r="I203" s="7">
        <v>240873.33000000005</v>
      </c>
      <c r="J203" s="7">
        <v>333641.80999999994</v>
      </c>
      <c r="K203" s="9">
        <v>0.72195187407717298</v>
      </c>
      <c r="L203" s="11">
        <v>982030</v>
      </c>
      <c r="M203" s="11">
        <v>832722</v>
      </c>
      <c r="N203" s="6">
        <f t="shared" si="3"/>
        <v>90</v>
      </c>
    </row>
    <row r="204" spans="1:14" x14ac:dyDescent="0.25">
      <c r="A204" s="5" t="s">
        <v>104</v>
      </c>
      <c r="B204" s="7">
        <v>53</v>
      </c>
      <c r="C204" s="11">
        <v>21</v>
      </c>
      <c r="D204" s="7">
        <v>44.990000000000009</v>
      </c>
      <c r="E204" s="9">
        <v>1.1780395643476325</v>
      </c>
      <c r="F204" s="7">
        <v>65</v>
      </c>
      <c r="G204" s="7">
        <v>80</v>
      </c>
      <c r="H204" s="9">
        <v>0.8125</v>
      </c>
      <c r="I204" s="7">
        <v>295485.98</v>
      </c>
      <c r="J204" s="7">
        <v>387746.51</v>
      </c>
      <c r="K204" s="9">
        <v>0.76205967656549634</v>
      </c>
      <c r="L204" s="11">
        <v>831358</v>
      </c>
      <c r="M204" s="11">
        <v>527850</v>
      </c>
      <c r="N204" s="6">
        <f t="shared" si="3"/>
        <v>86</v>
      </c>
    </row>
    <row r="205" spans="1:14" x14ac:dyDescent="0.25">
      <c r="A205" s="5" t="s">
        <v>105</v>
      </c>
      <c r="B205" s="7">
        <v>68</v>
      </c>
      <c r="C205" s="11">
        <v>27</v>
      </c>
      <c r="D205" s="7">
        <v>74.989999999999995</v>
      </c>
      <c r="E205" s="9">
        <v>0.90678757167622359</v>
      </c>
      <c r="F205" s="7">
        <v>49</v>
      </c>
      <c r="G205" s="7">
        <v>56.99</v>
      </c>
      <c r="H205" s="9">
        <v>0.85979996490612387</v>
      </c>
      <c r="I205" s="7">
        <v>206324</v>
      </c>
      <c r="J205" s="7">
        <v>244540.45</v>
      </c>
      <c r="K205" s="9">
        <v>0.84372135571027207</v>
      </c>
      <c r="L205" s="11">
        <v>719982</v>
      </c>
      <c r="M205" s="11">
        <v>555970</v>
      </c>
      <c r="N205" s="6">
        <f t="shared" si="3"/>
        <v>76</v>
      </c>
    </row>
    <row r="206" spans="1:14" x14ac:dyDescent="0.25">
      <c r="A206" s="5" t="s">
        <v>106</v>
      </c>
      <c r="B206" s="7">
        <v>47</v>
      </c>
      <c r="C206" s="11">
        <v>26</v>
      </c>
      <c r="D206" s="7">
        <v>49.970000000000006</v>
      </c>
      <c r="E206" s="9">
        <v>0.9405643386031618</v>
      </c>
      <c r="F206" s="7">
        <v>53</v>
      </c>
      <c r="G206" s="7">
        <v>58.97</v>
      </c>
      <c r="H206" s="9">
        <v>0.89876208241478717</v>
      </c>
      <c r="I206" s="7">
        <v>250837.46999999997</v>
      </c>
      <c r="J206" s="7">
        <v>258122.09000000003</v>
      </c>
      <c r="K206" s="9">
        <v>0.97177839370508723</v>
      </c>
      <c r="L206" s="11">
        <v>751044</v>
      </c>
      <c r="M206" s="11">
        <v>536702</v>
      </c>
      <c r="N206" s="6">
        <f t="shared" si="3"/>
        <v>79</v>
      </c>
    </row>
    <row r="207" spans="1:14" x14ac:dyDescent="0.25">
      <c r="A207" s="5" t="s">
        <v>107</v>
      </c>
      <c r="B207" s="7">
        <v>37</v>
      </c>
      <c r="C207" s="11">
        <v>20</v>
      </c>
      <c r="D207" s="7">
        <v>33.020000000000003</v>
      </c>
      <c r="E207" s="9">
        <v>1.1205330102967896</v>
      </c>
      <c r="F207" s="7">
        <v>19</v>
      </c>
      <c r="G207" s="7">
        <v>30.99</v>
      </c>
      <c r="H207" s="9">
        <v>0.61310100032268477</v>
      </c>
      <c r="I207" s="7">
        <v>121390.11000000002</v>
      </c>
      <c r="J207" s="7">
        <v>97282.42</v>
      </c>
      <c r="K207" s="9">
        <v>1.2478113722911088</v>
      </c>
      <c r="L207" s="11">
        <v>432590</v>
      </c>
      <c r="M207" s="11">
        <v>285310</v>
      </c>
      <c r="N207" s="6">
        <f t="shared" si="3"/>
        <v>39</v>
      </c>
    </row>
    <row r="208" spans="1:14" x14ac:dyDescent="0.25">
      <c r="A208" s="5" t="s">
        <v>108</v>
      </c>
      <c r="B208" s="7">
        <v>46</v>
      </c>
      <c r="C208" s="11">
        <v>22</v>
      </c>
      <c r="D208" s="7">
        <v>53.010000000000005</v>
      </c>
      <c r="E208" s="9">
        <v>0.86776079984908494</v>
      </c>
      <c r="F208" s="7">
        <v>74</v>
      </c>
      <c r="G208" s="7">
        <v>56.99</v>
      </c>
      <c r="H208" s="9">
        <v>1.2984734163888401</v>
      </c>
      <c r="I208" s="7">
        <v>209365.43000000002</v>
      </c>
      <c r="J208" s="7">
        <v>214509.66</v>
      </c>
      <c r="K208" s="9">
        <v>0.97601865575657532</v>
      </c>
      <c r="L208" s="11">
        <v>951232</v>
      </c>
      <c r="M208" s="11">
        <v>785634</v>
      </c>
      <c r="N208" s="6">
        <f t="shared" si="3"/>
        <v>96</v>
      </c>
    </row>
    <row r="209" spans="1:14" x14ac:dyDescent="0.25">
      <c r="A209" s="5" t="s">
        <v>109</v>
      </c>
      <c r="B209" s="7">
        <v>24</v>
      </c>
      <c r="C209" s="11">
        <v>13</v>
      </c>
      <c r="D209" s="7">
        <v>36.020000000000003</v>
      </c>
      <c r="E209" s="9">
        <v>0.66629650194336476</v>
      </c>
      <c r="F209" s="7">
        <v>82</v>
      </c>
      <c r="G209" s="7">
        <v>76.97</v>
      </c>
      <c r="H209" s="9">
        <v>1.0653501364167859</v>
      </c>
      <c r="I209" s="7">
        <v>281810.42000000004</v>
      </c>
      <c r="J209" s="7">
        <v>271511.36</v>
      </c>
      <c r="K209" s="9">
        <v>1.0379323355015424</v>
      </c>
      <c r="L209" s="11">
        <v>726278</v>
      </c>
      <c r="M209" s="11">
        <v>635610</v>
      </c>
      <c r="N209" s="6">
        <f t="shared" si="3"/>
        <v>95</v>
      </c>
    </row>
    <row r="210" spans="1:14" s="31" customFormat="1" x14ac:dyDescent="0.25">
      <c r="A210" s="26" t="s">
        <v>110</v>
      </c>
      <c r="B210" s="27">
        <v>50</v>
      </c>
      <c r="C210" s="28">
        <v>32</v>
      </c>
      <c r="D210" s="27">
        <v>58.019999999999996</v>
      </c>
      <c r="E210" s="29">
        <v>0.86177180282661159</v>
      </c>
      <c r="F210" s="27">
        <v>68</v>
      </c>
      <c r="G210" s="27">
        <v>62.000000000000007</v>
      </c>
      <c r="H210" s="29">
        <v>1.096774193548387</v>
      </c>
      <c r="I210" s="27">
        <v>226441.44999999998</v>
      </c>
      <c r="J210" s="27">
        <v>284454.90999999997</v>
      </c>
      <c r="K210" s="29">
        <v>0.79605393346875253</v>
      </c>
      <c r="L210" s="28">
        <v>950798</v>
      </c>
      <c r="M210" s="28">
        <v>696048</v>
      </c>
      <c r="N210" s="30">
        <f t="shared" si="3"/>
        <v>100</v>
      </c>
    </row>
    <row r="211" spans="1:14" x14ac:dyDescent="0.25">
      <c r="A211" s="5" t="s">
        <v>111</v>
      </c>
      <c r="B211" s="7">
        <v>53</v>
      </c>
      <c r="C211" s="11">
        <v>36</v>
      </c>
      <c r="D211" s="7">
        <v>58.969999999999992</v>
      </c>
      <c r="E211" s="9">
        <v>0.89876208241478728</v>
      </c>
      <c r="F211" s="7">
        <v>60</v>
      </c>
      <c r="G211" s="7">
        <v>60.989999999999995</v>
      </c>
      <c r="H211" s="9">
        <v>0.9837678307919332</v>
      </c>
      <c r="I211" s="7">
        <v>226477.76</v>
      </c>
      <c r="J211" s="7">
        <v>193438.62</v>
      </c>
      <c r="K211" s="9">
        <v>1.1707990886204627</v>
      </c>
      <c r="L211" s="11">
        <v>809248</v>
      </c>
      <c r="M211" s="11">
        <v>596108</v>
      </c>
      <c r="N211" s="6">
        <f t="shared" si="3"/>
        <v>96</v>
      </c>
    </row>
    <row r="212" spans="1:14" s="31" customFormat="1" x14ac:dyDescent="0.25">
      <c r="A212" s="26" t="s">
        <v>112</v>
      </c>
      <c r="B212" s="27">
        <v>50</v>
      </c>
      <c r="C212" s="28">
        <v>33</v>
      </c>
      <c r="D212" s="27">
        <v>43</v>
      </c>
      <c r="E212" s="29">
        <v>1.1627906976744187</v>
      </c>
      <c r="F212" s="27">
        <v>89</v>
      </c>
      <c r="G212" s="27">
        <v>88.009999999999991</v>
      </c>
      <c r="H212" s="29">
        <v>1.0112487217361665</v>
      </c>
      <c r="I212" s="27">
        <v>239771.34999999995</v>
      </c>
      <c r="J212" s="27">
        <v>255507.72000000003</v>
      </c>
      <c r="K212" s="29">
        <v>0.93841137167988475</v>
      </c>
      <c r="L212" s="28">
        <v>1001508</v>
      </c>
      <c r="M212" s="28">
        <v>781758</v>
      </c>
      <c r="N212" s="30">
        <f t="shared" si="3"/>
        <v>122</v>
      </c>
    </row>
    <row r="213" spans="1:14" x14ac:dyDescent="0.25">
      <c r="A213" s="5" t="s">
        <v>113</v>
      </c>
      <c r="B213" s="7">
        <v>29</v>
      </c>
      <c r="C213" s="11">
        <v>15</v>
      </c>
      <c r="D213" s="7">
        <v>40.99</v>
      </c>
      <c r="E213" s="9">
        <v>0.7074896316174677</v>
      </c>
      <c r="F213" s="7">
        <v>44</v>
      </c>
      <c r="G213" s="7">
        <v>40.99</v>
      </c>
      <c r="H213" s="9">
        <v>1.0734325445230544</v>
      </c>
      <c r="I213" s="7">
        <v>191984.93000000002</v>
      </c>
      <c r="J213" s="7">
        <v>200385.10000000006</v>
      </c>
      <c r="K213" s="9">
        <v>0.95807986721567606</v>
      </c>
      <c r="L213" s="11">
        <v>668008</v>
      </c>
      <c r="M213" s="11">
        <v>552470</v>
      </c>
      <c r="N213" s="6">
        <f t="shared" si="3"/>
        <v>59</v>
      </c>
    </row>
    <row r="214" spans="1:14" x14ac:dyDescent="0.25">
      <c r="A214" s="5" t="s">
        <v>114</v>
      </c>
      <c r="B214" s="7">
        <v>40</v>
      </c>
      <c r="C214" s="11">
        <v>16</v>
      </c>
      <c r="D214" s="7">
        <v>36.02000000000001</v>
      </c>
      <c r="E214" s="9">
        <v>1.1104941699056077</v>
      </c>
      <c r="F214" s="7">
        <v>41</v>
      </c>
      <c r="G214" s="7">
        <v>36.97</v>
      </c>
      <c r="H214" s="9">
        <v>1.1090073032188261</v>
      </c>
      <c r="I214" s="7">
        <v>197566.85</v>
      </c>
      <c r="J214" s="7">
        <v>181499.99999999997</v>
      </c>
      <c r="K214" s="9">
        <v>1.0885225895316806</v>
      </c>
      <c r="L214" s="11">
        <v>507054</v>
      </c>
      <c r="M214" s="11">
        <v>409374</v>
      </c>
      <c r="N214" s="6">
        <f t="shared" si="3"/>
        <v>57</v>
      </c>
    </row>
    <row r="215" spans="1:14" s="31" customFormat="1" x14ac:dyDescent="0.25">
      <c r="A215" s="26" t="s">
        <v>115</v>
      </c>
      <c r="B215" s="27">
        <v>67</v>
      </c>
      <c r="C215" s="28">
        <v>32</v>
      </c>
      <c r="D215" s="27">
        <v>81</v>
      </c>
      <c r="E215" s="29">
        <v>0.8271604938271605</v>
      </c>
      <c r="F215" s="27">
        <v>74</v>
      </c>
      <c r="G215" s="27">
        <v>80</v>
      </c>
      <c r="H215" s="29">
        <v>0.92500000000000004</v>
      </c>
      <c r="I215" s="27">
        <v>374868.55999999994</v>
      </c>
      <c r="J215" s="27">
        <v>447013.85</v>
      </c>
      <c r="K215" s="29">
        <v>0.83860614162178637</v>
      </c>
      <c r="L215" s="28">
        <v>1055972</v>
      </c>
      <c r="M215" s="28">
        <v>805164</v>
      </c>
      <c r="N215" s="30">
        <f t="shared" si="3"/>
        <v>106</v>
      </c>
    </row>
    <row r="216" spans="1:14" s="31" customFormat="1" x14ac:dyDescent="0.25">
      <c r="A216" s="26" t="s">
        <v>116</v>
      </c>
      <c r="B216" s="27">
        <v>132</v>
      </c>
      <c r="C216" s="28">
        <v>50</v>
      </c>
      <c r="D216" s="27">
        <v>146</v>
      </c>
      <c r="E216" s="29">
        <v>0.90410958904109584</v>
      </c>
      <c r="F216" s="27">
        <v>131</v>
      </c>
      <c r="G216" s="27">
        <v>114.94999999999999</v>
      </c>
      <c r="H216" s="29">
        <v>1.1396259243149196</v>
      </c>
      <c r="I216" s="27">
        <v>562643.91999999993</v>
      </c>
      <c r="J216" s="27">
        <v>634114.76</v>
      </c>
      <c r="K216" s="29">
        <v>0.88729036996394772</v>
      </c>
      <c r="L216" s="28">
        <v>2024962</v>
      </c>
      <c r="M216" s="28">
        <v>1700738</v>
      </c>
      <c r="N216" s="30">
        <f t="shared" si="3"/>
        <v>181</v>
      </c>
    </row>
    <row r="217" spans="1:14" x14ac:dyDescent="0.25">
      <c r="A217" s="5" t="s">
        <v>117</v>
      </c>
      <c r="B217" s="7">
        <v>14</v>
      </c>
      <c r="C217" s="11">
        <v>8</v>
      </c>
      <c r="D217" s="7">
        <v>18.019999999999996</v>
      </c>
      <c r="E217" s="9">
        <v>0.77691453940066613</v>
      </c>
      <c r="F217" s="7">
        <v>50</v>
      </c>
      <c r="G217" s="7">
        <v>60.009999999999991</v>
      </c>
      <c r="H217" s="9">
        <v>0.83319446758873539</v>
      </c>
      <c r="I217" s="7">
        <v>153068.13999999998</v>
      </c>
      <c r="J217" s="7">
        <v>169208.62</v>
      </c>
      <c r="K217" s="9">
        <v>0.90461195180245535</v>
      </c>
      <c r="L217" s="11">
        <v>665878</v>
      </c>
      <c r="M217" s="11">
        <v>615728</v>
      </c>
      <c r="N217" s="6">
        <f t="shared" si="3"/>
        <v>58</v>
      </c>
    </row>
    <row r="218" spans="1:14" s="31" customFormat="1" x14ac:dyDescent="0.25">
      <c r="A218" s="26" t="s">
        <v>118</v>
      </c>
      <c r="B218" s="27">
        <v>93</v>
      </c>
      <c r="C218" s="28">
        <v>31</v>
      </c>
      <c r="D218" s="27">
        <v>100.00000000000001</v>
      </c>
      <c r="E218" s="29">
        <v>0.92999999999999983</v>
      </c>
      <c r="F218" s="27">
        <v>77</v>
      </c>
      <c r="G218" s="27">
        <v>82.03</v>
      </c>
      <c r="H218" s="29">
        <v>0.9386809703766914</v>
      </c>
      <c r="I218" s="27">
        <v>210470.27</v>
      </c>
      <c r="J218" s="27">
        <v>218118.47</v>
      </c>
      <c r="K218" s="29">
        <v>0.96493556918861567</v>
      </c>
      <c r="L218" s="28">
        <v>989290</v>
      </c>
      <c r="M218" s="28">
        <v>806110</v>
      </c>
      <c r="N218" s="30">
        <f t="shared" si="3"/>
        <v>108</v>
      </c>
    </row>
    <row r="219" spans="1:14" x14ac:dyDescent="0.25">
      <c r="A219" s="5" t="s">
        <v>119</v>
      </c>
      <c r="B219" s="7">
        <v>9</v>
      </c>
      <c r="C219" s="11">
        <v>2</v>
      </c>
      <c r="D219" s="7">
        <v>33.019999999999996</v>
      </c>
      <c r="E219" s="9">
        <v>0.27256208358570566</v>
      </c>
      <c r="F219" s="7">
        <v>60</v>
      </c>
      <c r="G219" s="7">
        <v>62</v>
      </c>
      <c r="H219" s="9">
        <v>0.967741935483871</v>
      </c>
      <c r="I219" s="7">
        <v>120631.48000000001</v>
      </c>
      <c r="J219" s="7">
        <v>120384.21</v>
      </c>
      <c r="K219" s="9">
        <v>1.0020540069166879</v>
      </c>
      <c r="L219" s="11">
        <v>557554</v>
      </c>
      <c r="M219" s="11">
        <v>536174</v>
      </c>
      <c r="N219" s="6">
        <f t="shared" si="3"/>
        <v>62</v>
      </c>
    </row>
    <row r="220" spans="1:14" s="31" customFormat="1" x14ac:dyDescent="0.25">
      <c r="A220" s="26" t="s">
        <v>120</v>
      </c>
      <c r="B220" s="27">
        <v>31</v>
      </c>
      <c r="C220" s="28">
        <v>22</v>
      </c>
      <c r="D220" s="27">
        <v>46.019999999999996</v>
      </c>
      <c r="E220" s="29">
        <v>0.67362016514558898</v>
      </c>
      <c r="F220" s="27">
        <v>91</v>
      </c>
      <c r="G220" s="27">
        <v>90</v>
      </c>
      <c r="H220" s="29">
        <v>1.0111111111111111</v>
      </c>
      <c r="I220" s="27">
        <v>358206.9599999999</v>
      </c>
      <c r="J220" s="27">
        <v>459720.03999999992</v>
      </c>
      <c r="K220" s="29">
        <v>0.77918500137605484</v>
      </c>
      <c r="L220" s="28">
        <v>918946</v>
      </c>
      <c r="M220" s="28">
        <v>750048</v>
      </c>
      <c r="N220" s="30">
        <f t="shared" si="3"/>
        <v>113</v>
      </c>
    </row>
    <row r="221" spans="1:14" s="31" customFormat="1" x14ac:dyDescent="0.25">
      <c r="A221" s="26" t="s">
        <v>121</v>
      </c>
      <c r="B221" s="27">
        <v>116</v>
      </c>
      <c r="C221" s="28">
        <v>43</v>
      </c>
      <c r="D221" s="27">
        <v>92.989999999999981</v>
      </c>
      <c r="E221" s="29">
        <v>1.2474459619313907</v>
      </c>
      <c r="F221" s="27">
        <v>79</v>
      </c>
      <c r="G221" s="27">
        <v>60.010000000000005</v>
      </c>
      <c r="H221" s="29">
        <v>1.3164472587902014</v>
      </c>
      <c r="I221" s="27">
        <v>220619.9</v>
      </c>
      <c r="J221" s="27">
        <v>229320.71000000002</v>
      </c>
      <c r="K221" s="29">
        <v>0.96205833306551325</v>
      </c>
      <c r="L221" s="28">
        <v>1363786</v>
      </c>
      <c r="M221" s="28">
        <v>943670</v>
      </c>
      <c r="N221" s="30">
        <f t="shared" si="3"/>
        <v>122</v>
      </c>
    </row>
    <row r="222" spans="1:14" s="31" customFormat="1" x14ac:dyDescent="0.25">
      <c r="A222" s="26" t="s">
        <v>122</v>
      </c>
      <c r="B222" s="27">
        <v>180</v>
      </c>
      <c r="C222" s="28">
        <v>78</v>
      </c>
      <c r="D222" s="27">
        <v>171.02999999999997</v>
      </c>
      <c r="E222" s="29">
        <v>1.0524469391334854</v>
      </c>
      <c r="F222" s="27">
        <v>98</v>
      </c>
      <c r="G222" s="27">
        <v>120.01</v>
      </c>
      <c r="H222" s="29">
        <v>0.81659861678193479</v>
      </c>
      <c r="I222" s="27">
        <v>464629.1</v>
      </c>
      <c r="J222" s="27">
        <v>477993.37</v>
      </c>
      <c r="K222" s="29">
        <v>0.97204088834956015</v>
      </c>
      <c r="L222" s="28">
        <v>1622692</v>
      </c>
      <c r="M222" s="28">
        <v>932984</v>
      </c>
      <c r="N222" s="30">
        <f t="shared" si="3"/>
        <v>176</v>
      </c>
    </row>
    <row r="223" spans="1:14" x14ac:dyDescent="0.25">
      <c r="A223" s="14" t="s">
        <v>17</v>
      </c>
      <c r="B223" s="15">
        <v>3116</v>
      </c>
      <c r="C223" s="16">
        <v>1885</v>
      </c>
      <c r="D223" s="15">
        <v>3396.8899999999976</v>
      </c>
      <c r="E223" s="17">
        <v>0.91730965677428533</v>
      </c>
      <c r="F223" s="15">
        <v>5921</v>
      </c>
      <c r="G223" s="15">
        <v>6346.8800000000019</v>
      </c>
      <c r="H223" s="17">
        <v>0.9328993143087625</v>
      </c>
      <c r="I223" s="15">
        <v>22819926.710000005</v>
      </c>
      <c r="J223" s="15">
        <v>24200641.909999996</v>
      </c>
      <c r="K223" s="17">
        <v>0.9429471662307658</v>
      </c>
      <c r="L223" s="16">
        <v>69592838</v>
      </c>
      <c r="M223" s="16">
        <v>57232430</v>
      </c>
      <c r="N223" s="6">
        <f t="shared" si="3"/>
        <v>7806</v>
      </c>
    </row>
    <row r="224" spans="1:14" x14ac:dyDescent="0.25">
      <c r="A224" s="18" t="s">
        <v>35</v>
      </c>
      <c r="B224" s="19">
        <v>917</v>
      </c>
      <c r="C224" s="20">
        <v>552</v>
      </c>
      <c r="D224" s="19">
        <v>1009.02</v>
      </c>
      <c r="E224" s="21">
        <v>0.90880260054310125</v>
      </c>
      <c r="F224" s="19">
        <v>1243</v>
      </c>
      <c r="G224" s="19">
        <v>1422.0800000000002</v>
      </c>
      <c r="H224" s="21">
        <v>0.87407178217821768</v>
      </c>
      <c r="I224" s="19">
        <v>4761134.4799999995</v>
      </c>
      <c r="J224" s="19">
        <v>5178268.4400000004</v>
      </c>
      <c r="K224" s="21">
        <v>0.91944528082441379</v>
      </c>
      <c r="L224" s="20">
        <v>17091754</v>
      </c>
      <c r="M224" s="20">
        <v>12851142</v>
      </c>
      <c r="N224" s="6">
        <f t="shared" si="3"/>
        <v>1795</v>
      </c>
    </row>
    <row r="225" spans="1:14" s="31" customFormat="1" x14ac:dyDescent="0.25">
      <c r="A225" s="26" t="s">
        <v>140</v>
      </c>
      <c r="B225" s="27">
        <v>114</v>
      </c>
      <c r="C225" s="28">
        <v>72</v>
      </c>
      <c r="D225" s="27">
        <v>130</v>
      </c>
      <c r="E225" s="29">
        <v>0.87692307692307692</v>
      </c>
      <c r="F225" s="27">
        <v>62</v>
      </c>
      <c r="G225" s="27">
        <v>65.990000000000009</v>
      </c>
      <c r="H225" s="29">
        <v>0.93953629337778444</v>
      </c>
      <c r="I225" s="27">
        <v>216793.73000000004</v>
      </c>
      <c r="J225" s="27">
        <v>147466.26000000004</v>
      </c>
      <c r="K225" s="29">
        <v>1.4701242847007849</v>
      </c>
      <c r="L225" s="28">
        <v>1544370</v>
      </c>
      <c r="M225" s="28">
        <v>725604</v>
      </c>
      <c r="N225" s="30">
        <f t="shared" si="3"/>
        <v>134</v>
      </c>
    </row>
    <row r="226" spans="1:14" s="31" customFormat="1" x14ac:dyDescent="0.25">
      <c r="A226" s="26" t="s">
        <v>141</v>
      </c>
      <c r="B226" s="27">
        <v>64</v>
      </c>
      <c r="C226" s="28">
        <v>42</v>
      </c>
      <c r="D226" s="27">
        <v>56.989999999999995</v>
      </c>
      <c r="E226" s="29">
        <v>1.1230040357957538</v>
      </c>
      <c r="F226" s="27">
        <v>60</v>
      </c>
      <c r="G226" s="27">
        <v>82.03</v>
      </c>
      <c r="H226" s="29">
        <v>0.73143971717664269</v>
      </c>
      <c r="I226" s="27">
        <v>351876.75</v>
      </c>
      <c r="J226" s="27">
        <v>351580.02</v>
      </c>
      <c r="K226" s="29">
        <v>1.0008439899400425</v>
      </c>
      <c r="L226" s="28">
        <v>782952</v>
      </c>
      <c r="M226" s="28">
        <v>511060</v>
      </c>
      <c r="N226" s="30">
        <f t="shared" si="3"/>
        <v>102</v>
      </c>
    </row>
    <row r="227" spans="1:14" x14ac:dyDescent="0.25">
      <c r="A227" s="5" t="s">
        <v>142</v>
      </c>
      <c r="B227" s="7">
        <v>59</v>
      </c>
      <c r="C227" s="11">
        <v>38</v>
      </c>
      <c r="D227" s="7">
        <v>56.989999999999995</v>
      </c>
      <c r="E227" s="9">
        <v>1.0352693454992106</v>
      </c>
      <c r="F227" s="7">
        <v>52</v>
      </c>
      <c r="G227" s="7">
        <v>67.02</v>
      </c>
      <c r="H227" s="9">
        <v>0.77588779468815283</v>
      </c>
      <c r="I227" s="7">
        <v>180580.22000000003</v>
      </c>
      <c r="J227" s="7">
        <v>207048.33000000002</v>
      </c>
      <c r="K227" s="9">
        <v>0.87216458109080142</v>
      </c>
      <c r="L227" s="11">
        <v>768200</v>
      </c>
      <c r="M227" s="11">
        <v>493500</v>
      </c>
      <c r="N227" s="6">
        <f t="shared" si="3"/>
        <v>90</v>
      </c>
    </row>
    <row r="228" spans="1:14" x14ac:dyDescent="0.25">
      <c r="A228" s="5" t="s">
        <v>143</v>
      </c>
      <c r="B228" s="7">
        <v>21</v>
      </c>
      <c r="C228" s="11">
        <v>13</v>
      </c>
      <c r="D228" s="7"/>
      <c r="E228" s="9" t="e">
        <v>#NUM!</v>
      </c>
      <c r="F228" s="7">
        <v>5</v>
      </c>
      <c r="G228" s="7"/>
      <c r="H228" s="9" t="e">
        <v>#NUM!</v>
      </c>
      <c r="I228" s="7"/>
      <c r="J228" s="7"/>
      <c r="K228" s="9"/>
      <c r="L228" s="11">
        <v>121200</v>
      </c>
      <c r="M228" s="11">
        <v>59750</v>
      </c>
      <c r="N228" s="6">
        <f t="shared" si="3"/>
        <v>18</v>
      </c>
    </row>
    <row r="229" spans="1:14" s="31" customFormat="1" x14ac:dyDescent="0.25">
      <c r="A229" s="26" t="s">
        <v>144</v>
      </c>
      <c r="B229" s="27">
        <v>77</v>
      </c>
      <c r="C229" s="28">
        <v>36</v>
      </c>
      <c r="D229" s="27">
        <v>110</v>
      </c>
      <c r="E229" s="29">
        <v>0.7</v>
      </c>
      <c r="F229" s="27">
        <v>70</v>
      </c>
      <c r="G229" s="27">
        <v>80.000000000000014</v>
      </c>
      <c r="H229" s="29">
        <v>0.87499999999999989</v>
      </c>
      <c r="I229" s="27">
        <v>251069.55999999994</v>
      </c>
      <c r="J229" s="27">
        <v>314353.31999999995</v>
      </c>
      <c r="K229" s="29">
        <v>0.79868588631416393</v>
      </c>
      <c r="L229" s="28">
        <v>991380</v>
      </c>
      <c r="M229" s="28">
        <v>784020</v>
      </c>
      <c r="N229" s="30">
        <f t="shared" si="3"/>
        <v>106</v>
      </c>
    </row>
    <row r="230" spans="1:14" s="31" customFormat="1" x14ac:dyDescent="0.25">
      <c r="A230" s="26" t="s">
        <v>145</v>
      </c>
      <c r="B230" s="27">
        <v>74</v>
      </c>
      <c r="C230" s="28">
        <v>47</v>
      </c>
      <c r="D230" s="27">
        <v>88.009999999999991</v>
      </c>
      <c r="E230" s="29">
        <v>0.84081354391546426</v>
      </c>
      <c r="F230" s="27">
        <v>140</v>
      </c>
      <c r="G230" s="27">
        <v>171.03000000000003</v>
      </c>
      <c r="H230" s="29">
        <v>0.81856984154826629</v>
      </c>
      <c r="I230" s="27">
        <v>586058.97000000009</v>
      </c>
      <c r="J230" s="27">
        <v>590048.74</v>
      </c>
      <c r="K230" s="29">
        <v>0.99323823655652599</v>
      </c>
      <c r="L230" s="28">
        <v>2135354</v>
      </c>
      <c r="M230" s="28">
        <v>1788884</v>
      </c>
      <c r="N230" s="30">
        <f t="shared" si="3"/>
        <v>187</v>
      </c>
    </row>
    <row r="231" spans="1:14" s="31" customFormat="1" x14ac:dyDescent="0.25">
      <c r="A231" s="26" t="s">
        <v>146</v>
      </c>
      <c r="B231" s="27">
        <v>46</v>
      </c>
      <c r="C231" s="28">
        <v>37</v>
      </c>
      <c r="D231" s="27">
        <v>29.980000000000004</v>
      </c>
      <c r="E231" s="29">
        <v>1.5343562374916608</v>
      </c>
      <c r="F231" s="27">
        <v>63</v>
      </c>
      <c r="G231" s="27">
        <v>68.02</v>
      </c>
      <c r="H231" s="29">
        <v>0.92619817700676277</v>
      </c>
      <c r="I231" s="27">
        <v>234996.99000000008</v>
      </c>
      <c r="J231" s="27">
        <v>276203.94000000006</v>
      </c>
      <c r="K231" s="29">
        <v>0.85080969518392835</v>
      </c>
      <c r="L231" s="28">
        <v>816502</v>
      </c>
      <c r="M231" s="28">
        <v>530894</v>
      </c>
      <c r="N231" s="30">
        <f t="shared" si="3"/>
        <v>100</v>
      </c>
    </row>
    <row r="232" spans="1:14" s="31" customFormat="1" x14ac:dyDescent="0.25">
      <c r="A232" s="26" t="s">
        <v>147</v>
      </c>
      <c r="B232" s="27">
        <v>64</v>
      </c>
      <c r="C232" s="28">
        <v>31</v>
      </c>
      <c r="D232" s="27">
        <v>68.02000000000001</v>
      </c>
      <c r="E232" s="29">
        <v>0.94089973537194926</v>
      </c>
      <c r="F232" s="27">
        <v>77</v>
      </c>
      <c r="G232" s="27">
        <v>86.01</v>
      </c>
      <c r="H232" s="29">
        <v>0.89524473898383905</v>
      </c>
      <c r="I232" s="27">
        <v>202930.66999999998</v>
      </c>
      <c r="J232" s="27">
        <v>201638.83999999997</v>
      </c>
      <c r="K232" s="29">
        <v>1.0064066526072062</v>
      </c>
      <c r="L232" s="28">
        <v>1062292</v>
      </c>
      <c r="M232" s="28">
        <v>840738</v>
      </c>
      <c r="N232" s="30">
        <f t="shared" si="3"/>
        <v>108</v>
      </c>
    </row>
    <row r="233" spans="1:14" x14ac:dyDescent="0.25">
      <c r="A233" s="5" t="s">
        <v>148</v>
      </c>
      <c r="B233" s="7">
        <v>25</v>
      </c>
      <c r="C233" s="11">
        <v>17</v>
      </c>
      <c r="D233" s="7">
        <v>25.010000000000005</v>
      </c>
      <c r="E233" s="9">
        <v>0.99960015993602536</v>
      </c>
      <c r="F233" s="7">
        <v>55</v>
      </c>
      <c r="G233" s="7">
        <v>47.010000000000005</v>
      </c>
      <c r="H233" s="9">
        <v>1.1699638374813868</v>
      </c>
      <c r="I233" s="7">
        <v>139531.43</v>
      </c>
      <c r="J233" s="7">
        <v>136090.32</v>
      </c>
      <c r="K233" s="9">
        <v>1.0252854868737173</v>
      </c>
      <c r="L233" s="11">
        <v>514670</v>
      </c>
      <c r="M233" s="11">
        <v>429050</v>
      </c>
      <c r="N233" s="6">
        <f t="shared" si="3"/>
        <v>72</v>
      </c>
    </row>
    <row r="234" spans="1:14" x14ac:dyDescent="0.25">
      <c r="A234" s="5" t="s">
        <v>149</v>
      </c>
      <c r="B234" s="7">
        <v>23</v>
      </c>
      <c r="C234" s="11">
        <v>19</v>
      </c>
      <c r="D234" s="7">
        <v>25.01</v>
      </c>
      <c r="E234" s="9">
        <v>0.9196321471411435</v>
      </c>
      <c r="F234" s="7">
        <v>47</v>
      </c>
      <c r="G234" s="7">
        <v>51.98</v>
      </c>
      <c r="H234" s="9">
        <v>0.90419392073874572</v>
      </c>
      <c r="I234" s="7">
        <v>301386.40000000002</v>
      </c>
      <c r="J234" s="7">
        <v>338467.03</v>
      </c>
      <c r="K234" s="9">
        <v>0.89044537070567853</v>
      </c>
      <c r="L234" s="11">
        <v>521660</v>
      </c>
      <c r="M234" s="11">
        <v>435170</v>
      </c>
      <c r="N234" s="6">
        <f t="shared" si="3"/>
        <v>66</v>
      </c>
    </row>
    <row r="235" spans="1:14" x14ac:dyDescent="0.25">
      <c r="A235" s="5" t="s">
        <v>150</v>
      </c>
      <c r="B235" s="7">
        <v>48</v>
      </c>
      <c r="C235" s="11">
        <v>26</v>
      </c>
      <c r="D235" s="7">
        <v>43.980000000000004</v>
      </c>
      <c r="E235" s="9">
        <v>1.0914051841746246</v>
      </c>
      <c r="F235" s="7">
        <v>68</v>
      </c>
      <c r="G235" s="7">
        <v>60.009999999999991</v>
      </c>
      <c r="H235" s="9">
        <v>1.1331444759206801</v>
      </c>
      <c r="I235" s="7">
        <v>185719.93999999994</v>
      </c>
      <c r="J235" s="7">
        <v>218804.66000000003</v>
      </c>
      <c r="K235" s="9">
        <v>0.84879334836835707</v>
      </c>
      <c r="L235" s="11">
        <v>739550</v>
      </c>
      <c r="M235" s="11">
        <v>615000</v>
      </c>
      <c r="N235" s="6">
        <f t="shared" si="3"/>
        <v>94</v>
      </c>
    </row>
    <row r="236" spans="1:14" x14ac:dyDescent="0.25">
      <c r="A236" s="5" t="s">
        <v>151</v>
      </c>
      <c r="B236" s="7">
        <v>33</v>
      </c>
      <c r="C236" s="11">
        <v>15</v>
      </c>
      <c r="D236" s="7">
        <v>33.019999999999996</v>
      </c>
      <c r="E236" s="9">
        <v>0.99939430648092076</v>
      </c>
      <c r="F236" s="7">
        <v>59</v>
      </c>
      <c r="G236" s="7">
        <v>81</v>
      </c>
      <c r="H236" s="9">
        <v>0.72839506172839508</v>
      </c>
      <c r="I236" s="7">
        <v>293729.91000000003</v>
      </c>
      <c r="J236" s="7">
        <v>342662.66000000003</v>
      </c>
      <c r="K236" s="9">
        <v>0.8571984761922995</v>
      </c>
      <c r="L236" s="11">
        <v>817020</v>
      </c>
      <c r="M236" s="11">
        <v>721690</v>
      </c>
      <c r="N236" s="6">
        <f t="shared" si="3"/>
        <v>74</v>
      </c>
    </row>
    <row r="237" spans="1:14" x14ac:dyDescent="0.25">
      <c r="A237" s="5" t="s">
        <v>152</v>
      </c>
      <c r="B237" s="7">
        <v>18</v>
      </c>
      <c r="C237" s="11">
        <v>12</v>
      </c>
      <c r="D237" s="7">
        <v>15.990000000000002</v>
      </c>
      <c r="E237" s="9">
        <v>1.1257035647279547</v>
      </c>
      <c r="F237" s="7">
        <v>51</v>
      </c>
      <c r="G237" s="7">
        <v>56.009999999999991</v>
      </c>
      <c r="H237" s="9">
        <v>0.91055168719871471</v>
      </c>
      <c r="I237" s="7">
        <v>146872.97000000003</v>
      </c>
      <c r="J237" s="7">
        <v>175803.78000000006</v>
      </c>
      <c r="K237" s="9">
        <v>0.835436928603014</v>
      </c>
      <c r="L237" s="11">
        <v>520310</v>
      </c>
      <c r="M237" s="11">
        <v>459100</v>
      </c>
      <c r="N237" s="6">
        <f t="shared" si="3"/>
        <v>63</v>
      </c>
    </row>
    <row r="238" spans="1:14" x14ac:dyDescent="0.25">
      <c r="A238" s="5" t="s">
        <v>153</v>
      </c>
      <c r="B238" s="7">
        <v>34</v>
      </c>
      <c r="C238" s="11">
        <v>20</v>
      </c>
      <c r="D238" s="7">
        <v>44.989999999999995</v>
      </c>
      <c r="E238" s="9">
        <v>0.75572349410980222</v>
      </c>
      <c r="F238" s="7">
        <v>77</v>
      </c>
      <c r="G238" s="7">
        <v>82.97</v>
      </c>
      <c r="H238" s="9">
        <v>0.92804628178859827</v>
      </c>
      <c r="I238" s="7">
        <v>274046.36000000004</v>
      </c>
      <c r="J238" s="7">
        <v>291876.09000000003</v>
      </c>
      <c r="K238" s="9">
        <v>0.93891335874754256</v>
      </c>
      <c r="L238" s="11">
        <v>1123566</v>
      </c>
      <c r="M238" s="11">
        <v>717956</v>
      </c>
      <c r="N238" s="6">
        <f t="shared" si="3"/>
        <v>97</v>
      </c>
    </row>
    <row r="239" spans="1:14" x14ac:dyDescent="0.25">
      <c r="A239" s="5" t="s">
        <v>154</v>
      </c>
      <c r="B239" s="7">
        <v>30</v>
      </c>
      <c r="C239" s="11">
        <v>11</v>
      </c>
      <c r="D239" s="7">
        <v>32.020000000000003</v>
      </c>
      <c r="E239" s="9">
        <v>0.93691442848219852</v>
      </c>
      <c r="F239" s="7">
        <v>47</v>
      </c>
      <c r="G239" s="7">
        <v>62</v>
      </c>
      <c r="H239" s="9">
        <v>0.75806451612903225</v>
      </c>
      <c r="I239" s="7">
        <v>201509.68</v>
      </c>
      <c r="J239" s="7">
        <v>214316.01</v>
      </c>
      <c r="K239" s="9">
        <v>0.94024557474730885</v>
      </c>
      <c r="L239" s="11">
        <v>553498</v>
      </c>
      <c r="M239" s="11">
        <v>470198</v>
      </c>
      <c r="N239" s="6">
        <f t="shared" si="3"/>
        <v>58</v>
      </c>
    </row>
    <row r="240" spans="1:14" s="31" customFormat="1" x14ac:dyDescent="0.25">
      <c r="A240" s="26" t="s">
        <v>155</v>
      </c>
      <c r="B240" s="27">
        <v>42</v>
      </c>
      <c r="C240" s="28">
        <v>26</v>
      </c>
      <c r="D240" s="27">
        <v>62</v>
      </c>
      <c r="E240" s="29">
        <v>0.67741935483870963</v>
      </c>
      <c r="F240" s="27">
        <v>88</v>
      </c>
      <c r="G240" s="27">
        <v>90</v>
      </c>
      <c r="H240" s="29">
        <v>0.97777777777777775</v>
      </c>
      <c r="I240" s="27">
        <v>285763.68999999994</v>
      </c>
      <c r="J240" s="27">
        <v>357748.56999999995</v>
      </c>
      <c r="K240" s="29">
        <v>0.79878359821256584</v>
      </c>
      <c r="L240" s="28">
        <v>1184412</v>
      </c>
      <c r="M240" s="28">
        <v>935142</v>
      </c>
      <c r="N240" s="30">
        <f t="shared" si="3"/>
        <v>114</v>
      </c>
    </row>
    <row r="241" spans="1:14" s="31" customFormat="1" x14ac:dyDescent="0.25">
      <c r="A241" s="26" t="s">
        <v>156</v>
      </c>
      <c r="B241" s="27">
        <v>67</v>
      </c>
      <c r="C241" s="28">
        <v>45</v>
      </c>
      <c r="D241" s="27">
        <v>74.989999999999995</v>
      </c>
      <c r="E241" s="29">
        <v>0.89345246032804382</v>
      </c>
      <c r="F241" s="27">
        <v>89</v>
      </c>
      <c r="G241" s="27">
        <v>109.02000000000001</v>
      </c>
      <c r="H241" s="29">
        <v>0.81636396991377724</v>
      </c>
      <c r="I241" s="27">
        <v>338602</v>
      </c>
      <c r="J241" s="27">
        <v>409931.88000000006</v>
      </c>
      <c r="K241" s="29">
        <v>0.82599577276107428</v>
      </c>
      <c r="L241" s="28">
        <v>1298990</v>
      </c>
      <c r="M241" s="28">
        <v>1046920</v>
      </c>
      <c r="N241" s="30">
        <f t="shared" si="3"/>
        <v>134</v>
      </c>
    </row>
    <row r="242" spans="1:14" x14ac:dyDescent="0.25">
      <c r="A242" s="5" t="s">
        <v>157</v>
      </c>
      <c r="B242" s="7">
        <v>54</v>
      </c>
      <c r="C242" s="11">
        <v>27</v>
      </c>
      <c r="D242" s="7">
        <v>80</v>
      </c>
      <c r="E242" s="9">
        <v>0.67500000000000004</v>
      </c>
      <c r="F242" s="7">
        <v>58</v>
      </c>
      <c r="G242" s="7">
        <v>90</v>
      </c>
      <c r="H242" s="9">
        <v>0.64444444444444449</v>
      </c>
      <c r="I242" s="7">
        <v>267133.25</v>
      </c>
      <c r="J242" s="7">
        <v>296824.0199999999</v>
      </c>
      <c r="K242" s="9">
        <v>0.8999718082114786</v>
      </c>
      <c r="L242" s="11">
        <v>802764</v>
      </c>
      <c r="M242" s="11">
        <v>618270</v>
      </c>
      <c r="N242" s="6">
        <f t="shared" si="3"/>
        <v>85</v>
      </c>
    </row>
    <row r="243" spans="1:14" x14ac:dyDescent="0.25">
      <c r="A243" s="5" t="s">
        <v>158</v>
      </c>
      <c r="B243" s="7">
        <v>24</v>
      </c>
      <c r="C243" s="11">
        <v>18</v>
      </c>
      <c r="D243" s="7">
        <v>32.020000000000003</v>
      </c>
      <c r="E243" s="9">
        <v>0.74953154278575884</v>
      </c>
      <c r="F243" s="7">
        <v>75</v>
      </c>
      <c r="G243" s="7">
        <v>71.97999999999999</v>
      </c>
      <c r="H243" s="9">
        <v>1.0419560989163659</v>
      </c>
      <c r="I243" s="7">
        <v>302531.96000000002</v>
      </c>
      <c r="J243" s="7">
        <v>307403.96999999997</v>
      </c>
      <c r="K243" s="9">
        <v>0.98415111555000423</v>
      </c>
      <c r="L243" s="11">
        <v>793064</v>
      </c>
      <c r="M243" s="11">
        <v>668196</v>
      </c>
      <c r="N243" s="6">
        <f t="shared" si="3"/>
        <v>93</v>
      </c>
    </row>
    <row r="244" spans="1:14" x14ac:dyDescent="0.25">
      <c r="A244" s="18" t="s">
        <v>36</v>
      </c>
      <c r="B244" s="19">
        <v>558</v>
      </c>
      <c r="C244" s="20">
        <v>330</v>
      </c>
      <c r="D244" s="19">
        <v>612.96999999999991</v>
      </c>
      <c r="E244" s="21">
        <v>0.9103218754588317</v>
      </c>
      <c r="F244" s="19">
        <v>1052</v>
      </c>
      <c r="G244" s="19">
        <v>1093.99</v>
      </c>
      <c r="H244" s="21">
        <v>0.96161756506000973</v>
      </c>
      <c r="I244" s="19">
        <v>4186279.4899999998</v>
      </c>
      <c r="J244" s="19">
        <v>4152508.9600000004</v>
      </c>
      <c r="K244" s="21">
        <v>1.0081325604171603</v>
      </c>
      <c r="L244" s="20">
        <v>12615678</v>
      </c>
      <c r="M244" s="20">
        <v>10658382</v>
      </c>
      <c r="N244" s="6">
        <f t="shared" si="3"/>
        <v>1382</v>
      </c>
    </row>
    <row r="245" spans="1:14" s="31" customFormat="1" x14ac:dyDescent="0.25">
      <c r="A245" s="26" t="s">
        <v>123</v>
      </c>
      <c r="B245" s="27">
        <v>91</v>
      </c>
      <c r="C245" s="28">
        <v>46</v>
      </c>
      <c r="D245" s="27">
        <v>82.97</v>
      </c>
      <c r="E245" s="29">
        <v>1.0967819693865253</v>
      </c>
      <c r="F245" s="27">
        <v>107</v>
      </c>
      <c r="G245" s="27">
        <v>90.000000000000014</v>
      </c>
      <c r="H245" s="29">
        <v>1.1888888888888887</v>
      </c>
      <c r="I245" s="27">
        <v>337785.77999999997</v>
      </c>
      <c r="J245" s="27">
        <v>326839.96000000008</v>
      </c>
      <c r="K245" s="29">
        <v>1.0334898462232094</v>
      </c>
      <c r="L245" s="28">
        <v>1559930</v>
      </c>
      <c r="M245" s="28">
        <v>1299520</v>
      </c>
      <c r="N245" s="30">
        <f t="shared" si="3"/>
        <v>153</v>
      </c>
    </row>
    <row r="246" spans="1:14" s="31" customFormat="1" x14ac:dyDescent="0.25">
      <c r="A246" s="26" t="s">
        <v>124</v>
      </c>
      <c r="B246" s="27">
        <v>63</v>
      </c>
      <c r="C246" s="28">
        <v>29</v>
      </c>
      <c r="D246" s="27">
        <v>56.99</v>
      </c>
      <c r="E246" s="29">
        <v>1.1054570977364448</v>
      </c>
      <c r="F246" s="27">
        <v>105</v>
      </c>
      <c r="G246" s="27">
        <v>110</v>
      </c>
      <c r="H246" s="29">
        <v>0.95454545454545459</v>
      </c>
      <c r="I246" s="27">
        <v>244381.61000000002</v>
      </c>
      <c r="J246" s="27">
        <v>297980.52</v>
      </c>
      <c r="K246" s="29">
        <v>0.82012612770794546</v>
      </c>
      <c r="L246" s="28">
        <v>1220880</v>
      </c>
      <c r="M246" s="28">
        <v>1041890</v>
      </c>
      <c r="N246" s="30">
        <f t="shared" si="3"/>
        <v>134</v>
      </c>
    </row>
    <row r="247" spans="1:14" x14ac:dyDescent="0.25">
      <c r="A247" s="5" t="s">
        <v>125</v>
      </c>
      <c r="B247" s="7">
        <v>23</v>
      </c>
      <c r="C247" s="11">
        <v>14</v>
      </c>
      <c r="D247" s="7">
        <v>30.99</v>
      </c>
      <c r="E247" s="9">
        <v>0.74217489512746049</v>
      </c>
      <c r="F247" s="7">
        <v>44</v>
      </c>
      <c r="G247" s="7">
        <v>46.019999999999996</v>
      </c>
      <c r="H247" s="9">
        <v>0.95610604085180362</v>
      </c>
      <c r="I247" s="7">
        <v>194775.81999999995</v>
      </c>
      <c r="J247" s="7">
        <v>181446.06999999998</v>
      </c>
      <c r="K247" s="9">
        <v>1.0734639774782666</v>
      </c>
      <c r="L247" s="11">
        <v>586230</v>
      </c>
      <c r="M247" s="11">
        <v>513430</v>
      </c>
      <c r="N247" s="6">
        <f t="shared" si="3"/>
        <v>58</v>
      </c>
    </row>
    <row r="248" spans="1:14" x14ac:dyDescent="0.25">
      <c r="A248" s="5" t="s">
        <v>126</v>
      </c>
      <c r="B248" s="7">
        <v>16</v>
      </c>
      <c r="C248" s="11">
        <v>13</v>
      </c>
      <c r="D248" s="7">
        <v>30.990000000000002</v>
      </c>
      <c r="E248" s="9">
        <v>0.51629557921910285</v>
      </c>
      <c r="F248" s="7">
        <v>73</v>
      </c>
      <c r="G248" s="7">
        <v>65</v>
      </c>
      <c r="H248" s="9">
        <v>1.1230769230769231</v>
      </c>
      <c r="I248" s="7">
        <v>210783.32</v>
      </c>
      <c r="J248" s="7">
        <v>189465.9</v>
      </c>
      <c r="K248" s="9">
        <v>1.1125132279740049</v>
      </c>
      <c r="L248" s="11">
        <v>757710</v>
      </c>
      <c r="M248" s="11">
        <v>673280</v>
      </c>
      <c r="N248" s="6">
        <f t="shared" si="3"/>
        <v>86</v>
      </c>
    </row>
    <row r="249" spans="1:14" s="31" customFormat="1" x14ac:dyDescent="0.25">
      <c r="A249" s="26" t="s">
        <v>127</v>
      </c>
      <c r="B249" s="27">
        <v>53</v>
      </c>
      <c r="C249" s="28">
        <v>31</v>
      </c>
      <c r="D249" s="27">
        <v>54.980000000000011</v>
      </c>
      <c r="E249" s="29">
        <v>0.96398690432884671</v>
      </c>
      <c r="F249" s="27">
        <v>97</v>
      </c>
      <c r="G249" s="27">
        <v>92.000000000000014</v>
      </c>
      <c r="H249" s="29">
        <v>1.0543478260869563</v>
      </c>
      <c r="I249" s="27">
        <v>273452.48</v>
      </c>
      <c r="J249" s="27">
        <v>224454.25000000006</v>
      </c>
      <c r="K249" s="29">
        <v>1.218299408454061</v>
      </c>
      <c r="L249" s="28">
        <v>1134566</v>
      </c>
      <c r="M249" s="28">
        <v>921018</v>
      </c>
      <c r="N249" s="30">
        <f t="shared" si="3"/>
        <v>128</v>
      </c>
    </row>
    <row r="250" spans="1:14" x14ac:dyDescent="0.25">
      <c r="A250" s="5" t="s">
        <v>128</v>
      </c>
      <c r="B250" s="7">
        <v>53</v>
      </c>
      <c r="C250" s="11">
        <v>31</v>
      </c>
      <c r="D250" s="7">
        <v>38.020000000000003</v>
      </c>
      <c r="E250" s="9">
        <v>1.3940031562335611</v>
      </c>
      <c r="F250" s="7">
        <v>61</v>
      </c>
      <c r="G250" s="7">
        <v>60.989999999999995</v>
      </c>
      <c r="H250" s="9">
        <v>1.0001639613051321</v>
      </c>
      <c r="I250" s="7">
        <v>238107.62000000002</v>
      </c>
      <c r="J250" s="7">
        <v>200097.89999999997</v>
      </c>
      <c r="K250" s="9">
        <v>1.1899556167256131</v>
      </c>
      <c r="L250" s="11">
        <v>749270</v>
      </c>
      <c r="M250" s="11">
        <v>566620</v>
      </c>
      <c r="N250" s="6">
        <f t="shared" si="3"/>
        <v>92</v>
      </c>
    </row>
    <row r="251" spans="1:14" s="31" customFormat="1" x14ac:dyDescent="0.25">
      <c r="A251" s="26" t="s">
        <v>129</v>
      </c>
      <c r="B251" s="27">
        <v>27</v>
      </c>
      <c r="C251" s="28">
        <v>25</v>
      </c>
      <c r="D251" s="27">
        <v>41.96</v>
      </c>
      <c r="E251" s="29">
        <v>0.64346997140133455</v>
      </c>
      <c r="F251" s="27">
        <v>103</v>
      </c>
      <c r="G251" s="27">
        <v>99.019999999999982</v>
      </c>
      <c r="H251" s="29">
        <v>1.0401939002221776</v>
      </c>
      <c r="I251" s="27">
        <v>521863.9</v>
      </c>
      <c r="J251" s="27">
        <v>502179.89</v>
      </c>
      <c r="K251" s="29">
        <v>1.0391971291403166</v>
      </c>
      <c r="L251" s="28">
        <v>1339282</v>
      </c>
      <c r="M251" s="28">
        <v>1160242</v>
      </c>
      <c r="N251" s="30">
        <f t="shared" si="3"/>
        <v>128</v>
      </c>
    </row>
    <row r="252" spans="1:14" x14ac:dyDescent="0.25">
      <c r="A252" s="5" t="s">
        <v>130</v>
      </c>
      <c r="B252" s="7">
        <v>11</v>
      </c>
      <c r="C252" s="11">
        <v>7</v>
      </c>
      <c r="D252" s="7">
        <v>17.03</v>
      </c>
      <c r="E252" s="9">
        <v>0.64591896652965353</v>
      </c>
      <c r="F252" s="7">
        <v>25</v>
      </c>
      <c r="G252" s="7">
        <v>40.99</v>
      </c>
      <c r="H252" s="9">
        <v>0.60990485484264456</v>
      </c>
      <c r="I252" s="7">
        <v>122971.40999999999</v>
      </c>
      <c r="J252" s="7">
        <v>172483.55999999997</v>
      </c>
      <c r="K252" s="9">
        <v>0.71294568595407015</v>
      </c>
      <c r="L252" s="11">
        <v>283270</v>
      </c>
      <c r="M252" s="11">
        <v>249460</v>
      </c>
      <c r="N252" s="6">
        <f t="shared" si="3"/>
        <v>32</v>
      </c>
    </row>
    <row r="253" spans="1:14" x14ac:dyDescent="0.25">
      <c r="A253" s="5" t="s">
        <v>131</v>
      </c>
      <c r="B253" s="7">
        <v>51</v>
      </c>
      <c r="C253" s="11">
        <v>25</v>
      </c>
      <c r="D253" s="7">
        <v>51.98</v>
      </c>
      <c r="E253" s="9">
        <v>0.98114659484417088</v>
      </c>
      <c r="F253" s="7">
        <v>47</v>
      </c>
      <c r="G253" s="7">
        <v>62</v>
      </c>
      <c r="H253" s="9">
        <v>0.75806451612903225</v>
      </c>
      <c r="I253" s="7">
        <v>364043.97</v>
      </c>
      <c r="J253" s="7">
        <v>281870.5199999999</v>
      </c>
      <c r="K253" s="9">
        <v>1.2915290680274052</v>
      </c>
      <c r="L253" s="11">
        <v>734540</v>
      </c>
      <c r="M253" s="11">
        <v>598430</v>
      </c>
      <c r="N253" s="6">
        <f t="shared" si="3"/>
        <v>72</v>
      </c>
    </row>
    <row r="254" spans="1:14" x14ac:dyDescent="0.25">
      <c r="A254" s="5" t="s">
        <v>132</v>
      </c>
      <c r="B254" s="7">
        <v>16</v>
      </c>
      <c r="C254" s="11">
        <v>11</v>
      </c>
      <c r="D254" s="7">
        <v>21.009999999999998</v>
      </c>
      <c r="E254" s="9">
        <v>0.7615421227986674</v>
      </c>
      <c r="F254" s="7">
        <v>58</v>
      </c>
      <c r="G254" s="7">
        <v>49.97</v>
      </c>
      <c r="H254" s="9">
        <v>1.1606964178507104</v>
      </c>
      <c r="I254" s="7">
        <v>138309.72</v>
      </c>
      <c r="J254" s="7">
        <v>150233.04</v>
      </c>
      <c r="K254" s="9">
        <v>0.92063450223732402</v>
      </c>
      <c r="L254" s="11">
        <v>529768</v>
      </c>
      <c r="M254" s="11">
        <v>472718</v>
      </c>
      <c r="N254" s="6">
        <f t="shared" si="3"/>
        <v>69</v>
      </c>
    </row>
    <row r="255" spans="1:14" x14ac:dyDescent="0.25">
      <c r="A255" s="5" t="s">
        <v>133</v>
      </c>
      <c r="B255" s="7">
        <v>12</v>
      </c>
      <c r="C255" s="11">
        <v>8</v>
      </c>
      <c r="D255" s="7">
        <v>33.019999999999996</v>
      </c>
      <c r="E255" s="9">
        <v>0.36341611144760755</v>
      </c>
      <c r="F255" s="7">
        <v>46</v>
      </c>
      <c r="G255" s="7">
        <v>38.019999999999996</v>
      </c>
      <c r="H255" s="9">
        <v>1.2098895318253553</v>
      </c>
      <c r="I255" s="7">
        <v>152382.83000000002</v>
      </c>
      <c r="J255" s="7">
        <v>141903.34999999998</v>
      </c>
      <c r="K255" s="9">
        <v>1.0738494193406993</v>
      </c>
      <c r="L255" s="11">
        <v>415688</v>
      </c>
      <c r="M255" s="11">
        <v>363810</v>
      </c>
      <c r="N255" s="6">
        <f t="shared" si="3"/>
        <v>54</v>
      </c>
    </row>
    <row r="256" spans="1:14" x14ac:dyDescent="0.25">
      <c r="A256" s="5" t="s">
        <v>134</v>
      </c>
      <c r="B256" s="7">
        <v>26</v>
      </c>
      <c r="C256" s="11">
        <v>16</v>
      </c>
      <c r="D256" s="7">
        <v>21.990000000000002</v>
      </c>
      <c r="E256" s="9">
        <v>1.1823556161891768</v>
      </c>
      <c r="F256" s="7">
        <v>49</v>
      </c>
      <c r="G256" s="7">
        <v>49.01</v>
      </c>
      <c r="H256" s="9">
        <v>0.99979596000816162</v>
      </c>
      <c r="I256" s="7">
        <v>230024.13999999996</v>
      </c>
      <c r="J256" s="7">
        <v>274253.80000000005</v>
      </c>
      <c r="K256" s="9">
        <v>0.83872726649548668</v>
      </c>
      <c r="L256" s="11">
        <v>645810</v>
      </c>
      <c r="M256" s="11">
        <v>554760</v>
      </c>
      <c r="N256" s="6">
        <f t="shared" si="3"/>
        <v>65</v>
      </c>
    </row>
    <row r="257" spans="1:14" x14ac:dyDescent="0.25">
      <c r="A257" s="5" t="s">
        <v>135</v>
      </c>
      <c r="B257" s="7">
        <v>22</v>
      </c>
      <c r="C257" s="11">
        <v>15</v>
      </c>
      <c r="D257" s="7">
        <v>25.009999999999998</v>
      </c>
      <c r="E257" s="9">
        <v>0.87964814074370257</v>
      </c>
      <c r="F257" s="7">
        <v>55</v>
      </c>
      <c r="G257" s="7">
        <v>49.01</v>
      </c>
      <c r="H257" s="9">
        <v>1.1222199551112018</v>
      </c>
      <c r="I257" s="7">
        <v>259343.62</v>
      </c>
      <c r="J257" s="7">
        <v>263854.55</v>
      </c>
      <c r="K257" s="9">
        <v>0.98290372479837851</v>
      </c>
      <c r="L257" s="11">
        <v>570320</v>
      </c>
      <c r="M257" s="11">
        <v>479140</v>
      </c>
      <c r="N257" s="6">
        <f t="shared" si="3"/>
        <v>70</v>
      </c>
    </row>
    <row r="258" spans="1:14" x14ac:dyDescent="0.25">
      <c r="A258" s="5" t="s">
        <v>136</v>
      </c>
      <c r="B258" s="7">
        <v>21</v>
      </c>
      <c r="C258" s="11">
        <v>13</v>
      </c>
      <c r="D258" s="7">
        <v>17.03</v>
      </c>
      <c r="E258" s="9">
        <v>1.2331180270111568</v>
      </c>
      <c r="F258" s="7">
        <v>43</v>
      </c>
      <c r="G258" s="7">
        <v>54.980000000000004</v>
      </c>
      <c r="H258" s="9">
        <v>0.78210258275736622</v>
      </c>
      <c r="I258" s="7">
        <v>265049.57999999996</v>
      </c>
      <c r="J258" s="7">
        <v>297117.86000000004</v>
      </c>
      <c r="K258" s="9">
        <v>0.89206882413598398</v>
      </c>
      <c r="L258" s="11">
        <v>503892</v>
      </c>
      <c r="M258" s="11">
        <v>428572</v>
      </c>
      <c r="N258" s="6">
        <f t="shared" si="3"/>
        <v>56</v>
      </c>
    </row>
    <row r="259" spans="1:14" x14ac:dyDescent="0.25">
      <c r="A259" s="5" t="s">
        <v>137</v>
      </c>
      <c r="B259" s="7">
        <v>13</v>
      </c>
      <c r="C259" s="11">
        <v>11</v>
      </c>
      <c r="D259" s="7">
        <v>25.009999999999998</v>
      </c>
      <c r="E259" s="9">
        <v>0.51979208316673331</v>
      </c>
      <c r="F259" s="7">
        <v>46</v>
      </c>
      <c r="G259" s="7">
        <v>63.019999999999996</v>
      </c>
      <c r="H259" s="9">
        <v>0.72992700729927007</v>
      </c>
      <c r="I259" s="7">
        <v>175934.62999999998</v>
      </c>
      <c r="J259" s="7">
        <v>184832.40999999997</v>
      </c>
      <c r="K259" s="9">
        <v>0.95186028251214172</v>
      </c>
      <c r="L259" s="11">
        <v>370320</v>
      </c>
      <c r="M259" s="11">
        <v>310530</v>
      </c>
      <c r="N259" s="6">
        <f t="shared" si="3"/>
        <v>57</v>
      </c>
    </row>
    <row r="260" spans="1:14" x14ac:dyDescent="0.25">
      <c r="A260" s="5" t="s">
        <v>138</v>
      </c>
      <c r="B260" s="7">
        <v>31</v>
      </c>
      <c r="C260" s="11">
        <v>20</v>
      </c>
      <c r="D260" s="7">
        <v>38.019999999999996</v>
      </c>
      <c r="E260" s="9">
        <v>0.81536033666491325</v>
      </c>
      <c r="F260" s="7">
        <v>34</v>
      </c>
      <c r="G260" s="7">
        <v>51.98</v>
      </c>
      <c r="H260" s="9">
        <v>0.65409772989611392</v>
      </c>
      <c r="I260" s="7">
        <v>203690.96999999997</v>
      </c>
      <c r="J260" s="7">
        <v>232607.5</v>
      </c>
      <c r="K260" s="9">
        <v>0.87568530679363288</v>
      </c>
      <c r="L260" s="11">
        <v>492390</v>
      </c>
      <c r="M260" s="11">
        <v>374070</v>
      </c>
      <c r="N260" s="6">
        <f t="shared" si="3"/>
        <v>54</v>
      </c>
    </row>
    <row r="261" spans="1:14" x14ac:dyDescent="0.25">
      <c r="A261" s="5" t="s">
        <v>139</v>
      </c>
      <c r="B261" s="7">
        <v>29</v>
      </c>
      <c r="C261" s="11">
        <v>15</v>
      </c>
      <c r="D261" s="7">
        <v>25.97</v>
      </c>
      <c r="E261" s="9">
        <v>1.116673084328071</v>
      </c>
      <c r="F261" s="7">
        <v>59</v>
      </c>
      <c r="G261" s="7">
        <v>71.97999999999999</v>
      </c>
      <c r="H261" s="9">
        <v>0.81967213114754112</v>
      </c>
      <c r="I261" s="7">
        <v>253378.09</v>
      </c>
      <c r="J261" s="7">
        <v>230887.88</v>
      </c>
      <c r="K261" s="9">
        <v>1.0974074949278412</v>
      </c>
      <c r="L261" s="11">
        <v>721812</v>
      </c>
      <c r="M261" s="11">
        <v>650892</v>
      </c>
      <c r="N261" s="6">
        <f t="shared" ref="N261:N321" si="4">C261+F261</f>
        <v>74</v>
      </c>
    </row>
    <row r="262" spans="1:14" x14ac:dyDescent="0.25">
      <c r="A262" s="18" t="s">
        <v>37</v>
      </c>
      <c r="B262" s="19">
        <v>637</v>
      </c>
      <c r="C262" s="20">
        <v>362</v>
      </c>
      <c r="D262" s="19">
        <v>682.96</v>
      </c>
      <c r="E262" s="21">
        <v>0.9327046972004216</v>
      </c>
      <c r="F262" s="19">
        <v>1248</v>
      </c>
      <c r="G262" s="19">
        <v>1392.95</v>
      </c>
      <c r="H262" s="21">
        <v>0.89594027064862336</v>
      </c>
      <c r="I262" s="19">
        <v>4645261.51</v>
      </c>
      <c r="J262" s="19">
        <v>5080522.6899999995</v>
      </c>
      <c r="K262" s="21">
        <v>0.91432748034828681</v>
      </c>
      <c r="L262" s="20">
        <v>14169120</v>
      </c>
      <c r="M262" s="20">
        <v>11759186</v>
      </c>
      <c r="N262" s="6">
        <f t="shared" si="4"/>
        <v>1610</v>
      </c>
    </row>
    <row r="263" spans="1:14" x14ac:dyDescent="0.25">
      <c r="A263" s="5" t="s">
        <v>40</v>
      </c>
      <c r="B263" s="7">
        <v>28</v>
      </c>
      <c r="C263" s="11">
        <v>17</v>
      </c>
      <c r="D263" s="7">
        <v>34.97</v>
      </c>
      <c r="E263" s="9">
        <v>0.80068630254503859</v>
      </c>
      <c r="F263" s="7">
        <v>56</v>
      </c>
      <c r="G263" s="7">
        <v>63.99</v>
      </c>
      <c r="H263" s="9">
        <v>0.87513674011564302</v>
      </c>
      <c r="I263" s="7">
        <v>151406.68999999997</v>
      </c>
      <c r="J263" s="7">
        <v>217459.25</v>
      </c>
      <c r="K263" s="9">
        <v>0.69625316007481852</v>
      </c>
      <c r="L263" s="11">
        <v>699172</v>
      </c>
      <c r="M263" s="11">
        <v>584160</v>
      </c>
      <c r="N263" s="6">
        <f t="shared" si="4"/>
        <v>73</v>
      </c>
    </row>
    <row r="264" spans="1:14" s="31" customFormat="1" ht="17.25" customHeight="1" x14ac:dyDescent="0.25">
      <c r="A264" s="26" t="s">
        <v>41</v>
      </c>
      <c r="B264" s="27">
        <v>50</v>
      </c>
      <c r="C264" s="28">
        <v>34</v>
      </c>
      <c r="D264" s="27">
        <v>51.02</v>
      </c>
      <c r="E264" s="29">
        <v>0.98000784006272046</v>
      </c>
      <c r="F264" s="27">
        <v>84</v>
      </c>
      <c r="G264" s="27">
        <v>92</v>
      </c>
      <c r="H264" s="29">
        <v>0.91304347826086951</v>
      </c>
      <c r="I264" s="27">
        <v>261666.77</v>
      </c>
      <c r="J264" s="27">
        <v>288849.84999999998</v>
      </c>
      <c r="K264" s="29">
        <v>0.90589200582932627</v>
      </c>
      <c r="L264" s="28">
        <v>843130</v>
      </c>
      <c r="M264" s="28">
        <v>651550</v>
      </c>
      <c r="N264" s="30">
        <f t="shared" si="4"/>
        <v>118</v>
      </c>
    </row>
    <row r="265" spans="1:14" s="31" customFormat="1" ht="17.25" customHeight="1" x14ac:dyDescent="0.25">
      <c r="A265" s="26" t="s">
        <v>42</v>
      </c>
      <c r="B265" s="27">
        <v>58</v>
      </c>
      <c r="C265" s="28">
        <v>24</v>
      </c>
      <c r="D265" s="27">
        <v>63.019999999999996</v>
      </c>
      <c r="E265" s="29">
        <v>0.92034274833386231</v>
      </c>
      <c r="F265" s="27">
        <v>115</v>
      </c>
      <c r="G265" s="27">
        <v>114.94999999999999</v>
      </c>
      <c r="H265" s="29">
        <v>1.0004349717268379</v>
      </c>
      <c r="I265" s="27">
        <v>356272.48</v>
      </c>
      <c r="J265" s="27">
        <v>415266.53</v>
      </c>
      <c r="K265" s="29">
        <v>0.85793690139198064</v>
      </c>
      <c r="L265" s="28">
        <v>1389498</v>
      </c>
      <c r="M265" s="28">
        <v>1179360</v>
      </c>
      <c r="N265" s="30">
        <f t="shared" si="4"/>
        <v>139</v>
      </c>
    </row>
    <row r="266" spans="1:14" s="31" customFormat="1" ht="17.25" customHeight="1" x14ac:dyDescent="0.25">
      <c r="A266" s="26" t="s">
        <v>43</v>
      </c>
      <c r="B266" s="27">
        <v>34</v>
      </c>
      <c r="C266" s="28">
        <v>23</v>
      </c>
      <c r="D266" s="27">
        <v>53.010000000000005</v>
      </c>
      <c r="E266" s="29">
        <v>0.64138841727975848</v>
      </c>
      <c r="F266" s="27">
        <v>82</v>
      </c>
      <c r="G266" s="27">
        <v>85.01</v>
      </c>
      <c r="H266" s="29">
        <v>0.96459240089401244</v>
      </c>
      <c r="I266" s="27">
        <v>258744.72</v>
      </c>
      <c r="J266" s="27">
        <v>293095.84000000003</v>
      </c>
      <c r="K266" s="29">
        <v>0.88279901891476853</v>
      </c>
      <c r="L266" s="28">
        <v>923980</v>
      </c>
      <c r="M266" s="28">
        <v>794240</v>
      </c>
      <c r="N266" s="30">
        <f t="shared" si="4"/>
        <v>105</v>
      </c>
    </row>
    <row r="267" spans="1:14" s="31" customFormat="1" ht="17.25" customHeight="1" x14ac:dyDescent="0.25">
      <c r="A267" s="26" t="s">
        <v>44</v>
      </c>
      <c r="B267" s="27">
        <v>59</v>
      </c>
      <c r="C267" s="28">
        <v>19</v>
      </c>
      <c r="D267" s="27">
        <v>67.019999999999982</v>
      </c>
      <c r="E267" s="29">
        <v>0.88033422858848132</v>
      </c>
      <c r="F267" s="27">
        <v>85</v>
      </c>
      <c r="G267" s="27">
        <v>103.01</v>
      </c>
      <c r="H267" s="29">
        <v>0.8251626055722745</v>
      </c>
      <c r="I267" s="27">
        <v>316231.03000000003</v>
      </c>
      <c r="J267" s="27">
        <v>398892.47000000003</v>
      </c>
      <c r="K267" s="29">
        <v>0.79277262365970458</v>
      </c>
      <c r="L267" s="28">
        <v>1043048</v>
      </c>
      <c r="M267" s="28">
        <v>879568</v>
      </c>
      <c r="N267" s="30">
        <f t="shared" si="4"/>
        <v>104</v>
      </c>
    </row>
    <row r="268" spans="1:14" s="31" customFormat="1" ht="17.25" customHeight="1" x14ac:dyDescent="0.25">
      <c r="A268" s="26" t="s">
        <v>45</v>
      </c>
      <c r="B268" s="27">
        <v>45</v>
      </c>
      <c r="C268" s="28">
        <v>26</v>
      </c>
      <c r="D268" s="27">
        <v>34.97</v>
      </c>
      <c r="E268" s="29">
        <v>1.2868172719473836</v>
      </c>
      <c r="F268" s="27">
        <v>75</v>
      </c>
      <c r="G268" s="27">
        <v>82.03</v>
      </c>
      <c r="H268" s="29">
        <v>0.91429964647080331</v>
      </c>
      <c r="I268" s="27">
        <v>239200.86999999997</v>
      </c>
      <c r="J268" s="27">
        <v>221217.64999999997</v>
      </c>
      <c r="K268" s="29">
        <v>1.0812919764765605</v>
      </c>
      <c r="L268" s="28">
        <v>869520</v>
      </c>
      <c r="M268" s="28">
        <v>726130</v>
      </c>
      <c r="N268" s="30">
        <f t="shared" si="4"/>
        <v>101</v>
      </c>
    </row>
    <row r="269" spans="1:14" x14ac:dyDescent="0.25">
      <c r="A269" s="5" t="s">
        <v>46</v>
      </c>
      <c r="B269" s="7">
        <v>35</v>
      </c>
      <c r="C269" s="11">
        <v>21</v>
      </c>
      <c r="D269" s="7">
        <v>40</v>
      </c>
      <c r="E269" s="9">
        <v>0.875</v>
      </c>
      <c r="F269" s="7">
        <v>78</v>
      </c>
      <c r="G269" s="7">
        <v>104.99</v>
      </c>
      <c r="H269" s="9">
        <v>0.74292789789503766</v>
      </c>
      <c r="I269" s="7">
        <v>418228.16</v>
      </c>
      <c r="J269" s="7">
        <v>486198.62</v>
      </c>
      <c r="K269" s="9">
        <v>0.86020022023098297</v>
      </c>
      <c r="L269" s="11">
        <v>1048880</v>
      </c>
      <c r="M269" s="11">
        <v>953680</v>
      </c>
      <c r="N269" s="6">
        <f t="shared" si="4"/>
        <v>99</v>
      </c>
    </row>
    <row r="270" spans="1:14" s="31" customFormat="1" ht="17.25" customHeight="1" x14ac:dyDescent="0.25">
      <c r="A270" s="26" t="s">
        <v>47</v>
      </c>
      <c r="B270" s="27">
        <v>35</v>
      </c>
      <c r="C270" s="28">
        <v>14</v>
      </c>
      <c r="D270" s="27">
        <v>42.999999999999993</v>
      </c>
      <c r="E270" s="29">
        <v>0.81395348837209314</v>
      </c>
      <c r="F270" s="27">
        <v>88</v>
      </c>
      <c r="G270" s="27">
        <v>89.999999999999986</v>
      </c>
      <c r="H270" s="29">
        <v>0.97777777777777797</v>
      </c>
      <c r="I270" s="27">
        <v>304771.51</v>
      </c>
      <c r="J270" s="27">
        <v>339883.04000000004</v>
      </c>
      <c r="K270" s="29">
        <v>0.8966952572861534</v>
      </c>
      <c r="L270" s="28">
        <v>875058</v>
      </c>
      <c r="M270" s="28">
        <v>815938</v>
      </c>
      <c r="N270" s="30">
        <f t="shared" si="4"/>
        <v>102</v>
      </c>
    </row>
    <row r="271" spans="1:14" s="31" customFormat="1" ht="13.5" customHeight="1" x14ac:dyDescent="0.25">
      <c r="A271" s="26" t="s">
        <v>48</v>
      </c>
      <c r="B271" s="27">
        <v>35</v>
      </c>
      <c r="C271" s="28">
        <v>25</v>
      </c>
      <c r="D271" s="27">
        <v>36.020000000000003</v>
      </c>
      <c r="E271" s="29">
        <v>0.97168239866740691</v>
      </c>
      <c r="F271" s="27">
        <v>75</v>
      </c>
      <c r="G271" s="27">
        <v>71.98</v>
      </c>
      <c r="H271" s="29">
        <v>1.0419560989163656</v>
      </c>
      <c r="I271" s="27">
        <v>355306.72000000009</v>
      </c>
      <c r="J271" s="27">
        <v>329624.42999999993</v>
      </c>
      <c r="K271" s="29">
        <v>1.0779137941929855</v>
      </c>
      <c r="L271" s="28">
        <v>885482</v>
      </c>
      <c r="M271" s="28">
        <v>730430</v>
      </c>
      <c r="N271" s="30">
        <f t="shared" si="4"/>
        <v>100</v>
      </c>
    </row>
    <row r="272" spans="1:14" s="31" customFormat="1" x14ac:dyDescent="0.25">
      <c r="A272" s="26" t="s">
        <v>49</v>
      </c>
      <c r="B272" s="27">
        <v>56</v>
      </c>
      <c r="C272" s="28">
        <v>29</v>
      </c>
      <c r="D272" s="27">
        <v>49.97</v>
      </c>
      <c r="E272" s="29">
        <v>1.1206724034420652</v>
      </c>
      <c r="F272" s="27">
        <v>93</v>
      </c>
      <c r="G272" s="27">
        <v>90.999999999999986</v>
      </c>
      <c r="H272" s="29">
        <v>1.0219780219780221</v>
      </c>
      <c r="I272" s="27">
        <v>291760.81</v>
      </c>
      <c r="J272" s="27">
        <v>319906.79999999993</v>
      </c>
      <c r="K272" s="29">
        <v>0.91201815653809193</v>
      </c>
      <c r="L272" s="28">
        <v>1168002</v>
      </c>
      <c r="M272" s="28">
        <v>824772</v>
      </c>
      <c r="N272" s="30">
        <f t="shared" si="4"/>
        <v>122</v>
      </c>
    </row>
    <row r="273" spans="1:14" x14ac:dyDescent="0.25">
      <c r="A273" s="5" t="s">
        <v>50</v>
      </c>
      <c r="B273" s="7">
        <v>21</v>
      </c>
      <c r="C273" s="11">
        <v>13</v>
      </c>
      <c r="D273" s="7">
        <v>34.97</v>
      </c>
      <c r="E273" s="9">
        <v>0.60051472690877894</v>
      </c>
      <c r="F273" s="7">
        <v>62</v>
      </c>
      <c r="G273" s="7">
        <v>82.03</v>
      </c>
      <c r="H273" s="9">
        <v>0.75582104108253079</v>
      </c>
      <c r="I273" s="7">
        <v>201214.63999999998</v>
      </c>
      <c r="J273" s="7">
        <v>270287.82</v>
      </c>
      <c r="K273" s="9">
        <v>0.74444582815459448</v>
      </c>
      <c r="L273" s="11">
        <v>654792</v>
      </c>
      <c r="M273" s="11">
        <v>576192</v>
      </c>
      <c r="N273" s="6">
        <f t="shared" si="4"/>
        <v>75</v>
      </c>
    </row>
    <row r="274" spans="1:14" x14ac:dyDescent="0.25">
      <c r="A274" s="5" t="s">
        <v>51</v>
      </c>
      <c r="B274" s="7">
        <v>23</v>
      </c>
      <c r="C274" s="11">
        <v>17</v>
      </c>
      <c r="D274" s="7">
        <v>21.01</v>
      </c>
      <c r="E274" s="9">
        <v>1.0947168015230841</v>
      </c>
      <c r="F274" s="7">
        <v>31</v>
      </c>
      <c r="G274" s="7">
        <v>49.010000000000005</v>
      </c>
      <c r="H274" s="9">
        <v>0.63252397469904098</v>
      </c>
      <c r="I274" s="7">
        <v>220039.33999999994</v>
      </c>
      <c r="J274" s="7">
        <v>191416.90000000002</v>
      </c>
      <c r="K274" s="9">
        <v>1.1495293257805341</v>
      </c>
      <c r="L274" s="11">
        <v>392090</v>
      </c>
      <c r="M274" s="11">
        <v>302370</v>
      </c>
      <c r="N274" s="6">
        <f t="shared" si="4"/>
        <v>48</v>
      </c>
    </row>
    <row r="275" spans="1:14" x14ac:dyDescent="0.25">
      <c r="A275" s="5" t="s">
        <v>52</v>
      </c>
      <c r="B275" s="7">
        <v>30</v>
      </c>
      <c r="C275" s="11">
        <v>22</v>
      </c>
      <c r="D275" s="7">
        <v>24.019999999999996</v>
      </c>
      <c r="E275" s="9">
        <v>1.2489592006661119</v>
      </c>
      <c r="F275" s="7">
        <v>50</v>
      </c>
      <c r="G275" s="7">
        <v>49.970000000000006</v>
      </c>
      <c r="H275" s="9">
        <v>1.0006003602161295</v>
      </c>
      <c r="I275" s="7">
        <v>252671.34</v>
      </c>
      <c r="J275" s="7">
        <v>285689.10000000003</v>
      </c>
      <c r="K275" s="9">
        <v>0.88442765229754994</v>
      </c>
      <c r="L275" s="11">
        <v>629092</v>
      </c>
      <c r="M275" s="11">
        <v>428890</v>
      </c>
      <c r="N275" s="6">
        <f t="shared" si="4"/>
        <v>72</v>
      </c>
    </row>
    <row r="276" spans="1:14" x14ac:dyDescent="0.25">
      <c r="A276" s="5" t="s">
        <v>53</v>
      </c>
      <c r="B276" s="7">
        <v>14</v>
      </c>
      <c r="C276" s="11">
        <v>13</v>
      </c>
      <c r="D276" s="7">
        <v>19.990000000000002</v>
      </c>
      <c r="E276" s="9">
        <v>0.70035017508754371</v>
      </c>
      <c r="F276" s="7">
        <v>63</v>
      </c>
      <c r="G276" s="7">
        <v>60.009999999999991</v>
      </c>
      <c r="H276" s="9">
        <v>1.0498250291618065</v>
      </c>
      <c r="I276" s="7">
        <v>155077.62</v>
      </c>
      <c r="J276" s="7">
        <v>161384.12</v>
      </c>
      <c r="K276" s="9">
        <v>0.96092242532908445</v>
      </c>
      <c r="L276" s="11">
        <v>575904</v>
      </c>
      <c r="M276" s="11">
        <v>497984</v>
      </c>
      <c r="N276" s="6">
        <f t="shared" si="4"/>
        <v>76</v>
      </c>
    </row>
    <row r="277" spans="1:14" s="31" customFormat="1" x14ac:dyDescent="0.25">
      <c r="A277" s="26" t="s">
        <v>54</v>
      </c>
      <c r="B277" s="27">
        <v>40</v>
      </c>
      <c r="C277" s="28">
        <v>29</v>
      </c>
      <c r="D277" s="27">
        <v>40.989999999999995</v>
      </c>
      <c r="E277" s="29">
        <v>0.97584776774823134</v>
      </c>
      <c r="F277" s="27">
        <v>74</v>
      </c>
      <c r="G277" s="27">
        <v>63.989999999999995</v>
      </c>
      <c r="H277" s="29">
        <v>1.1564306922956713</v>
      </c>
      <c r="I277" s="27">
        <v>189586.85</v>
      </c>
      <c r="J277" s="27">
        <v>172906.28000000003</v>
      </c>
      <c r="K277" s="29">
        <v>1.0964717418013965</v>
      </c>
      <c r="L277" s="28">
        <v>755360</v>
      </c>
      <c r="M277" s="28">
        <v>619840</v>
      </c>
      <c r="N277" s="30">
        <f t="shared" si="4"/>
        <v>103</v>
      </c>
    </row>
    <row r="278" spans="1:14" x14ac:dyDescent="0.25">
      <c r="A278" s="5" t="s">
        <v>55</v>
      </c>
      <c r="B278" s="7">
        <v>14</v>
      </c>
      <c r="C278" s="11">
        <v>5</v>
      </c>
      <c r="D278" s="7">
        <v>15.989999999999998</v>
      </c>
      <c r="E278" s="9">
        <v>0.87554721701063176</v>
      </c>
      <c r="F278" s="7">
        <v>26</v>
      </c>
      <c r="G278" s="7">
        <v>40.989999999999995</v>
      </c>
      <c r="H278" s="9">
        <v>0.63430104903635043</v>
      </c>
      <c r="I278" s="7">
        <v>121142.03</v>
      </c>
      <c r="J278" s="7">
        <v>160097.41999999998</v>
      </c>
      <c r="K278" s="9">
        <v>0.75667696581244104</v>
      </c>
      <c r="L278" s="11">
        <v>302382</v>
      </c>
      <c r="M278" s="11">
        <v>275392</v>
      </c>
      <c r="N278" s="6">
        <f t="shared" si="4"/>
        <v>31</v>
      </c>
    </row>
    <row r="279" spans="1:14" x14ac:dyDescent="0.25">
      <c r="A279" s="5" t="s">
        <v>56</v>
      </c>
      <c r="B279" s="7">
        <v>20</v>
      </c>
      <c r="C279" s="11">
        <v>9</v>
      </c>
      <c r="D279" s="7">
        <v>24.02</v>
      </c>
      <c r="E279" s="9">
        <v>0.8326394671107411</v>
      </c>
      <c r="F279" s="7">
        <v>33</v>
      </c>
      <c r="G279" s="7">
        <v>42.999999999999993</v>
      </c>
      <c r="H279" s="9">
        <v>0.76744186046511642</v>
      </c>
      <c r="I279" s="7">
        <v>167574.69</v>
      </c>
      <c r="J279" s="7">
        <v>162424.99000000002</v>
      </c>
      <c r="K279" s="9">
        <v>1.031705096611057</v>
      </c>
      <c r="L279" s="11">
        <v>317990</v>
      </c>
      <c r="M279" s="11">
        <v>247740</v>
      </c>
      <c r="N279" s="6">
        <f t="shared" si="4"/>
        <v>42</v>
      </c>
    </row>
    <row r="280" spans="1:14" x14ac:dyDescent="0.25">
      <c r="A280" s="5" t="s">
        <v>57</v>
      </c>
      <c r="B280" s="7"/>
      <c r="C280" s="11"/>
      <c r="D280" s="7"/>
      <c r="E280" s="9"/>
      <c r="F280" s="7"/>
      <c r="G280" s="7"/>
      <c r="H280" s="9"/>
      <c r="I280" s="7">
        <v>61972.17</v>
      </c>
      <c r="J280" s="7"/>
      <c r="K280" s="9" t="e">
        <v>#NUM!</v>
      </c>
      <c r="L280" s="11"/>
      <c r="M280" s="11"/>
      <c r="N280" s="6">
        <f t="shared" si="4"/>
        <v>0</v>
      </c>
    </row>
    <row r="281" spans="1:14" s="31" customFormat="1" x14ac:dyDescent="0.25">
      <c r="A281" s="26" t="s">
        <v>58</v>
      </c>
      <c r="B281" s="27">
        <v>40</v>
      </c>
      <c r="C281" s="28">
        <v>22</v>
      </c>
      <c r="D281" s="27">
        <v>28.97</v>
      </c>
      <c r="E281" s="29">
        <v>1.3807386952019332</v>
      </c>
      <c r="F281" s="27">
        <v>78</v>
      </c>
      <c r="G281" s="27">
        <v>104.98999999999998</v>
      </c>
      <c r="H281" s="29">
        <v>0.74292789789503777</v>
      </c>
      <c r="I281" s="27">
        <v>322393.07</v>
      </c>
      <c r="J281" s="27">
        <v>365921.58</v>
      </c>
      <c r="K281" s="29">
        <v>0.88104415705682071</v>
      </c>
      <c r="L281" s="28">
        <v>795740</v>
      </c>
      <c r="M281" s="28">
        <v>670950</v>
      </c>
      <c r="N281" s="30">
        <f t="shared" si="4"/>
        <v>100</v>
      </c>
    </row>
    <row r="282" spans="1:14" x14ac:dyDescent="0.25">
      <c r="A282" s="18" t="s">
        <v>38</v>
      </c>
      <c r="B282" s="19">
        <v>470</v>
      </c>
      <c r="C282" s="20">
        <v>317</v>
      </c>
      <c r="D282" s="19">
        <v>476.97</v>
      </c>
      <c r="E282" s="21">
        <v>0.98538692160932551</v>
      </c>
      <c r="F282" s="19">
        <v>1120</v>
      </c>
      <c r="G282" s="19">
        <v>1141.8800000000001</v>
      </c>
      <c r="H282" s="21">
        <v>0.98083861701754993</v>
      </c>
      <c r="I282" s="19">
        <v>4945384.3599999994</v>
      </c>
      <c r="J282" s="19">
        <v>5306425.9500000011</v>
      </c>
      <c r="K282" s="21">
        <v>0.93196143818797628</v>
      </c>
      <c r="L282" s="20">
        <v>13029388</v>
      </c>
      <c r="M282" s="20">
        <v>11029034</v>
      </c>
      <c r="N282" s="6">
        <f t="shared" si="4"/>
        <v>1437</v>
      </c>
    </row>
    <row r="283" spans="1:14" x14ac:dyDescent="0.25">
      <c r="A283" s="5" t="s">
        <v>66</v>
      </c>
      <c r="B283" s="7">
        <v>18</v>
      </c>
      <c r="C283" s="11">
        <v>15</v>
      </c>
      <c r="D283" s="7">
        <v>21.009999999999998</v>
      </c>
      <c r="E283" s="9">
        <v>0.85673488814850085</v>
      </c>
      <c r="F283" s="7">
        <v>52</v>
      </c>
      <c r="G283" s="7">
        <v>60.01</v>
      </c>
      <c r="H283" s="9">
        <v>0.86652224629228469</v>
      </c>
      <c r="I283" s="7">
        <v>257911.71999999997</v>
      </c>
      <c r="J283" s="7">
        <v>309191.2900000001</v>
      </c>
      <c r="K283" s="9">
        <v>0.83414937076655649</v>
      </c>
      <c r="L283" s="11">
        <v>510432</v>
      </c>
      <c r="M283" s="11">
        <v>438892</v>
      </c>
      <c r="N283" s="6">
        <f t="shared" si="4"/>
        <v>67</v>
      </c>
    </row>
    <row r="284" spans="1:14" x14ac:dyDescent="0.25">
      <c r="A284" s="5" t="s">
        <v>67</v>
      </c>
      <c r="B284" s="7">
        <v>19</v>
      </c>
      <c r="C284" s="11">
        <v>13</v>
      </c>
      <c r="D284" s="7">
        <v>17.029999999999998</v>
      </c>
      <c r="E284" s="9">
        <v>1.1156782149148563</v>
      </c>
      <c r="F284" s="7">
        <v>46</v>
      </c>
      <c r="G284" s="7">
        <v>39.019999999999996</v>
      </c>
      <c r="H284" s="9">
        <v>1.1788826242952333</v>
      </c>
      <c r="I284" s="7">
        <v>180492.55000000002</v>
      </c>
      <c r="J284" s="7">
        <v>206574.6</v>
      </c>
      <c r="K284" s="9">
        <v>0.87374028559174266</v>
      </c>
      <c r="L284" s="11">
        <v>555050</v>
      </c>
      <c r="M284" s="11">
        <v>503950</v>
      </c>
      <c r="N284" s="6">
        <f t="shared" si="4"/>
        <v>59</v>
      </c>
    </row>
    <row r="285" spans="1:14" x14ac:dyDescent="0.25">
      <c r="A285" s="5" t="s">
        <v>68</v>
      </c>
      <c r="B285" s="7">
        <v>38</v>
      </c>
      <c r="C285" s="11">
        <v>20</v>
      </c>
      <c r="D285" s="7">
        <v>30.990000000000006</v>
      </c>
      <c r="E285" s="9">
        <v>1.2262020006453693</v>
      </c>
      <c r="F285" s="7">
        <v>46</v>
      </c>
      <c r="G285" s="7">
        <v>49.97</v>
      </c>
      <c r="H285" s="9">
        <v>0.9205523313988393</v>
      </c>
      <c r="I285" s="7">
        <v>180678.68000000005</v>
      </c>
      <c r="J285" s="7">
        <v>196864.11000000002</v>
      </c>
      <c r="K285" s="9">
        <v>0.91778374433003573</v>
      </c>
      <c r="L285" s="11">
        <v>695710</v>
      </c>
      <c r="M285" s="11">
        <v>564120</v>
      </c>
      <c r="N285" s="6">
        <f t="shared" si="4"/>
        <v>66</v>
      </c>
    </row>
    <row r="286" spans="1:14" s="31" customFormat="1" x14ac:dyDescent="0.25">
      <c r="A286" s="26" t="s">
        <v>69</v>
      </c>
      <c r="B286" s="27">
        <v>39</v>
      </c>
      <c r="C286" s="28">
        <v>26</v>
      </c>
      <c r="D286" s="27">
        <v>36.97</v>
      </c>
      <c r="E286" s="29">
        <v>1.0549093859886394</v>
      </c>
      <c r="F286" s="27">
        <v>88</v>
      </c>
      <c r="G286" s="27">
        <v>78.989999999999995</v>
      </c>
      <c r="H286" s="29">
        <v>1.1140650715280416</v>
      </c>
      <c r="I286" s="27">
        <v>316612.46999999997</v>
      </c>
      <c r="J286" s="27">
        <v>375037.16000000003</v>
      </c>
      <c r="K286" s="29">
        <v>0.84421626379636605</v>
      </c>
      <c r="L286" s="28">
        <v>1031638</v>
      </c>
      <c r="M286" s="28">
        <v>866838</v>
      </c>
      <c r="N286" s="30">
        <f t="shared" si="4"/>
        <v>114</v>
      </c>
    </row>
    <row r="287" spans="1:14" s="31" customFormat="1" x14ac:dyDescent="0.25">
      <c r="A287" s="26" t="s">
        <v>70</v>
      </c>
      <c r="B287" s="27">
        <v>26</v>
      </c>
      <c r="C287" s="28">
        <v>16</v>
      </c>
      <c r="D287" s="27">
        <v>36.019999999999996</v>
      </c>
      <c r="E287" s="29">
        <v>0.72182121043864522</v>
      </c>
      <c r="F287" s="27">
        <v>98</v>
      </c>
      <c r="G287" s="27">
        <v>97.97999999999999</v>
      </c>
      <c r="H287" s="29">
        <v>1.0002041232904675</v>
      </c>
      <c r="I287" s="27">
        <v>385115.32000000007</v>
      </c>
      <c r="J287" s="27">
        <v>488659.14999999997</v>
      </c>
      <c r="K287" s="29">
        <v>0.78810622905556993</v>
      </c>
      <c r="L287" s="28">
        <v>1096550</v>
      </c>
      <c r="M287" s="28">
        <v>1012630</v>
      </c>
      <c r="N287" s="30">
        <f t="shared" si="4"/>
        <v>114</v>
      </c>
    </row>
    <row r="288" spans="1:14" x14ac:dyDescent="0.25">
      <c r="A288" s="5" t="s">
        <v>71</v>
      </c>
      <c r="B288" s="7">
        <v>16</v>
      </c>
      <c r="C288" s="11">
        <v>10</v>
      </c>
      <c r="D288" s="7">
        <v>19.990000000000002</v>
      </c>
      <c r="E288" s="9">
        <v>0.80040020010004997</v>
      </c>
      <c r="F288" s="7">
        <v>54</v>
      </c>
      <c r="G288" s="7">
        <v>63.019999999999989</v>
      </c>
      <c r="H288" s="9">
        <v>0.85687083465566505</v>
      </c>
      <c r="I288" s="7">
        <v>279733.82</v>
      </c>
      <c r="J288" s="7">
        <v>242877.34999999998</v>
      </c>
      <c r="K288" s="9">
        <v>1.1517493088589776</v>
      </c>
      <c r="L288" s="11">
        <v>668770</v>
      </c>
      <c r="M288" s="11">
        <v>573600</v>
      </c>
      <c r="N288" s="6">
        <f t="shared" si="4"/>
        <v>64</v>
      </c>
    </row>
    <row r="289" spans="1:14" x14ac:dyDescent="0.25">
      <c r="A289" s="5" t="s">
        <v>72</v>
      </c>
      <c r="B289" s="7">
        <v>14</v>
      </c>
      <c r="C289" s="11">
        <v>11</v>
      </c>
      <c r="D289" s="7">
        <v>11.010000000000002</v>
      </c>
      <c r="E289" s="9">
        <v>1.2715712988192551</v>
      </c>
      <c r="F289" s="7">
        <v>46</v>
      </c>
      <c r="G289" s="7">
        <v>40.989999999999995</v>
      </c>
      <c r="H289" s="9">
        <v>1.1222249329104661</v>
      </c>
      <c r="I289" s="7">
        <v>133611.99000000002</v>
      </c>
      <c r="J289" s="7">
        <v>124454.74</v>
      </c>
      <c r="K289" s="9">
        <v>1.0735789572980508</v>
      </c>
      <c r="L289" s="11">
        <v>501412</v>
      </c>
      <c r="M289" s="11">
        <v>440562</v>
      </c>
      <c r="N289" s="6">
        <f t="shared" si="4"/>
        <v>57</v>
      </c>
    </row>
    <row r="290" spans="1:14" s="31" customFormat="1" x14ac:dyDescent="0.25">
      <c r="A290" s="26" t="s">
        <v>73</v>
      </c>
      <c r="B290" s="27">
        <v>54</v>
      </c>
      <c r="C290" s="28">
        <v>35</v>
      </c>
      <c r="D290" s="27">
        <v>62</v>
      </c>
      <c r="E290" s="29">
        <v>0.87096774193548387</v>
      </c>
      <c r="F290" s="27">
        <v>158</v>
      </c>
      <c r="G290" s="27">
        <v>155.97999999999999</v>
      </c>
      <c r="H290" s="29">
        <v>1.0129503782536222</v>
      </c>
      <c r="I290" s="27">
        <v>549767.10000000009</v>
      </c>
      <c r="J290" s="27">
        <v>530168.93000000005</v>
      </c>
      <c r="K290" s="29">
        <v>1.0369658968887521</v>
      </c>
      <c r="L290" s="28">
        <v>1764910</v>
      </c>
      <c r="M290" s="28">
        <v>1454540</v>
      </c>
      <c r="N290" s="30">
        <f t="shared" si="4"/>
        <v>193</v>
      </c>
    </row>
    <row r="291" spans="1:14" x14ac:dyDescent="0.25">
      <c r="A291" s="5" t="s">
        <v>74</v>
      </c>
      <c r="B291" s="7"/>
      <c r="C291" s="11"/>
      <c r="D291" s="7"/>
      <c r="E291" s="9"/>
      <c r="F291" s="7"/>
      <c r="G291" s="7"/>
      <c r="H291" s="9"/>
      <c r="I291" s="7">
        <v>69595.05</v>
      </c>
      <c r="J291" s="7"/>
      <c r="K291" s="9" t="e">
        <v>#NUM!</v>
      </c>
      <c r="L291" s="11"/>
      <c r="M291" s="11"/>
      <c r="N291" s="6">
        <f t="shared" si="4"/>
        <v>0</v>
      </c>
    </row>
    <row r="292" spans="1:14" x14ac:dyDescent="0.25">
      <c r="A292" s="5" t="s">
        <v>75</v>
      </c>
      <c r="B292" s="7">
        <v>24</v>
      </c>
      <c r="C292" s="11">
        <v>17</v>
      </c>
      <c r="D292" s="7">
        <v>21.99</v>
      </c>
      <c r="E292" s="9">
        <v>1.0914051841746248</v>
      </c>
      <c r="F292" s="7">
        <v>49</v>
      </c>
      <c r="G292" s="7">
        <v>56.99</v>
      </c>
      <c r="H292" s="9">
        <v>0.85979996490612387</v>
      </c>
      <c r="I292" s="7">
        <v>261016.80000000002</v>
      </c>
      <c r="J292" s="7">
        <v>305912.44</v>
      </c>
      <c r="K292" s="9">
        <v>0.8532402278246678</v>
      </c>
      <c r="L292" s="11">
        <v>541808</v>
      </c>
      <c r="M292" s="11">
        <v>434038</v>
      </c>
      <c r="N292" s="6">
        <f t="shared" si="4"/>
        <v>66</v>
      </c>
    </row>
    <row r="293" spans="1:14" x14ac:dyDescent="0.25">
      <c r="A293" s="5" t="s">
        <v>76</v>
      </c>
      <c r="B293" s="7">
        <v>15</v>
      </c>
      <c r="C293" s="11">
        <v>13</v>
      </c>
      <c r="D293" s="7">
        <v>21.009999999999998</v>
      </c>
      <c r="E293" s="9">
        <v>0.71394574012375067</v>
      </c>
      <c r="F293" s="7">
        <v>40</v>
      </c>
      <c r="G293" s="7">
        <v>44.990000000000009</v>
      </c>
      <c r="H293" s="9">
        <v>0.88908646365859056</v>
      </c>
      <c r="I293" s="7">
        <v>307421.82</v>
      </c>
      <c r="J293" s="7">
        <v>290800.11999999994</v>
      </c>
      <c r="K293" s="9">
        <v>1.0571585046113463</v>
      </c>
      <c r="L293" s="11">
        <v>557052</v>
      </c>
      <c r="M293" s="11">
        <v>471860</v>
      </c>
      <c r="N293" s="6">
        <f t="shared" si="4"/>
        <v>53</v>
      </c>
    </row>
    <row r="294" spans="1:14" x14ac:dyDescent="0.25">
      <c r="A294" s="5" t="s">
        <v>77</v>
      </c>
      <c r="B294" s="7">
        <v>20</v>
      </c>
      <c r="C294" s="11">
        <v>10</v>
      </c>
      <c r="D294" s="7">
        <v>21.990000000000002</v>
      </c>
      <c r="E294" s="9">
        <v>0.90950432014552063</v>
      </c>
      <c r="F294" s="7">
        <v>29</v>
      </c>
      <c r="G294" s="7">
        <v>34.97</v>
      </c>
      <c r="H294" s="9">
        <v>0.82928224192164712</v>
      </c>
      <c r="I294" s="7">
        <v>215657.89000000004</v>
      </c>
      <c r="J294" s="7">
        <v>198015.05</v>
      </c>
      <c r="K294" s="9">
        <v>1.0890984801407775</v>
      </c>
      <c r="L294" s="11">
        <v>386500</v>
      </c>
      <c r="M294" s="11">
        <v>332520</v>
      </c>
      <c r="N294" s="6">
        <f t="shared" si="4"/>
        <v>39</v>
      </c>
    </row>
    <row r="295" spans="1:14" x14ac:dyDescent="0.25">
      <c r="A295" s="5" t="s">
        <v>78</v>
      </c>
      <c r="B295" s="7">
        <v>30</v>
      </c>
      <c r="C295" s="11">
        <v>26</v>
      </c>
      <c r="D295" s="7">
        <v>32.020000000000003</v>
      </c>
      <c r="E295" s="9">
        <v>0.93691442848219852</v>
      </c>
      <c r="F295" s="7">
        <v>73</v>
      </c>
      <c r="G295" s="7">
        <v>73.010000000000005</v>
      </c>
      <c r="H295" s="9">
        <v>0.99986303246130659</v>
      </c>
      <c r="I295" s="7">
        <v>211769.92</v>
      </c>
      <c r="J295" s="7">
        <v>317387.90000000002</v>
      </c>
      <c r="K295" s="9">
        <v>0.66722745259034766</v>
      </c>
      <c r="L295" s="11">
        <v>766950</v>
      </c>
      <c r="M295" s="11">
        <v>638420</v>
      </c>
      <c r="N295" s="6">
        <f t="shared" si="4"/>
        <v>99</v>
      </c>
    </row>
    <row r="296" spans="1:14" x14ac:dyDescent="0.25">
      <c r="A296" s="5" t="s">
        <v>79</v>
      </c>
      <c r="B296" s="7">
        <v>18</v>
      </c>
      <c r="C296" s="11">
        <v>13</v>
      </c>
      <c r="D296" s="7">
        <v>19.989999999999998</v>
      </c>
      <c r="E296" s="9">
        <v>0.90045022511255635</v>
      </c>
      <c r="F296" s="7">
        <v>50</v>
      </c>
      <c r="G296" s="7">
        <v>54.980000000000004</v>
      </c>
      <c r="H296" s="9">
        <v>0.90942160785740267</v>
      </c>
      <c r="I296" s="7">
        <v>175458.52000000002</v>
      </c>
      <c r="J296" s="7">
        <v>261703.65000000002</v>
      </c>
      <c r="K296" s="9">
        <v>0.67044735524323029</v>
      </c>
      <c r="L296" s="11">
        <v>604592</v>
      </c>
      <c r="M296" s="11">
        <v>518080</v>
      </c>
      <c r="N296" s="6">
        <f t="shared" si="4"/>
        <v>63</v>
      </c>
    </row>
    <row r="297" spans="1:14" x14ac:dyDescent="0.25">
      <c r="A297" s="5" t="s">
        <v>80</v>
      </c>
      <c r="B297" s="7">
        <v>15</v>
      </c>
      <c r="C297" s="11">
        <v>9</v>
      </c>
      <c r="D297" s="7">
        <v>13.02</v>
      </c>
      <c r="E297" s="9">
        <v>1.1520737327188941</v>
      </c>
      <c r="F297" s="7">
        <v>41</v>
      </c>
      <c r="G297" s="7">
        <v>47.01</v>
      </c>
      <c r="H297" s="9">
        <v>0.87215486066794301</v>
      </c>
      <c r="I297" s="7">
        <v>292585.81</v>
      </c>
      <c r="J297" s="7">
        <v>330508.76</v>
      </c>
      <c r="K297" s="9">
        <v>0.88525886575593338</v>
      </c>
      <c r="L297" s="11">
        <v>479172</v>
      </c>
      <c r="M297" s="11">
        <v>421392</v>
      </c>
      <c r="N297" s="6">
        <f t="shared" si="4"/>
        <v>50</v>
      </c>
    </row>
    <row r="298" spans="1:14" x14ac:dyDescent="0.25">
      <c r="A298" s="5" t="s">
        <v>81</v>
      </c>
      <c r="B298" s="7">
        <v>21</v>
      </c>
      <c r="C298" s="11">
        <v>14</v>
      </c>
      <c r="D298" s="7">
        <v>14.979999999999999</v>
      </c>
      <c r="E298" s="9">
        <v>1.4018691588785048</v>
      </c>
      <c r="F298" s="7">
        <v>33</v>
      </c>
      <c r="G298" s="7">
        <v>30.99</v>
      </c>
      <c r="H298" s="9">
        <v>1.0648596321393999</v>
      </c>
      <c r="I298" s="7">
        <v>270652.94</v>
      </c>
      <c r="J298" s="7">
        <v>252631.35</v>
      </c>
      <c r="K298" s="9">
        <v>1.0713355250644863</v>
      </c>
      <c r="L298" s="11">
        <v>413810</v>
      </c>
      <c r="M298" s="11">
        <v>342600</v>
      </c>
      <c r="N298" s="6">
        <f t="shared" si="4"/>
        <v>47</v>
      </c>
    </row>
    <row r="299" spans="1:14" s="31" customFormat="1" x14ac:dyDescent="0.25">
      <c r="A299" s="26" t="s">
        <v>82</v>
      </c>
      <c r="B299" s="27">
        <v>41</v>
      </c>
      <c r="C299" s="28">
        <v>29</v>
      </c>
      <c r="D299" s="27">
        <v>34.97</v>
      </c>
      <c r="E299" s="29">
        <v>1.1724335144409495</v>
      </c>
      <c r="F299" s="27">
        <v>90</v>
      </c>
      <c r="G299" s="27">
        <v>81</v>
      </c>
      <c r="H299" s="29">
        <v>1.1111111111111112</v>
      </c>
      <c r="I299" s="27">
        <v>269944.99</v>
      </c>
      <c r="J299" s="27">
        <v>277546.69999999995</v>
      </c>
      <c r="K299" s="29">
        <v>0.97261105968833361</v>
      </c>
      <c r="L299" s="28">
        <v>923472</v>
      </c>
      <c r="M299" s="28">
        <v>693752</v>
      </c>
      <c r="N299" s="30">
        <f t="shared" si="4"/>
        <v>119</v>
      </c>
    </row>
    <row r="300" spans="1:14" x14ac:dyDescent="0.25">
      <c r="A300" s="5" t="s">
        <v>83</v>
      </c>
      <c r="B300" s="7">
        <v>31</v>
      </c>
      <c r="C300" s="11">
        <v>20</v>
      </c>
      <c r="D300" s="7">
        <v>34.97</v>
      </c>
      <c r="E300" s="9">
        <v>0.8864741206748642</v>
      </c>
      <c r="F300" s="7">
        <v>64</v>
      </c>
      <c r="G300" s="7">
        <v>73.009999999999991</v>
      </c>
      <c r="H300" s="9">
        <v>0.87659224763731003</v>
      </c>
      <c r="I300" s="7">
        <v>347123.26</v>
      </c>
      <c r="J300" s="7">
        <v>379374.82000000007</v>
      </c>
      <c r="K300" s="9">
        <v>0.91498761040598309</v>
      </c>
      <c r="L300" s="11">
        <v>830580</v>
      </c>
      <c r="M300" s="11">
        <v>721020</v>
      </c>
      <c r="N300" s="6">
        <f t="shared" si="4"/>
        <v>84</v>
      </c>
    </row>
    <row r="301" spans="1:14" x14ac:dyDescent="0.25">
      <c r="A301" s="5" t="s">
        <v>84</v>
      </c>
      <c r="B301" s="7">
        <v>31</v>
      </c>
      <c r="C301" s="11">
        <v>20</v>
      </c>
      <c r="D301" s="7">
        <v>27.009999999999998</v>
      </c>
      <c r="E301" s="9">
        <v>1.1477230655312849</v>
      </c>
      <c r="F301" s="7">
        <v>63</v>
      </c>
      <c r="G301" s="7">
        <v>58.970000000000006</v>
      </c>
      <c r="H301" s="9">
        <v>1.0683398338138035</v>
      </c>
      <c r="I301" s="7">
        <v>240233.71</v>
      </c>
      <c r="J301" s="7">
        <v>218717.83000000002</v>
      </c>
      <c r="K301" s="9">
        <v>1.0983727755528663</v>
      </c>
      <c r="L301" s="11">
        <v>700980</v>
      </c>
      <c r="M301" s="11">
        <v>600220</v>
      </c>
      <c r="N301" s="6">
        <f t="shared" si="4"/>
        <v>83</v>
      </c>
    </row>
    <row r="302" spans="1:14" x14ac:dyDescent="0.25">
      <c r="A302" s="18" t="s">
        <v>39</v>
      </c>
      <c r="B302" s="19">
        <v>534</v>
      </c>
      <c r="C302" s="20">
        <v>324</v>
      </c>
      <c r="D302" s="19">
        <v>614.97</v>
      </c>
      <c r="E302" s="21">
        <v>0.86833504073369427</v>
      </c>
      <c r="F302" s="19">
        <v>1258</v>
      </c>
      <c r="G302" s="19">
        <v>1295.98</v>
      </c>
      <c r="H302" s="21">
        <v>0.97069399219123753</v>
      </c>
      <c r="I302" s="19">
        <v>4281866.8699999992</v>
      </c>
      <c r="J302" s="19">
        <v>4482915.8699999992</v>
      </c>
      <c r="K302" s="21">
        <v>0.95515218089515475</v>
      </c>
      <c r="L302" s="20">
        <v>12686898</v>
      </c>
      <c r="M302" s="20">
        <v>10934686</v>
      </c>
      <c r="N302" s="6">
        <f t="shared" si="4"/>
        <v>1582</v>
      </c>
    </row>
    <row r="303" spans="1:14" x14ac:dyDescent="0.25">
      <c r="A303" s="5" t="s">
        <v>85</v>
      </c>
      <c r="B303" s="7">
        <v>11</v>
      </c>
      <c r="C303" s="11">
        <v>3</v>
      </c>
      <c r="D303" s="7">
        <v>12.010000000000002</v>
      </c>
      <c r="E303" s="9">
        <v>0.91590341382181506</v>
      </c>
      <c r="F303" s="7">
        <v>43</v>
      </c>
      <c r="G303" s="7">
        <v>40.000000000000007</v>
      </c>
      <c r="H303" s="9">
        <v>1.0749999999999997</v>
      </c>
      <c r="I303" s="7">
        <v>208052.21000000002</v>
      </c>
      <c r="J303" s="7">
        <v>190574.54</v>
      </c>
      <c r="K303" s="9">
        <v>1.0917104142032825</v>
      </c>
      <c r="L303" s="11">
        <v>446000</v>
      </c>
      <c r="M303" s="11">
        <v>431120</v>
      </c>
      <c r="N303" s="6">
        <f t="shared" si="4"/>
        <v>46</v>
      </c>
    </row>
    <row r="304" spans="1:14" x14ac:dyDescent="0.25">
      <c r="A304" s="5" t="s">
        <v>86</v>
      </c>
      <c r="B304" s="7">
        <v>20</v>
      </c>
      <c r="C304" s="11">
        <v>13</v>
      </c>
      <c r="D304" s="7">
        <v>18.02</v>
      </c>
      <c r="E304" s="9">
        <v>1.1098779134295227</v>
      </c>
      <c r="F304" s="7">
        <v>57</v>
      </c>
      <c r="G304" s="7">
        <v>60.009999999999991</v>
      </c>
      <c r="H304" s="9">
        <v>0.94984169305115829</v>
      </c>
      <c r="I304" s="7">
        <v>194388.11999999994</v>
      </c>
      <c r="J304" s="7">
        <v>190808.31</v>
      </c>
      <c r="K304" s="9">
        <v>1.0187612897991705</v>
      </c>
      <c r="L304" s="11">
        <v>553312</v>
      </c>
      <c r="M304" s="11">
        <v>492322</v>
      </c>
      <c r="N304" s="6">
        <f t="shared" si="4"/>
        <v>70</v>
      </c>
    </row>
    <row r="305" spans="1:14" s="31" customFormat="1" x14ac:dyDescent="0.25">
      <c r="A305" s="26" t="s">
        <v>87</v>
      </c>
      <c r="B305" s="27">
        <v>25</v>
      </c>
      <c r="C305" s="28">
        <v>15</v>
      </c>
      <c r="D305" s="27">
        <v>43</v>
      </c>
      <c r="E305" s="29">
        <v>0.58139534883720934</v>
      </c>
      <c r="F305" s="27">
        <v>90</v>
      </c>
      <c r="G305" s="27">
        <v>82.029999999999987</v>
      </c>
      <c r="H305" s="29">
        <v>1.0971595757649641</v>
      </c>
      <c r="I305" s="27">
        <v>254673.44999999998</v>
      </c>
      <c r="J305" s="27">
        <v>291827.43</v>
      </c>
      <c r="K305" s="29">
        <v>0.8726851002320104</v>
      </c>
      <c r="L305" s="28">
        <v>730838</v>
      </c>
      <c r="M305" s="28">
        <v>650528</v>
      </c>
      <c r="N305" s="30">
        <f t="shared" si="4"/>
        <v>105</v>
      </c>
    </row>
    <row r="306" spans="1:14" x14ac:dyDescent="0.25">
      <c r="A306" s="5" t="s">
        <v>88</v>
      </c>
      <c r="B306" s="7">
        <v>18</v>
      </c>
      <c r="C306" s="11">
        <v>10</v>
      </c>
      <c r="D306" s="7">
        <v>28.970000000000006</v>
      </c>
      <c r="E306" s="9">
        <v>0.62133241284086971</v>
      </c>
      <c r="F306" s="7">
        <v>59</v>
      </c>
      <c r="G306" s="7">
        <v>67.02</v>
      </c>
      <c r="H306" s="9">
        <v>0.88033422858848109</v>
      </c>
      <c r="I306" s="7">
        <v>183204.54</v>
      </c>
      <c r="J306" s="7">
        <v>197289.40000000002</v>
      </c>
      <c r="K306" s="9">
        <v>0.92860812593073927</v>
      </c>
      <c r="L306" s="11">
        <v>574870</v>
      </c>
      <c r="M306" s="11">
        <v>521810</v>
      </c>
      <c r="N306" s="6">
        <f t="shared" si="4"/>
        <v>69</v>
      </c>
    </row>
    <row r="307" spans="1:14" x14ac:dyDescent="0.25">
      <c r="A307" s="5" t="s">
        <v>89</v>
      </c>
      <c r="B307" s="7">
        <v>33</v>
      </c>
      <c r="C307" s="11">
        <v>21</v>
      </c>
      <c r="D307" s="7">
        <v>38.019999999999996</v>
      </c>
      <c r="E307" s="9">
        <v>0.86796422935297224</v>
      </c>
      <c r="F307" s="7">
        <v>57</v>
      </c>
      <c r="G307" s="7">
        <v>74.02000000000001</v>
      </c>
      <c r="H307" s="9">
        <v>0.77006214536611717</v>
      </c>
      <c r="I307" s="7">
        <v>234648.72000000003</v>
      </c>
      <c r="J307" s="7">
        <v>274531.96999999997</v>
      </c>
      <c r="K307" s="9">
        <v>0.85472274868387843</v>
      </c>
      <c r="L307" s="11">
        <v>723206</v>
      </c>
      <c r="M307" s="11">
        <v>611816</v>
      </c>
      <c r="N307" s="6">
        <f t="shared" si="4"/>
        <v>78</v>
      </c>
    </row>
    <row r="308" spans="1:14" x14ac:dyDescent="0.25">
      <c r="A308" s="5" t="s">
        <v>90</v>
      </c>
      <c r="B308" s="7">
        <v>26</v>
      </c>
      <c r="C308" s="11">
        <v>11</v>
      </c>
      <c r="D308" s="7">
        <v>44.99</v>
      </c>
      <c r="E308" s="9">
        <v>0.57790620137808402</v>
      </c>
      <c r="F308" s="7">
        <v>78</v>
      </c>
      <c r="G308" s="7">
        <v>80.999999999999986</v>
      </c>
      <c r="H308" s="9">
        <v>0.96296296296296313</v>
      </c>
      <c r="I308" s="7">
        <v>394869.39000000007</v>
      </c>
      <c r="J308" s="7">
        <v>316969.13</v>
      </c>
      <c r="K308" s="9">
        <v>1.2457660782297635</v>
      </c>
      <c r="L308" s="11">
        <v>746720</v>
      </c>
      <c r="M308" s="11">
        <v>694670</v>
      </c>
      <c r="N308" s="6">
        <f t="shared" si="4"/>
        <v>89</v>
      </c>
    </row>
    <row r="309" spans="1:14" s="31" customFormat="1" x14ac:dyDescent="0.25">
      <c r="A309" s="26" t="s">
        <v>91</v>
      </c>
      <c r="B309" s="27">
        <v>49</v>
      </c>
      <c r="C309" s="28">
        <v>29</v>
      </c>
      <c r="D309" s="27">
        <v>44.99</v>
      </c>
      <c r="E309" s="29">
        <v>1.0891309179817736</v>
      </c>
      <c r="F309" s="27">
        <v>107</v>
      </c>
      <c r="G309" s="27">
        <v>97.97999999999999</v>
      </c>
      <c r="H309" s="29">
        <v>1.0920596040008166</v>
      </c>
      <c r="I309" s="27">
        <v>358329.59</v>
      </c>
      <c r="J309" s="27">
        <v>354515.72</v>
      </c>
      <c r="K309" s="29">
        <v>1.0107579714659762</v>
      </c>
      <c r="L309" s="28">
        <v>1098856</v>
      </c>
      <c r="M309" s="28">
        <v>923780</v>
      </c>
      <c r="N309" s="30">
        <f t="shared" si="4"/>
        <v>136</v>
      </c>
    </row>
    <row r="310" spans="1:14" x14ac:dyDescent="0.25">
      <c r="A310" s="5" t="s">
        <v>92</v>
      </c>
      <c r="B310" s="7">
        <v>12</v>
      </c>
      <c r="C310" s="11">
        <v>6</v>
      </c>
      <c r="D310" s="7">
        <v>21.990000000000002</v>
      </c>
      <c r="E310" s="9">
        <v>0.54570259208731231</v>
      </c>
      <c r="F310" s="7">
        <v>50</v>
      </c>
      <c r="G310" s="7">
        <v>43.980000000000011</v>
      </c>
      <c r="H310" s="9">
        <v>1.1368804001819006</v>
      </c>
      <c r="I310" s="7">
        <v>133482.20000000001</v>
      </c>
      <c r="J310" s="7">
        <v>164849.49999999997</v>
      </c>
      <c r="K310" s="9">
        <v>0.80972159454532788</v>
      </c>
      <c r="L310" s="11">
        <v>398580</v>
      </c>
      <c r="M310" s="11">
        <v>372820</v>
      </c>
      <c r="N310" s="6">
        <f t="shared" si="4"/>
        <v>56</v>
      </c>
    </row>
    <row r="311" spans="1:14" s="31" customFormat="1" x14ac:dyDescent="0.25">
      <c r="A311" s="26" t="s">
        <v>93</v>
      </c>
      <c r="B311" s="27">
        <v>117</v>
      </c>
      <c r="C311" s="28">
        <v>72</v>
      </c>
      <c r="D311" s="27">
        <v>108.01</v>
      </c>
      <c r="E311" s="29">
        <v>1.0832330339783354</v>
      </c>
      <c r="F311" s="27">
        <v>196</v>
      </c>
      <c r="G311" s="27">
        <v>184</v>
      </c>
      <c r="H311" s="29">
        <v>1.0652173913043479</v>
      </c>
      <c r="I311" s="27">
        <v>480110.59999999986</v>
      </c>
      <c r="J311" s="27">
        <v>527286.1</v>
      </c>
      <c r="K311" s="29">
        <v>0.91053149324436944</v>
      </c>
      <c r="L311" s="28">
        <v>2027740</v>
      </c>
      <c r="M311" s="28">
        <v>1668410</v>
      </c>
      <c r="N311" s="30">
        <f t="shared" si="4"/>
        <v>268</v>
      </c>
    </row>
    <row r="312" spans="1:14" x14ac:dyDescent="0.25">
      <c r="A312" s="5" t="s">
        <v>94</v>
      </c>
      <c r="B312" s="7">
        <v>14</v>
      </c>
      <c r="C312" s="11">
        <v>12</v>
      </c>
      <c r="D312" s="7">
        <v>21.009999999999998</v>
      </c>
      <c r="E312" s="9">
        <v>0.66634935744883395</v>
      </c>
      <c r="F312" s="7">
        <v>40</v>
      </c>
      <c r="G312" s="7">
        <v>46.019999999999996</v>
      </c>
      <c r="H312" s="9">
        <v>0.86918730986527604</v>
      </c>
      <c r="I312" s="7">
        <v>166395.98000000001</v>
      </c>
      <c r="J312" s="7">
        <v>194195.44</v>
      </c>
      <c r="K312" s="9">
        <v>0.85684802897534573</v>
      </c>
      <c r="L312" s="11">
        <v>444300</v>
      </c>
      <c r="M312" s="11">
        <v>377710</v>
      </c>
      <c r="N312" s="6">
        <f t="shared" si="4"/>
        <v>52</v>
      </c>
    </row>
    <row r="313" spans="1:14" x14ac:dyDescent="0.25">
      <c r="A313" s="5" t="s">
        <v>95</v>
      </c>
      <c r="B313" s="7">
        <v>20</v>
      </c>
      <c r="C313" s="11">
        <v>13</v>
      </c>
      <c r="D313" s="7">
        <v>19.990000000000002</v>
      </c>
      <c r="E313" s="9">
        <v>1.0005002501250624</v>
      </c>
      <c r="F313" s="7">
        <v>49</v>
      </c>
      <c r="G313" s="7">
        <v>54.980000000000004</v>
      </c>
      <c r="H313" s="9">
        <v>0.89123317570025462</v>
      </c>
      <c r="I313" s="7">
        <v>173868.91999999998</v>
      </c>
      <c r="J313" s="7">
        <v>153292.07</v>
      </c>
      <c r="K313" s="9">
        <v>1.1342329710858492</v>
      </c>
      <c r="L313" s="11">
        <v>500210</v>
      </c>
      <c r="M313" s="11">
        <v>425610</v>
      </c>
      <c r="N313" s="6">
        <f t="shared" si="4"/>
        <v>62</v>
      </c>
    </row>
    <row r="314" spans="1:14" x14ac:dyDescent="0.25">
      <c r="A314" s="5" t="s">
        <v>96</v>
      </c>
      <c r="B314" s="7">
        <v>6</v>
      </c>
      <c r="C314" s="11">
        <v>3</v>
      </c>
      <c r="D314" s="7">
        <v>13.020000000000001</v>
      </c>
      <c r="E314" s="9">
        <v>0.46082949308755755</v>
      </c>
      <c r="F314" s="7">
        <v>19</v>
      </c>
      <c r="G314" s="7">
        <v>29.98</v>
      </c>
      <c r="H314" s="9">
        <v>0.63375583722481654</v>
      </c>
      <c r="I314" s="7">
        <v>88777.369999999981</v>
      </c>
      <c r="J314" s="7">
        <v>100562.5</v>
      </c>
      <c r="K314" s="9">
        <v>0.88280790553138577</v>
      </c>
      <c r="L314" s="11">
        <v>249352</v>
      </c>
      <c r="M314" s="11">
        <v>230592</v>
      </c>
      <c r="N314" s="6">
        <f t="shared" si="4"/>
        <v>22</v>
      </c>
    </row>
    <row r="315" spans="1:14" s="31" customFormat="1" x14ac:dyDescent="0.25">
      <c r="A315" s="26" t="s">
        <v>97</v>
      </c>
      <c r="B315" s="27">
        <v>55</v>
      </c>
      <c r="C315" s="28">
        <v>31</v>
      </c>
      <c r="D315" s="27">
        <v>53.010000000000005</v>
      </c>
      <c r="E315" s="29">
        <v>1.0375400867760798</v>
      </c>
      <c r="F315" s="27">
        <v>94</v>
      </c>
      <c r="G315" s="27">
        <v>110</v>
      </c>
      <c r="H315" s="29">
        <v>0.8545454545454545</v>
      </c>
      <c r="I315" s="27">
        <v>334635.30000000005</v>
      </c>
      <c r="J315" s="27">
        <v>387683.08999999997</v>
      </c>
      <c r="K315" s="29">
        <v>0.86316712962641751</v>
      </c>
      <c r="L315" s="28">
        <v>959930</v>
      </c>
      <c r="M315" s="28">
        <v>789930</v>
      </c>
      <c r="N315" s="30">
        <f t="shared" si="4"/>
        <v>125</v>
      </c>
    </row>
    <row r="316" spans="1:14" s="31" customFormat="1" x14ac:dyDescent="0.25">
      <c r="A316" s="26" t="s">
        <v>98</v>
      </c>
      <c r="B316" s="27">
        <v>29</v>
      </c>
      <c r="C316" s="28">
        <v>22</v>
      </c>
      <c r="D316" s="27">
        <v>28</v>
      </c>
      <c r="E316" s="29">
        <v>1.0357142857142858</v>
      </c>
      <c r="F316" s="27">
        <v>102</v>
      </c>
      <c r="G316" s="27">
        <v>90</v>
      </c>
      <c r="H316" s="29">
        <v>1.1333333333333333</v>
      </c>
      <c r="I316" s="27">
        <v>238046.58</v>
      </c>
      <c r="J316" s="27">
        <v>282197.19</v>
      </c>
      <c r="K316" s="29">
        <v>0.84354695381623035</v>
      </c>
      <c r="L316" s="28">
        <v>898876</v>
      </c>
      <c r="M316" s="28">
        <v>788656</v>
      </c>
      <c r="N316" s="30">
        <f t="shared" si="4"/>
        <v>124</v>
      </c>
    </row>
    <row r="317" spans="1:14" x14ac:dyDescent="0.25">
      <c r="A317" s="5" t="s">
        <v>99</v>
      </c>
      <c r="B317" s="7">
        <v>33</v>
      </c>
      <c r="C317" s="11">
        <v>22</v>
      </c>
      <c r="D317" s="7">
        <v>28</v>
      </c>
      <c r="E317" s="9">
        <v>1.1785714285714286</v>
      </c>
      <c r="F317" s="7">
        <v>46</v>
      </c>
      <c r="G317" s="7">
        <v>51.980000000000004</v>
      </c>
      <c r="H317" s="9">
        <v>0.88495575221238931</v>
      </c>
      <c r="I317" s="7">
        <v>191711.32</v>
      </c>
      <c r="J317" s="7">
        <v>183646.07</v>
      </c>
      <c r="K317" s="9">
        <v>1.043917356902873</v>
      </c>
      <c r="L317" s="11">
        <v>571324</v>
      </c>
      <c r="M317" s="11">
        <v>395598</v>
      </c>
      <c r="N317" s="6">
        <f t="shared" si="4"/>
        <v>68</v>
      </c>
    </row>
    <row r="318" spans="1:14" s="31" customFormat="1" x14ac:dyDescent="0.25">
      <c r="A318" s="26" t="s">
        <v>100</v>
      </c>
      <c r="B318" s="27">
        <v>29</v>
      </c>
      <c r="C318" s="28">
        <v>20</v>
      </c>
      <c r="D318" s="27">
        <v>43.980000000000004</v>
      </c>
      <c r="E318" s="29">
        <v>0.65939063210550242</v>
      </c>
      <c r="F318" s="27">
        <v>86</v>
      </c>
      <c r="G318" s="27">
        <v>94</v>
      </c>
      <c r="H318" s="29">
        <v>0.91489361702127658</v>
      </c>
      <c r="I318" s="27">
        <v>297891.90999999986</v>
      </c>
      <c r="J318" s="27">
        <v>310039.65000000002</v>
      </c>
      <c r="K318" s="29">
        <v>0.9608187533433219</v>
      </c>
      <c r="L318" s="28">
        <v>947188</v>
      </c>
      <c r="M318" s="28">
        <v>838528</v>
      </c>
      <c r="N318" s="30">
        <f t="shared" si="4"/>
        <v>106</v>
      </c>
    </row>
    <row r="319" spans="1:14" x14ac:dyDescent="0.25">
      <c r="A319" s="5" t="s">
        <v>101</v>
      </c>
      <c r="B319" s="7">
        <v>14</v>
      </c>
      <c r="C319" s="11">
        <v>10</v>
      </c>
      <c r="D319" s="7">
        <v>21.990000000000002</v>
      </c>
      <c r="E319" s="9">
        <v>0.63665302410186442</v>
      </c>
      <c r="F319" s="7">
        <v>38</v>
      </c>
      <c r="G319" s="7">
        <v>34.97</v>
      </c>
      <c r="H319" s="9">
        <v>1.086645696311124</v>
      </c>
      <c r="I319" s="7">
        <v>125371.29000000001</v>
      </c>
      <c r="J319" s="7">
        <v>153167.28000000003</v>
      </c>
      <c r="K319" s="9">
        <v>0.81852527511097661</v>
      </c>
      <c r="L319" s="11">
        <v>282550</v>
      </c>
      <c r="M319" s="11">
        <v>245230</v>
      </c>
      <c r="N319" s="6">
        <f t="shared" si="4"/>
        <v>48</v>
      </c>
    </row>
    <row r="320" spans="1:14" x14ac:dyDescent="0.25">
      <c r="A320" s="5" t="s">
        <v>102</v>
      </c>
      <c r="B320" s="7">
        <v>23</v>
      </c>
      <c r="C320" s="11">
        <v>11</v>
      </c>
      <c r="D320" s="7">
        <v>25.97</v>
      </c>
      <c r="E320" s="9">
        <v>0.88563727377743551</v>
      </c>
      <c r="F320" s="7">
        <v>47</v>
      </c>
      <c r="G320" s="7">
        <v>54.010000000000012</v>
      </c>
      <c r="H320" s="9">
        <v>0.87020922051471927</v>
      </c>
      <c r="I320" s="7">
        <v>223409.38</v>
      </c>
      <c r="J320" s="7">
        <v>209480.48000000004</v>
      </c>
      <c r="K320" s="9">
        <v>1.0664925915770289</v>
      </c>
      <c r="L320" s="11">
        <v>533046</v>
      </c>
      <c r="M320" s="11">
        <v>475556</v>
      </c>
      <c r="N320" s="6">
        <f t="shared" si="4"/>
        <v>58</v>
      </c>
    </row>
    <row r="321" spans="1:14" x14ac:dyDescent="0.25">
      <c r="A321" s="22" t="s">
        <v>4</v>
      </c>
      <c r="B321" s="23">
        <v>13552</v>
      </c>
      <c r="C321" s="24">
        <v>7448</v>
      </c>
      <c r="D321" s="23">
        <v>15237.489999999998</v>
      </c>
      <c r="E321" s="25">
        <v>0.88938532527338832</v>
      </c>
      <c r="F321" s="23">
        <v>22094</v>
      </c>
      <c r="G321" s="23">
        <v>23368.920000000006</v>
      </c>
      <c r="H321" s="25">
        <v>0.94544377746168817</v>
      </c>
      <c r="I321" s="23">
        <v>75428055.850000009</v>
      </c>
      <c r="J321" s="23">
        <v>81507198.159999952</v>
      </c>
      <c r="K321" s="25">
        <v>0.92541588415213971</v>
      </c>
      <c r="L321" s="24">
        <v>256623710</v>
      </c>
      <c r="M321" s="24">
        <v>206620728</v>
      </c>
      <c r="N321" s="6">
        <f t="shared" si="4"/>
        <v>29542</v>
      </c>
    </row>
    <row r="322" spans="1:14" x14ac:dyDescent="0.25">
      <c r="N3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topLeftCell="D1" workbookViewId="0">
      <selection activeCell="W11" sqref="W11"/>
    </sheetView>
  </sheetViews>
  <sheetFormatPr defaultRowHeight="15" x14ac:dyDescent="0.25"/>
  <cols>
    <col min="1" max="1" width="32.7109375" customWidth="1"/>
    <col min="14" max="14" width="9.140625" customWidth="1"/>
    <col min="16" max="18" width="0" hidden="1" customWidth="1"/>
  </cols>
  <sheetData>
    <row r="1" spans="1:47" s="2" customFormat="1" ht="45" x14ac:dyDescent="0.2">
      <c r="A1" s="2" t="s">
        <v>2</v>
      </c>
      <c r="B1" s="8" t="s">
        <v>5</v>
      </c>
      <c r="C1" s="2" t="s">
        <v>34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2" t="s">
        <v>15</v>
      </c>
      <c r="M1" s="2" t="s">
        <v>33</v>
      </c>
      <c r="N1" s="8" t="s">
        <v>345</v>
      </c>
      <c r="O1" s="8" t="s">
        <v>346</v>
      </c>
      <c r="P1" s="8" t="s">
        <v>347</v>
      </c>
      <c r="Q1" s="8" t="s">
        <v>348</v>
      </c>
      <c r="R1" s="8" t="s">
        <v>349</v>
      </c>
      <c r="S1" s="8" t="s">
        <v>347</v>
      </c>
      <c r="T1" s="8" t="s">
        <v>348</v>
      </c>
      <c r="U1" s="8" t="s">
        <v>349</v>
      </c>
    </row>
    <row r="2" spans="1:47" x14ac:dyDescent="0.25">
      <c r="A2" s="38" t="s">
        <v>336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x14ac:dyDescent="0.25">
      <c r="A3" s="39" t="s">
        <v>340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s="31" customFormat="1" ht="17.25" customHeight="1" x14ac:dyDescent="0.25">
      <c r="A4" s="34" t="s">
        <v>42</v>
      </c>
      <c r="B4" s="35">
        <v>58</v>
      </c>
      <c r="C4" s="32">
        <v>24</v>
      </c>
      <c r="D4" s="35">
        <v>63.019999999999996</v>
      </c>
      <c r="E4" s="36">
        <v>0.92034274833386231</v>
      </c>
      <c r="F4" s="35">
        <v>115</v>
      </c>
      <c r="G4" s="35">
        <v>114.94999999999999</v>
      </c>
      <c r="H4" s="36">
        <v>1.0004349717268379</v>
      </c>
      <c r="I4" s="35">
        <v>356272.48</v>
      </c>
      <c r="J4" s="35">
        <v>415266.53</v>
      </c>
      <c r="K4" s="36">
        <v>0.85793690139198064</v>
      </c>
      <c r="L4" s="32">
        <v>1389498</v>
      </c>
      <c r="M4" s="32">
        <v>1179360</v>
      </c>
      <c r="N4" s="37">
        <v>139</v>
      </c>
      <c r="O4" s="37">
        <f>B4-C4</f>
        <v>34</v>
      </c>
      <c r="P4" s="33">
        <f>O4*1%+N4*1%</f>
        <v>1.7300000000000002</v>
      </c>
      <c r="Q4" s="33">
        <f>O4*1.5%+N4*2%</f>
        <v>3.29</v>
      </c>
      <c r="R4" s="33">
        <f>O4*2%+N4*3%</f>
        <v>4.8499999999999996</v>
      </c>
      <c r="S4" s="33">
        <f>ROUND(P4,0)</f>
        <v>2</v>
      </c>
      <c r="T4" s="33">
        <f t="shared" ref="T4:U19" si="0">ROUND(Q4,0)</f>
        <v>3</v>
      </c>
      <c r="U4" s="33">
        <f t="shared" si="0"/>
        <v>5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s="31" customFormat="1" ht="17.25" customHeight="1" x14ac:dyDescent="0.25">
      <c r="A5" s="34" t="s">
        <v>43</v>
      </c>
      <c r="B5" s="35">
        <v>34</v>
      </c>
      <c r="C5" s="32">
        <v>23</v>
      </c>
      <c r="D5" s="35">
        <v>53.010000000000005</v>
      </c>
      <c r="E5" s="36">
        <v>0.64138841727975848</v>
      </c>
      <c r="F5" s="35">
        <v>82</v>
      </c>
      <c r="G5" s="35">
        <v>85.01</v>
      </c>
      <c r="H5" s="36">
        <v>0.96459240089401244</v>
      </c>
      <c r="I5" s="35">
        <v>258744.72</v>
      </c>
      <c r="J5" s="35">
        <v>293095.84000000003</v>
      </c>
      <c r="K5" s="36">
        <v>0.88279901891476853</v>
      </c>
      <c r="L5" s="32">
        <v>923980</v>
      </c>
      <c r="M5" s="32">
        <v>794240</v>
      </c>
      <c r="N5" s="37">
        <v>105</v>
      </c>
      <c r="O5" s="37">
        <f t="shared" ref="O5:O42" si="1">B5-C5</f>
        <v>11</v>
      </c>
      <c r="P5" s="33">
        <f t="shared" ref="P5:P42" si="2">O5*1%+N5*1%</f>
        <v>1.1600000000000001</v>
      </c>
      <c r="Q5" s="33">
        <f t="shared" ref="Q5:Q42" si="3">O5*1.5%+N5*2%</f>
        <v>2.2650000000000001</v>
      </c>
      <c r="R5" s="33">
        <f t="shared" ref="R5:R42" si="4">O5*2%+N5*3%</f>
        <v>3.37</v>
      </c>
      <c r="S5" s="33">
        <f t="shared" ref="S5:U42" si="5">ROUND(P5,0)</f>
        <v>1</v>
      </c>
      <c r="T5" s="33">
        <f t="shared" si="0"/>
        <v>2</v>
      </c>
      <c r="U5" s="33">
        <f t="shared" si="0"/>
        <v>3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s="31" customFormat="1" ht="17.25" customHeight="1" x14ac:dyDescent="0.25">
      <c r="A6" s="34" t="s">
        <v>44</v>
      </c>
      <c r="B6" s="35">
        <v>59</v>
      </c>
      <c r="C6" s="32">
        <v>19</v>
      </c>
      <c r="D6" s="35">
        <v>67.019999999999982</v>
      </c>
      <c r="E6" s="36">
        <v>0.88033422858848132</v>
      </c>
      <c r="F6" s="35">
        <v>85</v>
      </c>
      <c r="G6" s="35">
        <v>103.01</v>
      </c>
      <c r="H6" s="36">
        <v>0.8251626055722745</v>
      </c>
      <c r="I6" s="35">
        <v>316231.03000000003</v>
      </c>
      <c r="J6" s="35">
        <v>398892.47000000003</v>
      </c>
      <c r="K6" s="36">
        <v>0.79277262365970458</v>
      </c>
      <c r="L6" s="32">
        <v>1043048</v>
      </c>
      <c r="M6" s="32">
        <v>879568</v>
      </c>
      <c r="N6" s="37">
        <v>104</v>
      </c>
      <c r="O6" s="37">
        <f t="shared" si="1"/>
        <v>40</v>
      </c>
      <c r="P6" s="33">
        <f t="shared" si="2"/>
        <v>1.44</v>
      </c>
      <c r="Q6" s="33">
        <f t="shared" si="3"/>
        <v>2.68</v>
      </c>
      <c r="R6" s="33">
        <f t="shared" si="4"/>
        <v>3.92</v>
      </c>
      <c r="S6" s="33">
        <f t="shared" si="5"/>
        <v>1</v>
      </c>
      <c r="T6" s="33">
        <f t="shared" si="0"/>
        <v>3</v>
      </c>
      <c r="U6" s="33">
        <f t="shared" si="0"/>
        <v>4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</row>
    <row r="7" spans="1:47" s="31" customFormat="1" ht="17.25" customHeight="1" x14ac:dyDescent="0.25">
      <c r="A7" s="34" t="s">
        <v>45</v>
      </c>
      <c r="B7" s="35">
        <v>45</v>
      </c>
      <c r="C7" s="32">
        <v>26</v>
      </c>
      <c r="D7" s="35">
        <v>34.97</v>
      </c>
      <c r="E7" s="36">
        <v>1.2868172719473836</v>
      </c>
      <c r="F7" s="35">
        <v>75</v>
      </c>
      <c r="G7" s="35">
        <v>82.03</v>
      </c>
      <c r="H7" s="36">
        <v>0.91429964647080331</v>
      </c>
      <c r="I7" s="35">
        <v>239200.86999999997</v>
      </c>
      <c r="J7" s="35">
        <v>221217.64999999997</v>
      </c>
      <c r="K7" s="36">
        <v>1.0812919764765605</v>
      </c>
      <c r="L7" s="32">
        <v>869520</v>
      </c>
      <c r="M7" s="32">
        <v>726130</v>
      </c>
      <c r="N7" s="37">
        <v>101</v>
      </c>
      <c r="O7" s="37">
        <f t="shared" si="1"/>
        <v>19</v>
      </c>
      <c r="P7" s="33">
        <f t="shared" si="2"/>
        <v>1.2</v>
      </c>
      <c r="Q7" s="33">
        <f t="shared" si="3"/>
        <v>2.3050000000000002</v>
      </c>
      <c r="R7" s="33">
        <f t="shared" si="4"/>
        <v>3.4099999999999997</v>
      </c>
      <c r="S7" s="33">
        <f t="shared" si="5"/>
        <v>1</v>
      </c>
      <c r="T7" s="33">
        <f t="shared" si="0"/>
        <v>2</v>
      </c>
      <c r="U7" s="33">
        <f t="shared" si="0"/>
        <v>3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</row>
    <row r="8" spans="1:47" s="31" customFormat="1" ht="13.5" customHeight="1" x14ac:dyDescent="0.25">
      <c r="A8" s="34" t="s">
        <v>48</v>
      </c>
      <c r="B8" s="35">
        <v>35</v>
      </c>
      <c r="C8" s="32">
        <v>25</v>
      </c>
      <c r="D8" s="35">
        <v>36.020000000000003</v>
      </c>
      <c r="E8" s="36">
        <v>0.97168239866740691</v>
      </c>
      <c r="F8" s="35">
        <v>75</v>
      </c>
      <c r="G8" s="35">
        <v>71.98</v>
      </c>
      <c r="H8" s="36">
        <v>1.0419560989163656</v>
      </c>
      <c r="I8" s="35">
        <v>355306.72000000009</v>
      </c>
      <c r="J8" s="35">
        <v>329624.42999999993</v>
      </c>
      <c r="K8" s="36">
        <v>1.0779137941929855</v>
      </c>
      <c r="L8" s="32">
        <v>885482</v>
      </c>
      <c r="M8" s="32">
        <v>730430</v>
      </c>
      <c r="N8" s="37">
        <v>100</v>
      </c>
      <c r="O8" s="37">
        <f t="shared" si="1"/>
        <v>10</v>
      </c>
      <c r="P8" s="33">
        <f t="shared" si="2"/>
        <v>1.1000000000000001</v>
      </c>
      <c r="Q8" s="33">
        <f t="shared" si="3"/>
        <v>2.15</v>
      </c>
      <c r="R8" s="33">
        <f t="shared" si="4"/>
        <v>3.2</v>
      </c>
      <c r="S8" s="33">
        <f t="shared" si="5"/>
        <v>1</v>
      </c>
      <c r="T8" s="33">
        <f t="shared" si="0"/>
        <v>2</v>
      </c>
      <c r="U8" s="33">
        <f t="shared" si="0"/>
        <v>3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</row>
    <row r="9" spans="1:47" s="31" customFormat="1" x14ac:dyDescent="0.25">
      <c r="A9" s="34" t="s">
        <v>49</v>
      </c>
      <c r="B9" s="35">
        <v>56</v>
      </c>
      <c r="C9" s="32">
        <v>29</v>
      </c>
      <c r="D9" s="35">
        <v>49.97</v>
      </c>
      <c r="E9" s="36">
        <v>1.1206724034420652</v>
      </c>
      <c r="F9" s="35">
        <v>93</v>
      </c>
      <c r="G9" s="35">
        <v>90.999999999999986</v>
      </c>
      <c r="H9" s="36">
        <v>1.0219780219780221</v>
      </c>
      <c r="I9" s="35">
        <v>291760.81</v>
      </c>
      <c r="J9" s="35">
        <v>319906.79999999993</v>
      </c>
      <c r="K9" s="36">
        <v>0.91201815653809193</v>
      </c>
      <c r="L9" s="32">
        <v>1168002</v>
      </c>
      <c r="M9" s="32">
        <v>824772</v>
      </c>
      <c r="N9" s="37">
        <v>122</v>
      </c>
      <c r="O9" s="37">
        <f t="shared" si="1"/>
        <v>27</v>
      </c>
      <c r="P9" s="33">
        <f t="shared" si="2"/>
        <v>1.49</v>
      </c>
      <c r="Q9" s="33">
        <f t="shared" si="3"/>
        <v>2.8449999999999998</v>
      </c>
      <c r="R9" s="33">
        <f t="shared" si="4"/>
        <v>4.1999999999999993</v>
      </c>
      <c r="S9" s="33">
        <f t="shared" si="5"/>
        <v>1</v>
      </c>
      <c r="T9" s="33">
        <f t="shared" si="0"/>
        <v>3</v>
      </c>
      <c r="U9" s="33">
        <f t="shared" si="0"/>
        <v>4</v>
      </c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</row>
    <row r="10" spans="1:47" s="31" customFormat="1" x14ac:dyDescent="0.25">
      <c r="A10" s="34" t="s">
        <v>70</v>
      </c>
      <c r="B10" s="35">
        <v>26</v>
      </c>
      <c r="C10" s="32">
        <v>16</v>
      </c>
      <c r="D10" s="35">
        <v>36.019999999999996</v>
      </c>
      <c r="E10" s="36">
        <v>0.72182121043864522</v>
      </c>
      <c r="F10" s="35">
        <v>98</v>
      </c>
      <c r="G10" s="35">
        <v>97.97999999999999</v>
      </c>
      <c r="H10" s="36">
        <v>1.0002041232904675</v>
      </c>
      <c r="I10" s="35">
        <v>385115.32000000007</v>
      </c>
      <c r="J10" s="35">
        <v>488659.14999999997</v>
      </c>
      <c r="K10" s="36">
        <v>0.78810622905556993</v>
      </c>
      <c r="L10" s="32">
        <v>1096550</v>
      </c>
      <c r="M10" s="32">
        <v>1012630</v>
      </c>
      <c r="N10" s="37">
        <v>114</v>
      </c>
      <c r="O10" s="37">
        <f t="shared" si="1"/>
        <v>10</v>
      </c>
      <c r="P10" s="33">
        <f t="shared" si="2"/>
        <v>1.2400000000000002</v>
      </c>
      <c r="Q10" s="33">
        <f t="shared" si="3"/>
        <v>2.4300000000000002</v>
      </c>
      <c r="R10" s="33">
        <f t="shared" si="4"/>
        <v>3.62</v>
      </c>
      <c r="S10" s="33">
        <f t="shared" si="5"/>
        <v>1</v>
      </c>
      <c r="T10" s="33">
        <f t="shared" si="0"/>
        <v>2</v>
      </c>
      <c r="U10" s="33">
        <f t="shared" si="0"/>
        <v>4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</row>
    <row r="11" spans="1:47" s="31" customFormat="1" x14ac:dyDescent="0.25">
      <c r="A11" s="34" t="s">
        <v>73</v>
      </c>
      <c r="B11" s="35">
        <v>54</v>
      </c>
      <c r="C11" s="32">
        <v>35</v>
      </c>
      <c r="D11" s="35">
        <v>62</v>
      </c>
      <c r="E11" s="36">
        <v>0.87096774193548387</v>
      </c>
      <c r="F11" s="35">
        <v>158</v>
      </c>
      <c r="G11" s="35">
        <v>155.97999999999999</v>
      </c>
      <c r="H11" s="36">
        <v>1.0129503782536222</v>
      </c>
      <c r="I11" s="35">
        <v>549767.10000000009</v>
      </c>
      <c r="J11" s="35">
        <v>530168.93000000005</v>
      </c>
      <c r="K11" s="36">
        <v>1.0369658968887521</v>
      </c>
      <c r="L11" s="32">
        <v>1764910</v>
      </c>
      <c r="M11" s="32">
        <v>1454540</v>
      </c>
      <c r="N11" s="37">
        <v>193</v>
      </c>
      <c r="O11" s="37">
        <f t="shared" si="1"/>
        <v>19</v>
      </c>
      <c r="P11" s="33">
        <f t="shared" si="2"/>
        <v>2.12</v>
      </c>
      <c r="Q11" s="33">
        <f t="shared" si="3"/>
        <v>4.1449999999999996</v>
      </c>
      <c r="R11" s="33">
        <f t="shared" si="4"/>
        <v>6.17</v>
      </c>
      <c r="S11" s="33">
        <f t="shared" si="5"/>
        <v>2</v>
      </c>
      <c r="T11" s="33">
        <f t="shared" si="0"/>
        <v>4</v>
      </c>
      <c r="U11" s="33">
        <f t="shared" si="0"/>
        <v>6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</row>
    <row r="12" spans="1:47" s="31" customFormat="1" x14ac:dyDescent="0.25">
      <c r="A12" s="34" t="s">
        <v>100</v>
      </c>
      <c r="B12" s="35">
        <v>29</v>
      </c>
      <c r="C12" s="32">
        <v>20</v>
      </c>
      <c r="D12" s="35">
        <v>43.980000000000004</v>
      </c>
      <c r="E12" s="36">
        <v>0.65939063210550242</v>
      </c>
      <c r="F12" s="35">
        <v>86</v>
      </c>
      <c r="G12" s="35">
        <v>94</v>
      </c>
      <c r="H12" s="36">
        <v>0.91489361702127658</v>
      </c>
      <c r="I12" s="35">
        <v>297891.90999999986</v>
      </c>
      <c r="J12" s="35">
        <v>310039.65000000002</v>
      </c>
      <c r="K12" s="36">
        <v>0.9608187533433219</v>
      </c>
      <c r="L12" s="32">
        <v>947188</v>
      </c>
      <c r="M12" s="32">
        <v>838528</v>
      </c>
      <c r="N12" s="37">
        <v>106</v>
      </c>
      <c r="O12" s="37">
        <f t="shared" si="1"/>
        <v>9</v>
      </c>
      <c r="P12" s="33">
        <f t="shared" si="2"/>
        <v>1.1500000000000001</v>
      </c>
      <c r="Q12" s="33">
        <f t="shared" si="3"/>
        <v>2.2549999999999999</v>
      </c>
      <c r="R12" s="33">
        <f t="shared" si="4"/>
        <v>3.36</v>
      </c>
      <c r="S12" s="33">
        <f t="shared" si="5"/>
        <v>1</v>
      </c>
      <c r="T12" s="33">
        <f t="shared" si="0"/>
        <v>2</v>
      </c>
      <c r="U12" s="33">
        <f t="shared" si="0"/>
        <v>3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</row>
    <row r="13" spans="1:47" s="33" customFormat="1" x14ac:dyDescent="0.25">
      <c r="A13" s="34" t="s">
        <v>69</v>
      </c>
      <c r="B13" s="35">
        <v>39</v>
      </c>
      <c r="C13" s="32">
        <v>26</v>
      </c>
      <c r="D13" s="35">
        <v>36.97</v>
      </c>
      <c r="E13" s="36">
        <v>1.0549093859886394</v>
      </c>
      <c r="F13" s="35">
        <v>88</v>
      </c>
      <c r="G13" s="35">
        <v>78.989999999999995</v>
      </c>
      <c r="H13" s="36">
        <v>1.1140650715280416</v>
      </c>
      <c r="I13" s="35">
        <v>316612.46999999997</v>
      </c>
      <c r="J13" s="35">
        <v>375037.16000000003</v>
      </c>
      <c r="K13" s="36">
        <v>0.84421626379636605</v>
      </c>
      <c r="L13" s="32">
        <v>1031638</v>
      </c>
      <c r="M13" s="32">
        <v>866838</v>
      </c>
      <c r="N13" s="37">
        <f t="shared" ref="N13" si="6">C13+F13</f>
        <v>114</v>
      </c>
      <c r="O13" s="37">
        <f t="shared" si="1"/>
        <v>13</v>
      </c>
      <c r="P13" s="33">
        <f t="shared" si="2"/>
        <v>1.27</v>
      </c>
      <c r="Q13" s="33">
        <f t="shared" si="3"/>
        <v>2.4750000000000001</v>
      </c>
      <c r="R13" s="33">
        <f t="shared" si="4"/>
        <v>3.6799999999999997</v>
      </c>
      <c r="S13" s="33">
        <f t="shared" si="5"/>
        <v>1</v>
      </c>
      <c r="T13" s="33">
        <f t="shared" si="0"/>
        <v>2</v>
      </c>
      <c r="U13" s="33">
        <f t="shared" si="0"/>
        <v>4</v>
      </c>
    </row>
    <row r="14" spans="1:47" s="31" customFormat="1" x14ac:dyDescent="0.25">
      <c r="A14" s="34"/>
      <c r="B14" s="35"/>
      <c r="C14" s="32"/>
      <c r="D14" s="35"/>
      <c r="E14" s="36"/>
      <c r="F14" s="35"/>
      <c r="G14" s="35"/>
      <c r="H14" s="36"/>
      <c r="I14" s="35"/>
      <c r="J14" s="35"/>
      <c r="K14" s="36"/>
      <c r="L14" s="32"/>
      <c r="M14" s="32"/>
      <c r="N14" s="37"/>
      <c r="O14" s="37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</row>
    <row r="15" spans="1:47" x14ac:dyDescent="0.25">
      <c r="A15" s="38" t="s">
        <v>337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</row>
    <row r="16" spans="1:47" x14ac:dyDescent="0.25">
      <c r="A16" s="39" t="s">
        <v>339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</row>
    <row r="17" spans="1:47" ht="15.75" customHeight="1" x14ac:dyDescent="0.25">
      <c r="A17" s="34" t="s">
        <v>199</v>
      </c>
      <c r="B17" s="35">
        <v>28</v>
      </c>
      <c r="C17" s="32">
        <v>13</v>
      </c>
      <c r="D17" s="35">
        <v>32.020000000000003</v>
      </c>
      <c r="E17" s="36">
        <v>0.8744534665833853</v>
      </c>
      <c r="F17" s="35">
        <v>71</v>
      </c>
      <c r="G17" s="35">
        <v>76.97</v>
      </c>
      <c r="H17" s="36">
        <v>0.92243731323892431</v>
      </c>
      <c r="I17" s="35">
        <v>161032.57</v>
      </c>
      <c r="J17" s="35">
        <v>190912.91000000003</v>
      </c>
      <c r="K17" s="36">
        <v>0.84348706433734622</v>
      </c>
      <c r="L17" s="32">
        <v>611300</v>
      </c>
      <c r="M17" s="32">
        <v>535950</v>
      </c>
      <c r="N17" s="37">
        <f t="shared" ref="N17:N26" si="7">C17+F17</f>
        <v>84</v>
      </c>
      <c r="O17" s="37">
        <f t="shared" si="1"/>
        <v>15</v>
      </c>
      <c r="P17" s="33">
        <f t="shared" si="2"/>
        <v>0.99</v>
      </c>
      <c r="Q17" s="33">
        <f t="shared" si="3"/>
        <v>1.9049999999999998</v>
      </c>
      <c r="R17" s="33">
        <f t="shared" si="4"/>
        <v>2.82</v>
      </c>
      <c r="S17" s="33">
        <f t="shared" si="5"/>
        <v>1</v>
      </c>
      <c r="T17" s="33">
        <f t="shared" si="0"/>
        <v>2</v>
      </c>
      <c r="U17" s="33">
        <f t="shared" si="0"/>
        <v>3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</row>
    <row r="18" spans="1:47" s="31" customFormat="1" ht="15.75" customHeight="1" x14ac:dyDescent="0.25">
      <c r="A18" s="34" t="s">
        <v>200</v>
      </c>
      <c r="B18" s="35">
        <v>59</v>
      </c>
      <c r="C18" s="32">
        <v>34</v>
      </c>
      <c r="D18" s="35">
        <v>49.97</v>
      </c>
      <c r="E18" s="36">
        <v>1.180708425055033</v>
      </c>
      <c r="F18" s="35">
        <v>91</v>
      </c>
      <c r="G18" s="35">
        <v>86.010000000000019</v>
      </c>
      <c r="H18" s="36">
        <v>1.0580165097081733</v>
      </c>
      <c r="I18" s="35">
        <v>286018.96000000002</v>
      </c>
      <c r="J18" s="35">
        <v>284206.15000000002</v>
      </c>
      <c r="K18" s="36">
        <v>1.0063785037727015</v>
      </c>
      <c r="L18" s="32">
        <v>1308668</v>
      </c>
      <c r="M18" s="32">
        <v>1036130</v>
      </c>
      <c r="N18" s="37">
        <f t="shared" si="7"/>
        <v>125</v>
      </c>
      <c r="O18" s="37">
        <f t="shared" si="1"/>
        <v>25</v>
      </c>
      <c r="P18" s="33">
        <f t="shared" si="2"/>
        <v>1.5</v>
      </c>
      <c r="Q18" s="33">
        <f t="shared" si="3"/>
        <v>2.875</v>
      </c>
      <c r="R18" s="33">
        <f t="shared" si="4"/>
        <v>4.25</v>
      </c>
      <c r="S18" s="33">
        <f t="shared" si="5"/>
        <v>2</v>
      </c>
      <c r="T18" s="33">
        <f t="shared" si="0"/>
        <v>3</v>
      </c>
      <c r="U18" s="33">
        <f t="shared" si="0"/>
        <v>4</v>
      </c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</row>
    <row r="19" spans="1:47" s="31" customFormat="1" ht="15.75" customHeight="1" x14ac:dyDescent="0.25">
      <c r="A19" s="34" t="s">
        <v>202</v>
      </c>
      <c r="B19" s="35">
        <v>43</v>
      </c>
      <c r="C19" s="32">
        <v>23</v>
      </c>
      <c r="D19" s="35">
        <v>58.97</v>
      </c>
      <c r="E19" s="36">
        <v>0.72918433101577074</v>
      </c>
      <c r="F19" s="35">
        <v>91</v>
      </c>
      <c r="G19" s="35">
        <v>120.01000000000002</v>
      </c>
      <c r="H19" s="36">
        <v>0.75827014415465366</v>
      </c>
      <c r="I19" s="35">
        <v>325010.03999999986</v>
      </c>
      <c r="J19" s="35">
        <v>413378.31</v>
      </c>
      <c r="K19" s="36">
        <v>0.7862290597685202</v>
      </c>
      <c r="L19" s="32">
        <v>985560</v>
      </c>
      <c r="M19" s="32">
        <v>812640</v>
      </c>
      <c r="N19" s="37">
        <f t="shared" si="7"/>
        <v>114</v>
      </c>
      <c r="O19" s="37">
        <f t="shared" si="1"/>
        <v>20</v>
      </c>
      <c r="P19" s="33">
        <f t="shared" si="2"/>
        <v>1.34</v>
      </c>
      <c r="Q19" s="33">
        <f t="shared" si="3"/>
        <v>2.58</v>
      </c>
      <c r="R19" s="33">
        <f t="shared" si="4"/>
        <v>3.82</v>
      </c>
      <c r="S19" s="33">
        <f t="shared" si="5"/>
        <v>1</v>
      </c>
      <c r="T19" s="33">
        <f t="shared" si="0"/>
        <v>3</v>
      </c>
      <c r="U19" s="33">
        <f t="shared" si="0"/>
        <v>4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</row>
    <row r="20" spans="1:47" ht="15.75" customHeight="1" x14ac:dyDescent="0.25">
      <c r="A20" s="34" t="s">
        <v>203</v>
      </c>
      <c r="B20" s="35">
        <v>37</v>
      </c>
      <c r="C20" s="32">
        <v>19</v>
      </c>
      <c r="D20" s="35">
        <v>38.019999999999996</v>
      </c>
      <c r="E20" s="36">
        <v>0.9731720147290901</v>
      </c>
      <c r="F20" s="35">
        <v>58</v>
      </c>
      <c r="G20" s="35">
        <v>76.97</v>
      </c>
      <c r="H20" s="36">
        <v>0.75354034039236062</v>
      </c>
      <c r="I20" s="35">
        <v>182651.08999999997</v>
      </c>
      <c r="J20" s="35">
        <v>263137.35999999993</v>
      </c>
      <c r="K20" s="36">
        <v>0.694128306219991</v>
      </c>
      <c r="L20" s="32">
        <v>699500</v>
      </c>
      <c r="M20" s="32">
        <v>565920</v>
      </c>
      <c r="N20" s="37">
        <f t="shared" si="7"/>
        <v>77</v>
      </c>
      <c r="O20" s="37">
        <f t="shared" si="1"/>
        <v>18</v>
      </c>
      <c r="P20" s="33">
        <f t="shared" si="2"/>
        <v>0.95</v>
      </c>
      <c r="Q20" s="33">
        <f t="shared" si="3"/>
        <v>1.81</v>
      </c>
      <c r="R20" s="33">
        <f t="shared" si="4"/>
        <v>2.67</v>
      </c>
      <c r="S20" s="33">
        <f t="shared" si="5"/>
        <v>1</v>
      </c>
      <c r="T20" s="33">
        <f t="shared" si="5"/>
        <v>2</v>
      </c>
      <c r="U20" s="33">
        <f t="shared" si="5"/>
        <v>3</v>
      </c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</row>
    <row r="21" spans="1:47" s="31" customFormat="1" ht="15.75" customHeight="1" x14ac:dyDescent="0.25">
      <c r="A21" s="34" t="s">
        <v>204</v>
      </c>
      <c r="B21" s="35">
        <v>25</v>
      </c>
      <c r="C21" s="32">
        <v>21</v>
      </c>
      <c r="D21" s="35">
        <v>33.019999999999996</v>
      </c>
      <c r="E21" s="36">
        <v>0.75711689884918243</v>
      </c>
      <c r="F21" s="35">
        <v>111</v>
      </c>
      <c r="G21" s="35">
        <v>110</v>
      </c>
      <c r="H21" s="36">
        <v>1.009090909090909</v>
      </c>
      <c r="I21" s="35">
        <v>254712.21</v>
      </c>
      <c r="J21" s="35">
        <v>268835.01999999996</v>
      </c>
      <c r="K21" s="36">
        <v>0.9474666284176817</v>
      </c>
      <c r="L21" s="32">
        <v>980580</v>
      </c>
      <c r="M21" s="32">
        <v>859810</v>
      </c>
      <c r="N21" s="37">
        <f t="shared" si="7"/>
        <v>132</v>
      </c>
      <c r="O21" s="37">
        <f t="shared" si="1"/>
        <v>4</v>
      </c>
      <c r="P21" s="33">
        <f t="shared" si="2"/>
        <v>1.36</v>
      </c>
      <c r="Q21" s="33">
        <f t="shared" si="3"/>
        <v>2.7</v>
      </c>
      <c r="R21" s="33">
        <f t="shared" si="4"/>
        <v>4.04</v>
      </c>
      <c r="S21" s="33">
        <f t="shared" si="5"/>
        <v>1</v>
      </c>
      <c r="T21" s="33">
        <f t="shared" si="5"/>
        <v>3</v>
      </c>
      <c r="U21" s="33">
        <f t="shared" si="5"/>
        <v>4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</row>
    <row r="22" spans="1:47" x14ac:dyDescent="0.25">
      <c r="A22" s="34" t="s">
        <v>187</v>
      </c>
      <c r="B22" s="35">
        <v>40</v>
      </c>
      <c r="C22" s="32">
        <v>25</v>
      </c>
      <c r="D22" s="35">
        <v>46.019999999999996</v>
      </c>
      <c r="E22" s="36">
        <v>0.86918730986527604</v>
      </c>
      <c r="F22" s="35">
        <v>71</v>
      </c>
      <c r="G22" s="35">
        <v>94.989999999999981</v>
      </c>
      <c r="H22" s="36">
        <v>0.74744709969470491</v>
      </c>
      <c r="I22" s="35">
        <v>252381.43999999994</v>
      </c>
      <c r="J22" s="35">
        <v>252144.49</v>
      </c>
      <c r="K22" s="36">
        <v>1.0009397389568178</v>
      </c>
      <c r="L22" s="32">
        <v>979594</v>
      </c>
      <c r="M22" s="32">
        <v>772924</v>
      </c>
      <c r="N22" s="37">
        <f t="shared" si="7"/>
        <v>96</v>
      </c>
      <c r="O22" s="37">
        <f t="shared" si="1"/>
        <v>15</v>
      </c>
      <c r="P22" s="33">
        <f t="shared" si="2"/>
        <v>1.1099999999999999</v>
      </c>
      <c r="Q22" s="33">
        <f t="shared" si="3"/>
        <v>2.145</v>
      </c>
      <c r="R22" s="33">
        <f t="shared" si="4"/>
        <v>3.1799999999999997</v>
      </c>
      <c r="S22" s="33">
        <f t="shared" si="5"/>
        <v>1</v>
      </c>
      <c r="T22" s="33">
        <f t="shared" si="5"/>
        <v>2</v>
      </c>
      <c r="U22" s="33">
        <f t="shared" si="5"/>
        <v>3</v>
      </c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</row>
    <row r="23" spans="1:47" s="31" customFormat="1" x14ac:dyDescent="0.25">
      <c r="A23" s="34" t="s">
        <v>189</v>
      </c>
      <c r="B23" s="35">
        <v>38</v>
      </c>
      <c r="C23" s="32">
        <v>23</v>
      </c>
      <c r="D23" s="35">
        <v>43.98</v>
      </c>
      <c r="E23" s="36">
        <v>0.86402910413824474</v>
      </c>
      <c r="F23" s="35">
        <v>90</v>
      </c>
      <c r="G23" s="35">
        <v>83.990000000000009</v>
      </c>
      <c r="H23" s="36">
        <v>1.0715561376354328</v>
      </c>
      <c r="I23" s="35">
        <v>214793.38999999998</v>
      </c>
      <c r="J23" s="35">
        <v>243219.24</v>
      </c>
      <c r="K23" s="36">
        <v>0.88312663915897438</v>
      </c>
      <c r="L23" s="32">
        <v>845334</v>
      </c>
      <c r="M23" s="32">
        <v>729604</v>
      </c>
      <c r="N23" s="37">
        <f t="shared" si="7"/>
        <v>113</v>
      </c>
      <c r="O23" s="37">
        <f t="shared" si="1"/>
        <v>15</v>
      </c>
      <c r="P23" s="33">
        <f t="shared" si="2"/>
        <v>1.28</v>
      </c>
      <c r="Q23" s="33">
        <f t="shared" si="3"/>
        <v>2.4850000000000003</v>
      </c>
      <c r="R23" s="33">
        <f t="shared" si="4"/>
        <v>3.6899999999999995</v>
      </c>
      <c r="S23" s="33">
        <f t="shared" si="5"/>
        <v>1</v>
      </c>
      <c r="T23" s="33">
        <f t="shared" si="5"/>
        <v>2</v>
      </c>
      <c r="U23" s="33">
        <f t="shared" si="5"/>
        <v>4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</row>
    <row r="24" spans="1:47" s="31" customFormat="1" x14ac:dyDescent="0.25">
      <c r="A24" s="34" t="s">
        <v>193</v>
      </c>
      <c r="B24" s="35">
        <v>55</v>
      </c>
      <c r="C24" s="32">
        <v>32</v>
      </c>
      <c r="D24" s="35">
        <v>60.009999999999991</v>
      </c>
      <c r="E24" s="36">
        <v>0.91651391434760887</v>
      </c>
      <c r="F24" s="35">
        <v>142</v>
      </c>
      <c r="G24" s="35">
        <v>140.01</v>
      </c>
      <c r="H24" s="36">
        <v>1.0142132704806801</v>
      </c>
      <c r="I24" s="35">
        <v>330688.99000000005</v>
      </c>
      <c r="J24" s="35">
        <v>356864.89999999997</v>
      </c>
      <c r="K24" s="36">
        <v>0.92665036544641988</v>
      </c>
      <c r="L24" s="32">
        <v>1548624</v>
      </c>
      <c r="M24" s="32">
        <v>1315234</v>
      </c>
      <c r="N24" s="37">
        <f t="shared" si="7"/>
        <v>174</v>
      </c>
      <c r="O24" s="37">
        <f t="shared" si="1"/>
        <v>23</v>
      </c>
      <c r="P24" s="33">
        <f t="shared" si="2"/>
        <v>1.97</v>
      </c>
      <c r="Q24" s="33">
        <f t="shared" si="3"/>
        <v>3.8250000000000002</v>
      </c>
      <c r="R24" s="33">
        <f t="shared" si="4"/>
        <v>5.68</v>
      </c>
      <c r="S24" s="33">
        <f t="shared" si="5"/>
        <v>2</v>
      </c>
      <c r="T24" s="33">
        <f t="shared" si="5"/>
        <v>4</v>
      </c>
      <c r="U24" s="33">
        <f t="shared" si="5"/>
        <v>6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</row>
    <row r="25" spans="1:47" s="31" customFormat="1" x14ac:dyDescent="0.25">
      <c r="A25" s="34" t="s">
        <v>194</v>
      </c>
      <c r="B25" s="35">
        <v>31</v>
      </c>
      <c r="C25" s="32">
        <v>23</v>
      </c>
      <c r="D25" s="35">
        <v>58.019999999999996</v>
      </c>
      <c r="E25" s="36">
        <v>0.53429851775249915</v>
      </c>
      <c r="F25" s="35">
        <v>96</v>
      </c>
      <c r="G25" s="35">
        <v>90</v>
      </c>
      <c r="H25" s="36">
        <v>1.0666666666666667</v>
      </c>
      <c r="I25" s="35">
        <v>309130.79999999993</v>
      </c>
      <c r="J25" s="35">
        <v>375324.52</v>
      </c>
      <c r="K25" s="36">
        <v>0.82363603635595117</v>
      </c>
      <c r="L25" s="32">
        <v>1206972</v>
      </c>
      <c r="M25" s="32">
        <v>853142</v>
      </c>
      <c r="N25" s="37">
        <f t="shared" si="7"/>
        <v>119</v>
      </c>
      <c r="O25" s="37">
        <f t="shared" si="1"/>
        <v>8</v>
      </c>
      <c r="P25" s="33">
        <f t="shared" si="2"/>
        <v>1.27</v>
      </c>
      <c r="Q25" s="33">
        <f t="shared" si="3"/>
        <v>2.5</v>
      </c>
      <c r="R25" s="33">
        <f t="shared" si="4"/>
        <v>3.73</v>
      </c>
      <c r="S25" s="33">
        <f t="shared" si="5"/>
        <v>1</v>
      </c>
      <c r="T25" s="33">
        <f t="shared" si="5"/>
        <v>3</v>
      </c>
      <c r="U25" s="33">
        <f t="shared" si="5"/>
        <v>4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</row>
    <row r="26" spans="1:47" s="31" customFormat="1" x14ac:dyDescent="0.25">
      <c r="A26" s="34" t="s">
        <v>195</v>
      </c>
      <c r="B26" s="35">
        <v>36</v>
      </c>
      <c r="C26" s="32">
        <v>26</v>
      </c>
      <c r="D26" s="35">
        <v>49.97</v>
      </c>
      <c r="E26" s="36">
        <v>0.72043225935561339</v>
      </c>
      <c r="F26" s="35">
        <v>87</v>
      </c>
      <c r="G26" s="35">
        <v>94.989999999999981</v>
      </c>
      <c r="H26" s="36">
        <v>0.91588588272449745</v>
      </c>
      <c r="I26" s="35">
        <v>271192.84999999998</v>
      </c>
      <c r="J26" s="35">
        <v>282187.78000000003</v>
      </c>
      <c r="K26" s="36">
        <v>0.96103683157364206</v>
      </c>
      <c r="L26" s="32">
        <v>911492</v>
      </c>
      <c r="M26" s="32">
        <v>688092</v>
      </c>
      <c r="N26" s="37">
        <f t="shared" si="7"/>
        <v>113</v>
      </c>
      <c r="O26" s="37">
        <f t="shared" si="1"/>
        <v>10</v>
      </c>
      <c r="P26" s="33">
        <f t="shared" si="2"/>
        <v>1.2300000000000002</v>
      </c>
      <c r="Q26" s="33">
        <f t="shared" si="3"/>
        <v>2.41</v>
      </c>
      <c r="R26" s="33">
        <f t="shared" si="4"/>
        <v>3.59</v>
      </c>
      <c r="S26" s="33">
        <f t="shared" si="5"/>
        <v>1</v>
      </c>
      <c r="T26" s="33">
        <f t="shared" si="5"/>
        <v>2</v>
      </c>
      <c r="U26" s="33">
        <f t="shared" si="5"/>
        <v>4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</row>
    <row r="27" spans="1:47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7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</row>
    <row r="28" spans="1:47" x14ac:dyDescent="0.25">
      <c r="A28" s="38" t="s">
        <v>338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</row>
    <row r="29" spans="1:47" x14ac:dyDescent="0.25">
      <c r="A29" s="39" t="s">
        <v>341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</row>
    <row r="30" spans="1:47" s="31" customFormat="1" x14ac:dyDescent="0.25">
      <c r="A30" s="34" t="s">
        <v>236</v>
      </c>
      <c r="B30" s="35">
        <v>51</v>
      </c>
      <c r="C30" s="32">
        <v>27</v>
      </c>
      <c r="D30" s="35">
        <v>60.01</v>
      </c>
      <c r="E30" s="36">
        <v>0.84985835694050993</v>
      </c>
      <c r="F30" s="35">
        <v>93</v>
      </c>
      <c r="G30" s="35">
        <v>82.97</v>
      </c>
      <c r="H30" s="36">
        <v>1.1208870676148006</v>
      </c>
      <c r="I30" s="35">
        <v>268516.03999999998</v>
      </c>
      <c r="J30" s="35">
        <v>322092.58999999997</v>
      </c>
      <c r="K30" s="36">
        <v>0.83366102896064764</v>
      </c>
      <c r="L30" s="32">
        <v>1065734</v>
      </c>
      <c r="M30" s="32">
        <v>887244</v>
      </c>
      <c r="N30" s="37">
        <v>120</v>
      </c>
      <c r="O30" s="37">
        <f t="shared" si="1"/>
        <v>24</v>
      </c>
      <c r="P30" s="33">
        <f t="shared" si="2"/>
        <v>1.44</v>
      </c>
      <c r="Q30" s="33">
        <f t="shared" si="3"/>
        <v>2.76</v>
      </c>
      <c r="R30" s="33">
        <f t="shared" si="4"/>
        <v>4.08</v>
      </c>
      <c r="S30" s="33">
        <f t="shared" si="5"/>
        <v>1</v>
      </c>
      <c r="T30" s="33">
        <f t="shared" si="5"/>
        <v>3</v>
      </c>
      <c r="U30" s="33">
        <f t="shared" si="5"/>
        <v>4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</row>
    <row r="31" spans="1:47" s="31" customFormat="1" x14ac:dyDescent="0.25">
      <c r="A31" s="34" t="s">
        <v>238</v>
      </c>
      <c r="B31" s="35">
        <v>39</v>
      </c>
      <c r="C31" s="32">
        <v>19</v>
      </c>
      <c r="D31" s="35">
        <v>47.01</v>
      </c>
      <c r="E31" s="36">
        <v>0.82961072112316536</v>
      </c>
      <c r="F31" s="35">
        <v>83</v>
      </c>
      <c r="G31" s="35">
        <v>94.990000000000009</v>
      </c>
      <c r="H31" s="36">
        <v>0.87377618696704906</v>
      </c>
      <c r="I31" s="35">
        <v>350324.14999999991</v>
      </c>
      <c r="J31" s="35">
        <v>419306.54000000004</v>
      </c>
      <c r="K31" s="36">
        <v>0.83548458366521039</v>
      </c>
      <c r="L31" s="32">
        <v>853030</v>
      </c>
      <c r="M31" s="32">
        <v>740920</v>
      </c>
      <c r="N31" s="37">
        <v>102</v>
      </c>
      <c r="O31" s="37">
        <f t="shared" si="1"/>
        <v>20</v>
      </c>
      <c r="P31" s="33">
        <f t="shared" si="2"/>
        <v>1.22</v>
      </c>
      <c r="Q31" s="33">
        <f t="shared" si="3"/>
        <v>2.34</v>
      </c>
      <c r="R31" s="33">
        <f t="shared" si="4"/>
        <v>3.46</v>
      </c>
      <c r="S31" s="33">
        <f t="shared" si="5"/>
        <v>1</v>
      </c>
      <c r="T31" s="33">
        <f t="shared" si="5"/>
        <v>2</v>
      </c>
      <c r="U31" s="33">
        <f t="shared" si="5"/>
        <v>3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</row>
    <row r="32" spans="1:47" s="31" customFormat="1" x14ac:dyDescent="0.25">
      <c r="A32" s="34" t="s">
        <v>246</v>
      </c>
      <c r="B32" s="35">
        <v>47</v>
      </c>
      <c r="C32" s="32">
        <v>27</v>
      </c>
      <c r="D32" s="35">
        <v>54.97999999999999</v>
      </c>
      <c r="E32" s="36">
        <v>0.85485631138595874</v>
      </c>
      <c r="F32" s="35">
        <v>102</v>
      </c>
      <c r="G32" s="35">
        <v>101.00000000000003</v>
      </c>
      <c r="H32" s="36">
        <v>1.0099009900990097</v>
      </c>
      <c r="I32" s="35">
        <v>374693.08</v>
      </c>
      <c r="J32" s="35">
        <v>433085.37999999995</v>
      </c>
      <c r="K32" s="36">
        <v>0.865171389530628</v>
      </c>
      <c r="L32" s="32">
        <v>1407170</v>
      </c>
      <c r="M32" s="32">
        <v>1258790</v>
      </c>
      <c r="N32" s="37">
        <v>129</v>
      </c>
      <c r="O32" s="37">
        <f t="shared" si="1"/>
        <v>20</v>
      </c>
      <c r="P32" s="33">
        <f t="shared" si="2"/>
        <v>1.49</v>
      </c>
      <c r="Q32" s="33">
        <f t="shared" si="3"/>
        <v>2.88</v>
      </c>
      <c r="R32" s="33">
        <f t="shared" si="4"/>
        <v>4.2699999999999996</v>
      </c>
      <c r="S32" s="33">
        <f t="shared" si="5"/>
        <v>1</v>
      </c>
      <c r="T32" s="33">
        <f t="shared" si="5"/>
        <v>3</v>
      </c>
      <c r="U32" s="33">
        <f t="shared" si="5"/>
        <v>4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</row>
    <row r="33" spans="1:47" s="31" customFormat="1" x14ac:dyDescent="0.25">
      <c r="A33" s="39" t="s">
        <v>342</v>
      </c>
      <c r="B33" s="35"/>
      <c r="C33" s="32"/>
      <c r="D33" s="35"/>
      <c r="E33" s="36"/>
      <c r="F33" s="35"/>
      <c r="G33" s="35"/>
      <c r="H33" s="36"/>
      <c r="I33" s="35"/>
      <c r="J33" s="35"/>
      <c r="K33" s="36"/>
      <c r="L33" s="32"/>
      <c r="M33" s="32"/>
      <c r="N33" s="37"/>
      <c r="O33" s="37"/>
      <c r="P33" s="33"/>
      <c r="Q33" s="33"/>
      <c r="R33" s="33"/>
      <c r="S33" s="33">
        <f t="shared" si="5"/>
        <v>0</v>
      </c>
      <c r="T33" s="33">
        <f t="shared" si="5"/>
        <v>0</v>
      </c>
      <c r="U33" s="33">
        <f t="shared" si="5"/>
        <v>0</v>
      </c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</row>
    <row r="34" spans="1:47" s="31" customFormat="1" x14ac:dyDescent="0.25">
      <c r="A34" s="34" t="s">
        <v>27</v>
      </c>
      <c r="B34" s="35">
        <v>107</v>
      </c>
      <c r="C34" s="32">
        <v>42</v>
      </c>
      <c r="D34" s="35">
        <v>106</v>
      </c>
      <c r="E34" s="36">
        <v>1.0094339622641511</v>
      </c>
      <c r="F34" s="35">
        <v>75</v>
      </c>
      <c r="G34" s="35">
        <v>85.010000000000019</v>
      </c>
      <c r="H34" s="36">
        <v>0.88224914715915759</v>
      </c>
      <c r="I34" s="35">
        <v>222862.36</v>
      </c>
      <c r="J34" s="35">
        <v>217242.97999999995</v>
      </c>
      <c r="K34" s="36">
        <v>1.02586679670846</v>
      </c>
      <c r="L34" s="32">
        <v>1107382</v>
      </c>
      <c r="M34" s="32">
        <v>798098</v>
      </c>
      <c r="N34" s="37">
        <v>117</v>
      </c>
      <c r="O34" s="37">
        <f t="shared" si="1"/>
        <v>65</v>
      </c>
      <c r="P34" s="33">
        <f t="shared" si="2"/>
        <v>1.8199999999999998</v>
      </c>
      <c r="Q34" s="33">
        <f t="shared" si="3"/>
        <v>3.3149999999999999</v>
      </c>
      <c r="R34" s="33">
        <f t="shared" si="4"/>
        <v>4.8099999999999996</v>
      </c>
      <c r="S34" s="33">
        <f t="shared" si="5"/>
        <v>2</v>
      </c>
      <c r="T34" s="33">
        <f t="shared" si="5"/>
        <v>3</v>
      </c>
      <c r="U34" s="33">
        <f t="shared" si="5"/>
        <v>5</v>
      </c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</row>
    <row r="35" spans="1:47" s="31" customFormat="1" x14ac:dyDescent="0.25">
      <c r="A35" s="34" t="s">
        <v>28</v>
      </c>
      <c r="B35" s="35">
        <v>100</v>
      </c>
      <c r="C35" s="32">
        <v>46</v>
      </c>
      <c r="D35" s="35">
        <v>112.98999999999998</v>
      </c>
      <c r="E35" s="36">
        <v>0.88503407381184196</v>
      </c>
      <c r="F35" s="35">
        <v>68</v>
      </c>
      <c r="G35" s="35">
        <v>71.02</v>
      </c>
      <c r="H35" s="36">
        <v>0.95747676710785701</v>
      </c>
      <c r="I35" s="35">
        <v>198853.26</v>
      </c>
      <c r="J35" s="35">
        <v>250130.19999999995</v>
      </c>
      <c r="K35" s="36">
        <v>0.79499900451844696</v>
      </c>
      <c r="L35" s="32">
        <v>926366</v>
      </c>
      <c r="M35" s="32">
        <v>641044</v>
      </c>
      <c r="N35" s="37">
        <v>114</v>
      </c>
      <c r="O35" s="37">
        <f t="shared" si="1"/>
        <v>54</v>
      </c>
      <c r="P35" s="33">
        <f t="shared" si="2"/>
        <v>1.6800000000000002</v>
      </c>
      <c r="Q35" s="33">
        <f t="shared" si="3"/>
        <v>3.0900000000000003</v>
      </c>
      <c r="R35" s="33">
        <f t="shared" si="4"/>
        <v>4.5</v>
      </c>
      <c r="S35" s="33">
        <f t="shared" si="5"/>
        <v>2</v>
      </c>
      <c r="T35" s="33">
        <f t="shared" si="5"/>
        <v>3</v>
      </c>
      <c r="U35" s="33">
        <f t="shared" si="5"/>
        <v>5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</row>
    <row r="36" spans="1:47" s="31" customFormat="1" x14ac:dyDescent="0.25">
      <c r="A36" s="34" t="s">
        <v>32</v>
      </c>
      <c r="B36" s="35">
        <v>87</v>
      </c>
      <c r="C36" s="32">
        <v>33</v>
      </c>
      <c r="D36" s="35">
        <v>106</v>
      </c>
      <c r="E36" s="36">
        <v>0.82075471698113212</v>
      </c>
      <c r="F36" s="35">
        <v>68</v>
      </c>
      <c r="G36" s="35">
        <v>71.02000000000001</v>
      </c>
      <c r="H36" s="36">
        <v>0.95747676710785679</v>
      </c>
      <c r="I36" s="35">
        <v>193209.76</v>
      </c>
      <c r="J36" s="35">
        <v>250801.37</v>
      </c>
      <c r="K36" s="36">
        <v>0.77036963554066717</v>
      </c>
      <c r="L36" s="32">
        <v>740860</v>
      </c>
      <c r="M36" s="32">
        <v>555790</v>
      </c>
      <c r="N36" s="37">
        <v>101</v>
      </c>
      <c r="O36" s="37">
        <f t="shared" si="1"/>
        <v>54</v>
      </c>
      <c r="P36" s="33">
        <f t="shared" si="2"/>
        <v>1.55</v>
      </c>
      <c r="Q36" s="33">
        <f t="shared" si="3"/>
        <v>2.83</v>
      </c>
      <c r="R36" s="33">
        <f t="shared" si="4"/>
        <v>4.1099999999999994</v>
      </c>
      <c r="S36" s="33">
        <f t="shared" si="5"/>
        <v>2</v>
      </c>
      <c r="T36" s="33">
        <f t="shared" si="5"/>
        <v>3</v>
      </c>
      <c r="U36" s="33">
        <f t="shared" si="5"/>
        <v>4</v>
      </c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</row>
    <row r="37" spans="1:47" s="31" customFormat="1" x14ac:dyDescent="0.25">
      <c r="A37" s="39" t="s">
        <v>343</v>
      </c>
      <c r="B37" s="35"/>
      <c r="C37" s="32"/>
      <c r="D37" s="35"/>
      <c r="E37" s="36"/>
      <c r="F37" s="35"/>
      <c r="G37" s="35"/>
      <c r="H37" s="36"/>
      <c r="I37" s="35"/>
      <c r="J37" s="35"/>
      <c r="K37" s="36"/>
      <c r="L37" s="32"/>
      <c r="M37" s="32"/>
      <c r="N37" s="37"/>
      <c r="O37" s="37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</row>
    <row r="38" spans="1:47" s="31" customFormat="1" ht="14.25" customHeight="1" x14ac:dyDescent="0.25">
      <c r="A38" s="34" t="s">
        <v>295</v>
      </c>
      <c r="B38" s="35">
        <v>52</v>
      </c>
      <c r="C38" s="32">
        <v>30</v>
      </c>
      <c r="D38" s="35">
        <v>64.999999999999972</v>
      </c>
      <c r="E38" s="36">
        <v>0.80000000000000038</v>
      </c>
      <c r="F38" s="35">
        <v>77</v>
      </c>
      <c r="G38" s="35">
        <v>90</v>
      </c>
      <c r="H38" s="36">
        <v>0.85555555555555551</v>
      </c>
      <c r="I38" s="35">
        <v>253296.28000000003</v>
      </c>
      <c r="J38" s="35">
        <v>200761.24</v>
      </c>
      <c r="K38" s="36">
        <v>1.2616791966417424</v>
      </c>
      <c r="L38" s="32">
        <v>838808</v>
      </c>
      <c r="M38" s="32">
        <v>638568</v>
      </c>
      <c r="N38" s="37">
        <f>C38+F38</f>
        <v>107</v>
      </c>
      <c r="O38" s="37">
        <f t="shared" si="1"/>
        <v>22</v>
      </c>
      <c r="P38" s="33">
        <f t="shared" si="2"/>
        <v>1.29</v>
      </c>
      <c r="Q38" s="33">
        <f t="shared" si="3"/>
        <v>2.4700000000000002</v>
      </c>
      <c r="R38" s="33">
        <f t="shared" si="4"/>
        <v>3.65</v>
      </c>
      <c r="S38" s="33">
        <f t="shared" si="5"/>
        <v>1</v>
      </c>
      <c r="T38" s="33">
        <f t="shared" si="5"/>
        <v>2</v>
      </c>
      <c r="U38" s="33">
        <f t="shared" si="5"/>
        <v>4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</row>
    <row r="39" spans="1:47" s="31" customFormat="1" ht="14.25" customHeight="1" x14ac:dyDescent="0.25">
      <c r="A39" s="39" t="s">
        <v>344</v>
      </c>
      <c r="B39" s="35"/>
      <c r="C39" s="32"/>
      <c r="D39" s="35"/>
      <c r="E39" s="36"/>
      <c r="F39" s="35"/>
      <c r="G39" s="35"/>
      <c r="H39" s="36"/>
      <c r="I39" s="35"/>
      <c r="J39" s="35"/>
      <c r="K39" s="36"/>
      <c r="L39" s="32"/>
      <c r="M39" s="32"/>
      <c r="N39" s="37"/>
      <c r="O39" s="37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</row>
    <row r="40" spans="1:47" s="31" customFormat="1" x14ac:dyDescent="0.25">
      <c r="A40" s="34" t="s">
        <v>249</v>
      </c>
      <c r="B40" s="35">
        <v>62</v>
      </c>
      <c r="C40" s="32">
        <v>33</v>
      </c>
      <c r="D40" s="35">
        <v>65</v>
      </c>
      <c r="E40" s="36">
        <v>0.9538461538461539</v>
      </c>
      <c r="F40" s="35">
        <v>70</v>
      </c>
      <c r="G40" s="35">
        <v>99.019999999999982</v>
      </c>
      <c r="H40" s="36">
        <v>0.70692789335487793</v>
      </c>
      <c r="I40" s="35">
        <v>295294.57</v>
      </c>
      <c r="J40" s="35">
        <v>342936.00999999995</v>
      </c>
      <c r="K40" s="36">
        <v>0.86107775616798032</v>
      </c>
      <c r="L40" s="32">
        <v>894912</v>
      </c>
      <c r="M40" s="32">
        <v>685640</v>
      </c>
      <c r="N40" s="37">
        <v>103</v>
      </c>
      <c r="O40" s="37">
        <f t="shared" si="1"/>
        <v>29</v>
      </c>
      <c r="P40" s="33">
        <f t="shared" si="2"/>
        <v>1.32</v>
      </c>
      <c r="Q40" s="33">
        <f t="shared" si="3"/>
        <v>2.4950000000000001</v>
      </c>
      <c r="R40" s="33">
        <f t="shared" si="4"/>
        <v>3.67</v>
      </c>
      <c r="S40" s="33">
        <f t="shared" si="5"/>
        <v>1</v>
      </c>
      <c r="T40" s="33">
        <f t="shared" si="5"/>
        <v>2</v>
      </c>
      <c r="U40" s="33">
        <f t="shared" si="5"/>
        <v>4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</row>
    <row r="41" spans="1:47" x14ac:dyDescent="0.25">
      <c r="A41" s="34" t="s">
        <v>250</v>
      </c>
      <c r="B41" s="35">
        <v>49</v>
      </c>
      <c r="C41" s="32">
        <v>20</v>
      </c>
      <c r="D41" s="35">
        <v>51.980000000000004</v>
      </c>
      <c r="E41" s="36">
        <v>0.94267025779145819</v>
      </c>
      <c r="F41" s="35">
        <v>76</v>
      </c>
      <c r="G41" s="35">
        <v>65</v>
      </c>
      <c r="H41" s="36">
        <v>1.1692307692307693</v>
      </c>
      <c r="I41" s="35">
        <v>216220.91</v>
      </c>
      <c r="J41" s="35">
        <v>236192.86999999997</v>
      </c>
      <c r="K41" s="36">
        <v>0.91544215538767126</v>
      </c>
      <c r="L41" s="32">
        <v>993538</v>
      </c>
      <c r="M41" s="32">
        <v>868338</v>
      </c>
      <c r="N41" s="37">
        <v>96</v>
      </c>
      <c r="O41" s="37">
        <f t="shared" si="1"/>
        <v>29</v>
      </c>
      <c r="P41" s="33">
        <f t="shared" si="2"/>
        <v>1.25</v>
      </c>
      <c r="Q41" s="33">
        <f t="shared" si="3"/>
        <v>2.355</v>
      </c>
      <c r="R41" s="33">
        <f t="shared" si="4"/>
        <v>3.46</v>
      </c>
      <c r="S41" s="33">
        <f t="shared" si="5"/>
        <v>1</v>
      </c>
      <c r="T41" s="33">
        <f t="shared" si="5"/>
        <v>2</v>
      </c>
      <c r="U41" s="33">
        <f t="shared" si="5"/>
        <v>3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x14ac:dyDescent="0.25">
      <c r="A42" s="34" t="s">
        <v>262</v>
      </c>
      <c r="B42" s="35">
        <v>44</v>
      </c>
      <c r="C42" s="32">
        <v>19</v>
      </c>
      <c r="D42" s="35">
        <v>65.989999999999995</v>
      </c>
      <c r="E42" s="36">
        <v>0.66676769207455677</v>
      </c>
      <c r="F42" s="35">
        <v>64</v>
      </c>
      <c r="G42" s="35">
        <v>83.99</v>
      </c>
      <c r="H42" s="36">
        <v>0.76199547565186332</v>
      </c>
      <c r="I42" s="35">
        <v>242496.47</v>
      </c>
      <c r="J42" s="35">
        <v>246860.90999999997</v>
      </c>
      <c r="K42" s="36">
        <v>0.98232024665225459</v>
      </c>
      <c r="L42" s="32">
        <v>688660</v>
      </c>
      <c r="M42" s="32">
        <v>567090</v>
      </c>
      <c r="N42" s="37">
        <v>83</v>
      </c>
      <c r="O42" s="37">
        <f t="shared" si="1"/>
        <v>25</v>
      </c>
      <c r="P42" s="33">
        <f t="shared" si="2"/>
        <v>1.08</v>
      </c>
      <c r="Q42" s="33">
        <f t="shared" si="3"/>
        <v>2.0350000000000001</v>
      </c>
      <c r="R42" s="33">
        <f t="shared" si="4"/>
        <v>2.9899999999999998</v>
      </c>
      <c r="S42" s="33">
        <f t="shared" si="5"/>
        <v>1</v>
      </c>
      <c r="T42" s="33">
        <f t="shared" si="5"/>
        <v>2</v>
      </c>
      <c r="U42" s="33">
        <f t="shared" si="5"/>
        <v>3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</row>
    <row r="43" spans="1:47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x14ac:dyDescent="0.25"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план-факт (1)</vt:lpstr>
      <vt:lpstr>план-факт (2)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Смирнягин</dc:creator>
  <cp:lastModifiedBy>Мкрпчич Пудеян</cp:lastModifiedBy>
  <dcterms:created xsi:type="dcterms:W3CDTF">2017-11-22T13:19:48Z</dcterms:created>
  <dcterms:modified xsi:type="dcterms:W3CDTF">2020-05-12T12:36:19Z</dcterms:modified>
</cp:coreProperties>
</file>