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178" documentId="13_ncr:1_{4B083F3C-1079-44B5-8F5D-AB5C435395D7}" xr6:coauthVersionLast="47" xr6:coauthVersionMax="47" xr10:uidLastSave="{61E21B7B-C1A8-4047-B054-92B7E9BD0CB8}"/>
  <bookViews>
    <workbookView xWindow="-120" yWindow="-120" windowWidth="51840" windowHeight="21120" xr2:uid="{00000000-000D-0000-FFFF-FFFF00000000}"/>
  </bookViews>
  <sheets>
    <sheet name="Overview" sheetId="7" r:id="rId1"/>
    <sheet name="Prototypes" sheetId="3" r:id="rId2"/>
    <sheet name="50% Reviews" sheetId="2" r:id="rId3"/>
    <sheet name="PSIAs" sheetId="1" r:id="rId4"/>
    <sheet name="Peer Verifications" sheetId="4" r:id="rId5"/>
    <sheet name="Holiday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7" l="1"/>
  <c r="C11" i="7"/>
  <c r="C12" i="7"/>
  <c r="C13" i="7" s="1"/>
  <c r="C14" i="7"/>
  <c r="C15" i="7" s="1"/>
  <c r="F25" i="7"/>
  <c r="F26" i="7" s="1"/>
  <c r="C25" i="7"/>
  <c r="C26" i="7" s="1"/>
  <c r="F14" i="7"/>
  <c r="F15" i="7" s="1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13" i="4"/>
  <c r="I3" i="4"/>
  <c r="I4" i="4"/>
  <c r="I5" i="4"/>
  <c r="I6" i="4"/>
  <c r="I7" i="4"/>
  <c r="I8" i="4"/>
  <c r="I9" i="4"/>
  <c r="I10" i="4"/>
  <c r="I11" i="4"/>
  <c r="I12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1"/>
  <c r="C23" i="7" s="1"/>
  <c r="C24" i="7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F23" i="7" l="1"/>
  <c r="F24" i="7" s="1"/>
  <c r="F21" i="7"/>
  <c r="C21" i="7"/>
  <c r="F12" i="7"/>
  <c r="F13" i="7" s="1"/>
  <c r="F22" i="7"/>
  <c r="C22" i="7"/>
  <c r="F10" i="7"/>
  <c r="F11" i="7"/>
</calcChain>
</file>

<file path=xl/sharedStrings.xml><?xml version="1.0" encoding="utf-8"?>
<sst xmlns="http://schemas.openxmlformats.org/spreadsheetml/2006/main" count="95" uniqueCount="44">
  <si>
    <t>Project</t>
  </si>
  <si>
    <t>Task name</t>
  </si>
  <si>
    <t>Due date</t>
  </si>
  <si>
    <t>Date created</t>
  </si>
  <si>
    <t>Billable minutes</t>
  </si>
  <si>
    <t>Priority text</t>
  </si>
  <si>
    <t>Completed date</t>
  </si>
  <si>
    <t>Completed by</t>
  </si>
  <si>
    <t>Average Days Overdue</t>
  </si>
  <si>
    <t>% Tasks On Time</t>
  </si>
  <si>
    <t>Metric</t>
  </si>
  <si>
    <t># Tasks Overdue</t>
  </si>
  <si>
    <t># Tasks On Time</t>
  </si>
  <si>
    <t>Average Billed Task Time (Hours)</t>
  </si>
  <si>
    <t>Average Billed Task Time (Minutes)</t>
  </si>
  <si>
    <t>Calculation</t>
  </si>
  <si>
    <t>Days overdue (auto)</t>
  </si>
  <si>
    <t>SLA Report - Listed Holidays</t>
  </si>
  <si>
    <t>HOLIDAY</t>
  </si>
  <si>
    <t>DATE</t>
  </si>
  <si>
    <t>New Years (part 1)</t>
  </si>
  <si>
    <t>New Years (part 2)</t>
  </si>
  <si>
    <t>MLK Day</t>
  </si>
  <si>
    <t>President's Day</t>
  </si>
  <si>
    <t>Memorial Day</t>
  </si>
  <si>
    <t>Juneteenth</t>
  </si>
  <si>
    <t>4th of July</t>
  </si>
  <si>
    <t>Pioneer Day</t>
  </si>
  <si>
    <t>Labor Day</t>
  </si>
  <si>
    <t>Thanksgiving</t>
  </si>
  <si>
    <t>Thanksgiving 2 (Friday)</t>
  </si>
  <si>
    <t>Christmas</t>
  </si>
  <si>
    <t>Christmas 2</t>
  </si>
  <si>
    <t>SLA Report - PSIAs (5 Business Days)</t>
  </si>
  <si>
    <t>SLA Report - 50% Reviews (1 Business Day)</t>
  </si>
  <si>
    <t>SLA Report - Prototype Reviews (2 Business Days)</t>
  </si>
  <si>
    <t>SLA Report - Peer Verifications (3 Business Days)</t>
  </si>
  <si>
    <t>This sheet lists the current observed holidays for BYU so that the calculation doesn’t take them into account when calculating days overdue.</t>
  </si>
  <si>
    <t>Someone must update this list at the beginning of each year!</t>
  </si>
  <si>
    <t>Prototypes</t>
  </si>
  <si>
    <t>50% Reviews</t>
  </si>
  <si>
    <t>PSIAs</t>
  </si>
  <si>
    <t>Peer Verifications</t>
  </si>
  <si>
    <t>This Month's SLA Report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</si>
</sst>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m/dd/yyyy\ hh:mm\ AM/PM"/>
    <numFmt numFmtId="166" formatCode="0.0%"/>
    <numFmt numFmtId="167" formatCode="0.0"/>
  </numFmts>
  <fonts count="9" x14ac:knownFonts="1"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22"/>
      <color rgb="FF000000"/>
      <name val="Arial"/>
      <family val="2"/>
    </font>
    <font>
      <b/>
      <sz val="16"/>
      <color rgb="FF000000"/>
      <name val="Arial"/>
      <family val="2"/>
    </font>
    <font>
      <b/>
      <sz val="16"/>
      <color rgb="FFC00000"/>
      <name val="Arial"/>
      <family val="2"/>
    </font>
    <font>
      <b/>
      <sz val="22"/>
      <color theme="1"/>
      <name val="Calibri"/>
      <family val="2"/>
    </font>
    <font>
      <b/>
      <sz val="2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2" fillId="0" borderId="0" xfId="0" applyNumberFormat="1" applyFont="1"/>
    <xf numFmtId="0" fontId="2" fillId="0" borderId="0" xfId="0" applyFont="1"/>
    <xf numFmtId="166" fontId="2" fillId="0" borderId="0" xfId="0" applyNumberFormat="1" applyFont="1"/>
    <xf numFmtId="167" fontId="2" fillId="0" borderId="0" xfId="0" applyNumberFormat="1" applyFont="1"/>
    <xf numFmtId="1" fontId="2" fillId="2" borderId="0" xfId="0" applyNumberFormat="1" applyFont="1" applyFill="1"/>
    <xf numFmtId="1" fontId="2" fillId="3" borderId="0" xfId="0" applyNumberFormat="1" applyFont="1" applyFill="1"/>
    <xf numFmtId="0" fontId="3" fillId="4" borderId="0" xfId="0" applyFont="1" applyFill="1" applyAlignment="1">
      <alignment wrapText="1"/>
    </xf>
    <xf numFmtId="14" fontId="3" fillId="5" borderId="0" xfId="0" applyNumberFormat="1" applyFont="1" applyFill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14" fontId="1" fillId="5" borderId="0" xfId="0" applyNumberFormat="1" applyFont="1" applyFill="1" applyAlignment="1">
      <alignment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m/d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m/d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m/d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m/d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m/d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m/d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mm/dd/yyyy\ hh:mm\ AM/PM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mm/dd/yyyy\ hh:mm\ AM/PM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m/d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mm/dd/yyyy\ hh:mm\ AM/PM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mm/dd/yyyy\ hh:mm\ AM/PM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m/d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verdana"/>
        <family val="2"/>
        <scheme val="none"/>
      </font>
      <fill>
        <patternFill patternType="solid">
          <fgColor indexed="64"/>
          <bgColor rgb="FF808080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verdana"/>
        <family val="2"/>
        <scheme val="none"/>
      </font>
      <fill>
        <patternFill patternType="solid">
          <fgColor indexed="64"/>
          <bgColor rgb="FF808080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verdana"/>
        <family val="2"/>
        <scheme val="none"/>
      </font>
      <fill>
        <patternFill patternType="solid">
          <fgColor indexed="64"/>
          <bgColor rgb="FF808080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verdana"/>
        <family val="2"/>
        <scheme val="none"/>
      </font>
      <fill>
        <patternFill patternType="solid">
          <fgColor indexed="64"/>
          <bgColor rgb="FF80808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62A76F-B0F2-4A46-9D10-719C70922F4B}" name="Metrics4" displayName="Metrics4" ref="E9:F15" totalsRowShown="0" headerRowDxfId="61">
  <autoFilter ref="E9:F15" xr:uid="{5C1B5175-83BB-4572-B322-D507389669C9}"/>
  <tableColumns count="2">
    <tableColumn id="1" xr3:uid="{5E9FC699-BEE0-4472-A372-FB5567369038}" name="Metric" dataDxfId="60"/>
    <tableColumn id="2" xr3:uid="{32ED00A6-02A7-49ED-9FB9-42A222BB7607}" name="Calculatio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1B5175-83BB-4572-B322-D507389669C9}" name="Metrics" displayName="Metrics" ref="B20:C26" totalsRowShown="0" headerRowDxfId="59">
  <autoFilter ref="B20:C26" xr:uid="{5C1B5175-83BB-4572-B322-D507389669C9}"/>
  <tableColumns count="2">
    <tableColumn id="1" xr3:uid="{CDD0E1FF-E76B-4A29-9F72-DDFAD4030443}" name="Metric" dataDxfId="58"/>
    <tableColumn id="2" xr3:uid="{7B525DD8-55A3-4F03-B8CC-CC18B44AAFA9}" name="Calculation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578647-D3F4-4968-A5C9-214C223F96B7}" name="Metrics8" displayName="Metrics8" ref="E20:F26" totalsRowShown="0" headerRowDxfId="57">
  <autoFilter ref="E20:F26" xr:uid="{5C1B5175-83BB-4572-B322-D507389669C9}"/>
  <tableColumns count="2">
    <tableColumn id="1" xr3:uid="{A07759A8-8DAD-451C-8690-38F68C3EC616}" name="Metric" dataDxfId="56"/>
    <tableColumn id="2" xr3:uid="{81BFDB96-1CBE-4C68-912E-481031DA9E5F}" name="Calculation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B5BF82-EDFC-4917-8432-C90E5749EBF8}" name="Metrics46" displayName="Metrics46" ref="B9:C15" totalsRowShown="0" headerRowDxfId="55">
  <autoFilter ref="B9:C15" xr:uid="{5C1B5175-83BB-4572-B322-D507389669C9}"/>
  <tableColumns count="2">
    <tableColumn id="1" xr3:uid="{69ECBE29-BCE9-404C-A269-AAEFBACD02CA}" name="Metric" dataDxfId="54"/>
    <tableColumn id="2" xr3:uid="{AFECB69C-E176-4AE3-A1AE-7EE0013F3F56}" name="Calculation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1B7458-8FF4-4EF0-8BEB-64984863DD90}" name="PSIA_Data57" displayName="PSIA_Data57" ref="A2:I302" totalsRowShown="0" headerRowDxfId="53" dataDxfId="52">
  <autoFilter ref="A2:I302" xr:uid="{CC601FC7-DCA9-4182-879E-7894A860B8E9}"/>
  <tableColumns count="9">
    <tableColumn id="1" xr3:uid="{EF6C4052-0EDB-4885-BE8E-EDBD945A314B}" name="Project" dataDxfId="51"/>
    <tableColumn id="2" xr3:uid="{CC11318A-9983-46D7-B7A7-87111F575FE8}" name="Task name" dataDxfId="50"/>
    <tableColumn id="3" xr3:uid="{8629ED88-BDAA-46A3-944B-4FD3EAB27D96}" name="Due date" dataDxfId="49"/>
    <tableColumn id="4" xr3:uid="{C080BCB6-7A38-4858-BE24-BCBFFE01BA70}" name="Date created" dataDxfId="48"/>
    <tableColumn id="5" xr3:uid="{C1387109-7663-4C32-B243-23A5D6DCC689}" name="Billable minutes" dataDxfId="47"/>
    <tableColumn id="6" xr3:uid="{12185131-25E7-4DC4-AEBD-0EC01BB9E623}" name="Priority text" dataDxfId="46"/>
    <tableColumn id="7" xr3:uid="{EDB05DB0-60E8-43BA-A505-56D3E7DD6A4E}" name="Completed date" dataDxfId="45"/>
    <tableColumn id="8" xr3:uid="{CBEBB9F3-06F9-4BF8-BD81-C71EB13FF9B3}" name="Completed by" dataDxfId="44"/>
    <tableColumn id="9" xr3:uid="{6CC80B53-B326-400B-B3F3-879E784D3F81}" name="Days overdue (auto)" dataDxfId="43">
      <calculatedColumnFormula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BC9055-26F0-4B3E-ADAB-8FD97DC2C6DD}" name="PSIA_Data5" displayName="PSIA_Data5" ref="A2:I302" totalsRowShown="0" headerRowDxfId="42" dataDxfId="41">
  <autoFilter ref="A2:I302" xr:uid="{CC601FC7-DCA9-4182-879E-7894A860B8E9}"/>
  <tableColumns count="9">
    <tableColumn id="1" xr3:uid="{4D847FDE-D9CE-4D79-AF55-208A0F41F0E7}" name="Project" dataDxfId="40"/>
    <tableColumn id="2" xr3:uid="{31F029B4-B790-45F3-9F16-591F1BD5A7B0}" name="Task name" dataDxfId="39"/>
    <tableColumn id="3" xr3:uid="{556311B2-193F-49DC-9AD4-790D8363116C}" name="Due date" dataDxfId="38"/>
    <tableColumn id="4" xr3:uid="{B469074C-475D-476C-9F1D-11FD893E648F}" name="Date created" dataDxfId="37"/>
    <tableColumn id="5" xr3:uid="{E348079E-F63C-4666-90DA-D2160ED76E8E}" name="Billable minutes" dataDxfId="36"/>
    <tableColumn id="6" xr3:uid="{1502C692-F6C7-441C-B6F6-35F4C6AC6924}" name="Priority text" dataDxfId="35"/>
    <tableColumn id="7" xr3:uid="{53BDBB68-2064-4149-98E2-9D7DC5FA7EBA}" name="Completed date" dataDxfId="34"/>
    <tableColumn id="8" xr3:uid="{0AA98014-743D-40A2-ABA5-2A752C0432F9}" name="Completed by" dataDxfId="33"/>
    <tableColumn id="9" xr3:uid="{5D6B3465-8827-470C-A988-9062C1DFF5DA}" name="Days overdue (auto)" dataDxfId="32">
      <calculatedColumnFormula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601FC7-DCA9-4182-879E-7894A860B8E9}" name="PSIA_Data" displayName="PSIA_Data" ref="A2:I302" totalsRowShown="0" headerRowDxfId="31" dataDxfId="30">
  <autoFilter ref="A2:I302" xr:uid="{CC601FC7-DCA9-4182-879E-7894A860B8E9}"/>
  <tableColumns count="9">
    <tableColumn id="1" xr3:uid="{1A8A54FA-2D56-4602-8258-123D33C00F68}" name="Project" dataDxfId="29"/>
    <tableColumn id="2" xr3:uid="{D78EC79E-1D44-43CB-AE63-8019270E708F}" name="Task name" dataDxfId="28"/>
    <tableColumn id="3" xr3:uid="{BB94D01E-2C62-4CE3-B767-C96778E4C6F8}" name="Due date" dataDxfId="27"/>
    <tableColumn id="4" xr3:uid="{6279C2B0-A60E-47AE-B4CF-B0C7083F941D}" name="Date created" dataDxfId="26"/>
    <tableColumn id="5" xr3:uid="{67CB5C91-4963-40A4-B4D6-97178C0F7B59}" name="Billable minutes" dataDxfId="25"/>
    <tableColumn id="6" xr3:uid="{F52D0455-8F97-429F-B320-B7B8C1B11AE1}" name="Priority text" dataDxfId="24"/>
    <tableColumn id="7" xr3:uid="{4694F6DF-B1D1-4C21-9F54-D4E9AFEC4CDB}" name="Completed date" dataDxfId="23"/>
    <tableColumn id="8" xr3:uid="{8BF9C303-69E1-49BA-88C2-D6FE9DC8EC12}" name="Completed by" dataDxfId="22"/>
    <tableColumn id="9" xr3:uid="{0A186A51-2B59-4B36-842D-3769511DC6B6}" name="Days overdue (auto)" dataDxfId="21">
      <calculatedColumnFormula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5E55668-0447-42B7-8774-E4E43831B91C}" name="PSIA_Data9" displayName="PSIA_Data9" ref="A2:I302" totalsRowShown="0" headerRowDxfId="20" dataDxfId="19">
  <autoFilter ref="A2:I302" xr:uid="{CC601FC7-DCA9-4182-879E-7894A860B8E9}"/>
  <tableColumns count="9">
    <tableColumn id="1" xr3:uid="{E985B632-58C6-40E6-A98A-B356B57FEBE1}" name="Project" dataDxfId="18"/>
    <tableColumn id="2" xr3:uid="{86C7FE67-AAE6-4548-B399-5A58438053C1}" name="Task name" dataDxfId="17"/>
    <tableColumn id="3" xr3:uid="{6088D06B-ADBC-4671-982F-6A931B08DDF2}" name="Due date" dataDxfId="16"/>
    <tableColumn id="4" xr3:uid="{A07574FC-C668-43F6-B84B-3644EF7166B8}" name="Date created" dataDxfId="15"/>
    <tableColumn id="5" xr3:uid="{DA4F6150-3DFA-4247-8D4C-E7E248BC3A5C}" name="Billable minutes" dataDxfId="14"/>
    <tableColumn id="6" xr3:uid="{796016D0-324B-4851-859C-0F0871B8A403}" name="Priority text" dataDxfId="13"/>
    <tableColumn id="7" xr3:uid="{12DA222B-A399-476A-91F4-9E78C7C38DAE}" name="Completed date" dataDxfId="12"/>
    <tableColumn id="8" xr3:uid="{0B13F100-4B18-4B40-8364-E9EB62EFCEC9}" name="Completed by" dataDxfId="11"/>
    <tableColumn id="9" xr3:uid="{A55B85F2-B9DC-4E2A-BF92-E1DD42512C1B}" name="Days overdue (auto)" dataDxfId="10">
      <calculatedColumnFormula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13D5-EEB3-4ABC-9450-C73E4FA1EF31}">
  <dimension ref="B4:F26"/>
  <sheetViews>
    <sheetView tabSelected="1" workbookViewId="0">
      <selection activeCell="B4" sqref="B4:F4"/>
    </sheetView>
  </sheetViews>
  <sheetFormatPr defaultRowHeight="15" x14ac:dyDescent="0.25"/>
  <cols>
    <col min="2" max="2" width="33" customWidth="1"/>
    <col min="3" max="3" width="15.42578125" customWidth="1"/>
    <col min="5" max="5" width="33" customWidth="1"/>
    <col min="6" max="6" width="15.42578125" customWidth="1"/>
  </cols>
  <sheetData>
    <row r="4" spans="2:6" ht="36" x14ac:dyDescent="0.55000000000000004">
      <c r="B4" s="23" t="s">
        <v>43</v>
      </c>
      <c r="C4" s="23"/>
      <c r="D4" s="23"/>
      <c r="E4" s="23"/>
      <c r="F4" s="23"/>
    </row>
    <row r="8" spans="2:6" ht="28.5" x14ac:dyDescent="0.45">
      <c r="B8" s="22" t="s">
        <v>39</v>
      </c>
      <c r="C8" s="22"/>
      <c r="E8" s="22" t="s">
        <v>40</v>
      </c>
      <c r="F8" s="22"/>
    </row>
    <row r="9" spans="2:6" x14ac:dyDescent="0.25">
      <c r="B9" s="20" t="s">
        <v>10</v>
      </c>
      <c r="C9" s="20" t="s">
        <v>15</v>
      </c>
      <c r="E9" s="20" t="s">
        <v>10</v>
      </c>
      <c r="F9" s="20" t="s">
        <v>15</v>
      </c>
    </row>
    <row r="10" spans="2:6" x14ac:dyDescent="0.25">
      <c r="B10" s="7" t="s">
        <v>8</v>
      </c>
      <c r="C10" s="4">
        <f>AVERAGE(PSIA_Data57[Days overdue (auto)])</f>
        <v>0</v>
      </c>
      <c r="E10" s="7" t="s">
        <v>8</v>
      </c>
      <c r="F10" s="4">
        <f>AVERAGE(PSIA_Data5[Days overdue (auto)])</f>
        <v>0</v>
      </c>
    </row>
    <row r="11" spans="2:6" x14ac:dyDescent="0.25">
      <c r="B11" s="8" t="s">
        <v>11</v>
      </c>
      <c r="C11">
        <f>COUNTIF(PSIA_Data57[Days overdue (auto)],"&gt; 0.99")</f>
        <v>0</v>
      </c>
      <c r="E11" s="8" t="s">
        <v>11</v>
      </c>
      <c r="F11">
        <f>COUNTIF(PSIA_Data5[Days overdue (auto)],"&gt; 0.99")</f>
        <v>0</v>
      </c>
    </row>
    <row r="12" spans="2:6" x14ac:dyDescent="0.25">
      <c r="B12" s="8" t="s">
        <v>12</v>
      </c>
      <c r="C12">
        <f>COUNTIF(PSIA_Data57[Days overdue (auto)],"&lt;= 0.99")</f>
        <v>300</v>
      </c>
      <c r="E12" s="8" t="s">
        <v>12</v>
      </c>
      <c r="F12">
        <f>COUNTIF(PSIA_Data5[Days overdue (auto)],"&lt;= 0.99")</f>
        <v>300</v>
      </c>
    </row>
    <row r="13" spans="2:6" x14ac:dyDescent="0.25">
      <c r="B13" s="9" t="s">
        <v>9</v>
      </c>
      <c r="C13" s="5">
        <f>SUM(C12/COUNT(PSIA_Data57[Days overdue (auto)]))</f>
        <v>1</v>
      </c>
      <c r="E13" s="9" t="s">
        <v>9</v>
      </c>
      <c r="F13" s="5">
        <f>SUM(F12/COUNT(PSIA_Data5[Days overdue (auto)]))</f>
        <v>1</v>
      </c>
    </row>
    <row r="14" spans="2:6" x14ac:dyDescent="0.25">
      <c r="B14" s="7" t="s">
        <v>14</v>
      </c>
      <c r="C14" s="4" t="e">
        <f>AVERAGE(Prototypes!E3:E18)</f>
        <v>#DIV/0!</v>
      </c>
      <c r="E14" s="7" t="s">
        <v>14</v>
      </c>
      <c r="F14" s="4" t="e">
        <f>AVERAGE('50% Reviews'!E3:E18)</f>
        <v>#DIV/0!</v>
      </c>
    </row>
    <row r="15" spans="2:6" x14ac:dyDescent="0.25">
      <c r="B15" s="10" t="s">
        <v>13</v>
      </c>
      <c r="C15" s="6" t="e">
        <f>C14/60</f>
        <v>#DIV/0!</v>
      </c>
      <c r="E15" s="10" t="s">
        <v>13</v>
      </c>
      <c r="F15" s="6" t="e">
        <f>F14/60</f>
        <v>#DIV/0!</v>
      </c>
    </row>
    <row r="19" spans="2:6" ht="28.5" x14ac:dyDescent="0.45">
      <c r="B19" s="22" t="s">
        <v>41</v>
      </c>
      <c r="C19" s="22"/>
      <c r="E19" s="22" t="s">
        <v>42</v>
      </c>
      <c r="F19" s="22"/>
    </row>
    <row r="20" spans="2:6" x14ac:dyDescent="0.25">
      <c r="B20" s="20" t="s">
        <v>10</v>
      </c>
      <c r="C20" s="20" t="s">
        <v>15</v>
      </c>
      <c r="E20" s="20" t="s">
        <v>10</v>
      </c>
      <c r="F20" s="20" t="s">
        <v>15</v>
      </c>
    </row>
    <row r="21" spans="2:6" x14ac:dyDescent="0.25">
      <c r="B21" s="7" t="s">
        <v>8</v>
      </c>
      <c r="C21" s="4">
        <f>AVERAGE(PSIA_Data[Days overdue (auto)])</f>
        <v>0</v>
      </c>
      <c r="E21" s="7" t="s">
        <v>8</v>
      </c>
      <c r="F21" s="4">
        <f>AVERAGE(PSIA_Data9[Days overdue (auto)])</f>
        <v>0</v>
      </c>
    </row>
    <row r="22" spans="2:6" x14ac:dyDescent="0.25">
      <c r="B22" s="8" t="s">
        <v>11</v>
      </c>
      <c r="C22">
        <f>COUNTIF(PSIA_Data[Days overdue (auto)],"&gt; 0.99")</f>
        <v>0</v>
      </c>
      <c r="E22" s="8" t="s">
        <v>11</v>
      </c>
      <c r="F22">
        <f>COUNTIF(PSIA_Data9[Days overdue (auto)],"&gt; 0.99")</f>
        <v>0</v>
      </c>
    </row>
    <row r="23" spans="2:6" x14ac:dyDescent="0.25">
      <c r="B23" s="8" t="s">
        <v>12</v>
      </c>
      <c r="C23">
        <f>COUNTIF(PSIA_Data[Days overdue (auto)],"&lt;= 0.99")</f>
        <v>300</v>
      </c>
      <c r="E23" s="8" t="s">
        <v>12</v>
      </c>
      <c r="F23">
        <f>COUNTIF(PSIA_Data9[Days overdue (auto)],"&lt;= 0.99")</f>
        <v>300</v>
      </c>
    </row>
    <row r="24" spans="2:6" x14ac:dyDescent="0.25">
      <c r="B24" s="9" t="s">
        <v>9</v>
      </c>
      <c r="C24" s="5">
        <f>SUM(C23/COUNT(PSIA_Data[Days overdue (auto)]))</f>
        <v>1</v>
      </c>
      <c r="E24" s="9" t="s">
        <v>9</v>
      </c>
      <c r="F24" s="5">
        <f>SUM(F23/COUNT(PSIA_Data9[Days overdue (auto)]))</f>
        <v>1</v>
      </c>
    </row>
    <row r="25" spans="2:6" x14ac:dyDescent="0.25">
      <c r="B25" s="7" t="s">
        <v>14</v>
      </c>
      <c r="C25" s="4" t="e">
        <f>AVERAGE(PSIAs!E3:E18)</f>
        <v>#DIV/0!</v>
      </c>
      <c r="E25" s="7" t="s">
        <v>14</v>
      </c>
      <c r="F25" s="4" t="e">
        <f>AVERAGE('Peer Verifications'!E3:E18)</f>
        <v>#DIV/0!</v>
      </c>
    </row>
    <row r="26" spans="2:6" x14ac:dyDescent="0.25">
      <c r="B26" s="10" t="s">
        <v>13</v>
      </c>
      <c r="C26" s="6" t="e">
        <f>C25/60</f>
        <v>#DIV/0!</v>
      </c>
      <c r="E26" s="10" t="s">
        <v>13</v>
      </c>
      <c r="F26" s="6" t="e">
        <f>F25/60</f>
        <v>#DIV/0!</v>
      </c>
    </row>
  </sheetData>
  <mergeCells count="5">
    <mergeCell ref="B19:C19"/>
    <mergeCell ref="E19:F19"/>
    <mergeCell ref="E8:F8"/>
    <mergeCell ref="B8:C8"/>
    <mergeCell ref="B4:F4"/>
  </mergeCells>
  <pageMargins left="0.7" right="0.7" top="0.75" bottom="0.75" header="0.3" footer="0.3"/>
  <pageSetup paperSize="8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C904-8CAB-4BE5-88AE-3F162FAF5DC7}">
  <dimension ref="A1:I373"/>
  <sheetViews>
    <sheetView workbookViewId="0">
      <selection sqref="A1:I1"/>
    </sheetView>
  </sheetViews>
  <sheetFormatPr defaultRowHeight="15" x14ac:dyDescent="0.25"/>
  <cols>
    <col min="1" max="2" width="23" style="1" customWidth="1"/>
    <col min="3" max="3" width="23" style="2" customWidth="1"/>
    <col min="4" max="4" width="23" style="3" customWidth="1"/>
    <col min="5" max="6" width="23" style="1" customWidth="1"/>
    <col min="7" max="7" width="23" style="3" customWidth="1"/>
    <col min="8" max="8" width="23" style="1" customWidth="1"/>
    <col min="9" max="9" width="18.85546875" customWidth="1"/>
  </cols>
  <sheetData>
    <row r="1" spans="1:9" ht="27.75" x14ac:dyDescent="0.4">
      <c r="A1" s="24" t="s">
        <v>35</v>
      </c>
      <c r="B1" s="24"/>
      <c r="C1" s="24"/>
      <c r="D1" s="24"/>
      <c r="E1" s="24"/>
      <c r="F1" s="24"/>
      <c r="G1" s="24"/>
      <c r="H1" s="24"/>
      <c r="I1" s="24"/>
    </row>
    <row r="2" spans="1:9" s="21" customFormat="1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16</v>
      </c>
    </row>
    <row r="3" spans="1:9" x14ac:dyDescent="0.25">
      <c r="I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4" spans="1:9" x14ac:dyDescent="0.25">
      <c r="I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5" spans="1:9" x14ac:dyDescent="0.25">
      <c r="I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6" spans="1:9" x14ac:dyDescent="0.25">
      <c r="I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7" spans="1:9" x14ac:dyDescent="0.25">
      <c r="I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8" spans="1:9" x14ac:dyDescent="0.25">
      <c r="I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9" spans="1:9" x14ac:dyDescent="0.25">
      <c r="I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0" spans="1:9" x14ac:dyDescent="0.25">
      <c r="I1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1" spans="1:9" x14ac:dyDescent="0.25">
      <c r="I1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2" spans="1:9" x14ac:dyDescent="0.25">
      <c r="I1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3" spans="1:9" x14ac:dyDescent="0.25">
      <c r="I1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4" spans="1:9" x14ac:dyDescent="0.25">
      <c r="I1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5" spans="1:9" x14ac:dyDescent="0.25">
      <c r="I1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6" spans="1:9" x14ac:dyDescent="0.25">
      <c r="I1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7" spans="9:9" x14ac:dyDescent="0.25">
      <c r="I1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8" spans="9:9" x14ac:dyDescent="0.25">
      <c r="I1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9" spans="9:9" x14ac:dyDescent="0.25">
      <c r="I1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0" spans="9:9" x14ac:dyDescent="0.25">
      <c r="I2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1" spans="9:9" x14ac:dyDescent="0.25">
      <c r="I2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2" spans="9:9" x14ac:dyDescent="0.25">
      <c r="I2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3" spans="9:9" x14ac:dyDescent="0.25">
      <c r="I2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4" spans="9:9" x14ac:dyDescent="0.25">
      <c r="I2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5" spans="9:9" x14ac:dyDescent="0.25">
      <c r="I2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6" spans="9:9" x14ac:dyDescent="0.25">
      <c r="I2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7" spans="9:9" x14ac:dyDescent="0.25">
      <c r="I2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8" spans="9:9" x14ac:dyDescent="0.25">
      <c r="I2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9" spans="9:9" x14ac:dyDescent="0.25">
      <c r="I2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30" spans="9:9" x14ac:dyDescent="0.25">
      <c r="I3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31" spans="9:9" x14ac:dyDescent="0.25">
      <c r="I3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32" spans="9:9" x14ac:dyDescent="0.25">
      <c r="I3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33" spans="9:9" x14ac:dyDescent="0.25">
      <c r="I3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34" spans="9:9" x14ac:dyDescent="0.25">
      <c r="I3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35" spans="9:9" x14ac:dyDescent="0.25">
      <c r="I3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36" spans="9:9" x14ac:dyDescent="0.25">
      <c r="I3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37" spans="9:9" x14ac:dyDescent="0.25">
      <c r="I3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38" spans="9:9" x14ac:dyDescent="0.25">
      <c r="I3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39" spans="9:9" x14ac:dyDescent="0.25">
      <c r="I3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40" spans="9:9" x14ac:dyDescent="0.25">
      <c r="I4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41" spans="9:9" x14ac:dyDescent="0.25">
      <c r="I4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42" spans="9:9" x14ac:dyDescent="0.25">
      <c r="I4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43" spans="9:9" x14ac:dyDescent="0.25">
      <c r="I4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44" spans="9:9" x14ac:dyDescent="0.25">
      <c r="I4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45" spans="9:9" x14ac:dyDescent="0.25">
      <c r="I4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46" spans="9:9" x14ac:dyDescent="0.25">
      <c r="I4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47" spans="9:9" x14ac:dyDescent="0.25">
      <c r="I4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48" spans="9:9" x14ac:dyDescent="0.25">
      <c r="I4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49" spans="9:9" x14ac:dyDescent="0.25">
      <c r="I4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50" spans="9:9" x14ac:dyDescent="0.25">
      <c r="I5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51" spans="9:9" x14ac:dyDescent="0.25">
      <c r="I5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52" spans="9:9" x14ac:dyDescent="0.25">
      <c r="I5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53" spans="9:9" x14ac:dyDescent="0.25">
      <c r="I5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54" spans="9:9" x14ac:dyDescent="0.25">
      <c r="I5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55" spans="9:9" x14ac:dyDescent="0.25">
      <c r="I5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56" spans="9:9" x14ac:dyDescent="0.25">
      <c r="I5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57" spans="9:9" x14ac:dyDescent="0.25">
      <c r="I5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58" spans="9:9" x14ac:dyDescent="0.25">
      <c r="I5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59" spans="9:9" x14ac:dyDescent="0.25">
      <c r="I5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60" spans="9:9" x14ac:dyDescent="0.25">
      <c r="I6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61" spans="9:9" x14ac:dyDescent="0.25">
      <c r="I6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62" spans="9:9" x14ac:dyDescent="0.25">
      <c r="I6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63" spans="9:9" x14ac:dyDescent="0.25">
      <c r="I6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64" spans="9:9" x14ac:dyDescent="0.25">
      <c r="I6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65" spans="9:9" x14ac:dyDescent="0.25">
      <c r="I6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66" spans="9:9" x14ac:dyDescent="0.25">
      <c r="I6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67" spans="9:9" x14ac:dyDescent="0.25">
      <c r="I6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68" spans="9:9" x14ac:dyDescent="0.25">
      <c r="I6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69" spans="9:9" x14ac:dyDescent="0.25">
      <c r="I6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70" spans="9:9" x14ac:dyDescent="0.25">
      <c r="I7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71" spans="9:9" x14ac:dyDescent="0.25">
      <c r="I7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72" spans="9:9" x14ac:dyDescent="0.25">
      <c r="I7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73" spans="9:9" x14ac:dyDescent="0.25">
      <c r="I7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74" spans="9:9" x14ac:dyDescent="0.25">
      <c r="I7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75" spans="9:9" x14ac:dyDescent="0.25">
      <c r="I7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76" spans="9:9" x14ac:dyDescent="0.25">
      <c r="I7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77" spans="9:9" x14ac:dyDescent="0.25">
      <c r="I7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78" spans="9:9" x14ac:dyDescent="0.25">
      <c r="I7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79" spans="9:9" x14ac:dyDescent="0.25">
      <c r="I7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80" spans="9:9" x14ac:dyDescent="0.25">
      <c r="I8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81" spans="9:9" x14ac:dyDescent="0.25">
      <c r="I8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82" spans="9:9" x14ac:dyDescent="0.25">
      <c r="I8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83" spans="9:9" x14ac:dyDescent="0.25">
      <c r="I8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84" spans="9:9" x14ac:dyDescent="0.25">
      <c r="I8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85" spans="9:9" x14ac:dyDescent="0.25">
      <c r="I8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86" spans="9:9" x14ac:dyDescent="0.25">
      <c r="I8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87" spans="9:9" x14ac:dyDescent="0.25">
      <c r="I8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88" spans="9:9" x14ac:dyDescent="0.25">
      <c r="I8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89" spans="9:9" x14ac:dyDescent="0.25">
      <c r="I8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90" spans="9:9" x14ac:dyDescent="0.25">
      <c r="I9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91" spans="9:9" x14ac:dyDescent="0.25">
      <c r="I9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92" spans="9:9" x14ac:dyDescent="0.25">
      <c r="I9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93" spans="9:9" x14ac:dyDescent="0.25">
      <c r="I9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94" spans="9:9" x14ac:dyDescent="0.25">
      <c r="I9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95" spans="9:9" x14ac:dyDescent="0.25">
      <c r="I9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96" spans="9:9" x14ac:dyDescent="0.25">
      <c r="I9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97" spans="9:9" x14ac:dyDescent="0.25">
      <c r="I9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98" spans="9:9" x14ac:dyDescent="0.25">
      <c r="I9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99" spans="9:9" x14ac:dyDescent="0.25">
      <c r="I9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00" spans="9:9" x14ac:dyDescent="0.25">
      <c r="I10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01" spans="9:9" x14ac:dyDescent="0.25">
      <c r="I10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02" spans="9:9" x14ac:dyDescent="0.25">
      <c r="I10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03" spans="9:9" x14ac:dyDescent="0.25">
      <c r="I10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04" spans="9:9" x14ac:dyDescent="0.25">
      <c r="I10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05" spans="9:9" x14ac:dyDescent="0.25">
      <c r="I10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06" spans="9:9" x14ac:dyDescent="0.25">
      <c r="I10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07" spans="9:9" x14ac:dyDescent="0.25">
      <c r="I10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08" spans="9:9" x14ac:dyDescent="0.25">
      <c r="I10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09" spans="9:9" x14ac:dyDescent="0.25">
      <c r="I10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10" spans="9:9" x14ac:dyDescent="0.25">
      <c r="I11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11" spans="9:9" x14ac:dyDescent="0.25">
      <c r="I11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12" spans="9:9" x14ac:dyDescent="0.25">
      <c r="I11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13" spans="9:9" x14ac:dyDescent="0.25">
      <c r="I11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14" spans="9:9" x14ac:dyDescent="0.25">
      <c r="I11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15" spans="9:9" x14ac:dyDescent="0.25">
      <c r="I11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16" spans="9:9" x14ac:dyDescent="0.25">
      <c r="I11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17" spans="9:9" x14ac:dyDescent="0.25">
      <c r="I11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18" spans="9:9" x14ac:dyDescent="0.25">
      <c r="I11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19" spans="9:9" x14ac:dyDescent="0.25">
      <c r="I11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20" spans="9:9" x14ac:dyDescent="0.25">
      <c r="I12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21" spans="9:9" x14ac:dyDescent="0.25">
      <c r="I12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22" spans="9:9" x14ac:dyDescent="0.25">
      <c r="I12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23" spans="9:9" x14ac:dyDescent="0.25">
      <c r="I12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24" spans="9:9" x14ac:dyDescent="0.25">
      <c r="I12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25" spans="9:9" x14ac:dyDescent="0.25">
      <c r="I12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26" spans="9:9" x14ac:dyDescent="0.25">
      <c r="I12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27" spans="9:9" x14ac:dyDescent="0.25">
      <c r="I12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28" spans="9:9" x14ac:dyDescent="0.25">
      <c r="I12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29" spans="9:9" x14ac:dyDescent="0.25">
      <c r="I12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30" spans="9:9" x14ac:dyDescent="0.25">
      <c r="I13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31" spans="9:9" x14ac:dyDescent="0.25">
      <c r="I13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32" spans="9:9" x14ac:dyDescent="0.25">
      <c r="I13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33" spans="9:9" x14ac:dyDescent="0.25">
      <c r="I13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34" spans="9:9" x14ac:dyDescent="0.25">
      <c r="I13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35" spans="9:9" x14ac:dyDescent="0.25">
      <c r="I13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36" spans="9:9" x14ac:dyDescent="0.25">
      <c r="I13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37" spans="9:9" x14ac:dyDescent="0.25">
      <c r="I13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38" spans="9:9" x14ac:dyDescent="0.25">
      <c r="I13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39" spans="9:9" x14ac:dyDescent="0.25">
      <c r="I13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40" spans="9:9" x14ac:dyDescent="0.25">
      <c r="I14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41" spans="9:9" x14ac:dyDescent="0.25">
      <c r="I14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42" spans="9:9" x14ac:dyDescent="0.25">
      <c r="I14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43" spans="9:9" x14ac:dyDescent="0.25">
      <c r="I14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44" spans="9:9" x14ac:dyDescent="0.25">
      <c r="I14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45" spans="9:9" x14ac:dyDescent="0.25">
      <c r="I14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46" spans="9:9" x14ac:dyDescent="0.25">
      <c r="I14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47" spans="9:9" x14ac:dyDescent="0.25">
      <c r="I14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48" spans="9:9" x14ac:dyDescent="0.25">
      <c r="I14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49" spans="9:9" x14ac:dyDescent="0.25">
      <c r="I14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50" spans="9:9" x14ac:dyDescent="0.25">
      <c r="I15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51" spans="9:9" x14ac:dyDescent="0.25">
      <c r="I15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52" spans="9:9" x14ac:dyDescent="0.25">
      <c r="I15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53" spans="9:9" x14ac:dyDescent="0.25">
      <c r="I15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54" spans="9:9" x14ac:dyDescent="0.25">
      <c r="I15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55" spans="9:9" x14ac:dyDescent="0.25">
      <c r="I15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56" spans="9:9" x14ac:dyDescent="0.25">
      <c r="I15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57" spans="9:9" x14ac:dyDescent="0.25">
      <c r="I15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58" spans="9:9" x14ac:dyDescent="0.25">
      <c r="I15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59" spans="9:9" x14ac:dyDescent="0.25">
      <c r="I15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60" spans="9:9" x14ac:dyDescent="0.25">
      <c r="I16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61" spans="9:9" x14ac:dyDescent="0.25">
      <c r="I16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62" spans="9:9" x14ac:dyDescent="0.25">
      <c r="I16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63" spans="9:9" x14ac:dyDescent="0.25">
      <c r="I16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64" spans="9:9" x14ac:dyDescent="0.25">
      <c r="I16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65" spans="9:9" x14ac:dyDescent="0.25">
      <c r="I16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66" spans="9:9" x14ac:dyDescent="0.25">
      <c r="I16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67" spans="9:9" x14ac:dyDescent="0.25">
      <c r="I16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68" spans="9:9" x14ac:dyDescent="0.25">
      <c r="I16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69" spans="9:9" x14ac:dyDescent="0.25">
      <c r="I16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70" spans="9:9" x14ac:dyDescent="0.25">
      <c r="I17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71" spans="9:9" x14ac:dyDescent="0.25">
      <c r="I17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72" spans="9:9" x14ac:dyDescent="0.25">
      <c r="I17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73" spans="9:9" x14ac:dyDescent="0.25">
      <c r="I17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74" spans="9:9" x14ac:dyDescent="0.25">
      <c r="I17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75" spans="9:9" x14ac:dyDescent="0.25">
      <c r="I17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76" spans="9:9" x14ac:dyDescent="0.25">
      <c r="I17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77" spans="9:9" x14ac:dyDescent="0.25">
      <c r="I17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78" spans="9:9" x14ac:dyDescent="0.25">
      <c r="I17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79" spans="9:9" x14ac:dyDescent="0.25">
      <c r="I17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80" spans="9:9" x14ac:dyDescent="0.25">
      <c r="I18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81" spans="9:9" x14ac:dyDescent="0.25">
      <c r="I18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82" spans="9:9" x14ac:dyDescent="0.25">
      <c r="I18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83" spans="9:9" x14ac:dyDescent="0.25">
      <c r="I18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84" spans="9:9" x14ac:dyDescent="0.25">
      <c r="I18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85" spans="9:9" x14ac:dyDescent="0.25">
      <c r="I18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86" spans="9:9" x14ac:dyDescent="0.25">
      <c r="I18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87" spans="9:9" x14ac:dyDescent="0.25">
      <c r="I18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88" spans="9:9" x14ac:dyDescent="0.25">
      <c r="I18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89" spans="9:9" x14ac:dyDescent="0.25">
      <c r="I18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90" spans="9:9" x14ac:dyDescent="0.25">
      <c r="I19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91" spans="9:9" x14ac:dyDescent="0.25">
      <c r="I19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92" spans="9:9" x14ac:dyDescent="0.25">
      <c r="I19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93" spans="9:9" x14ac:dyDescent="0.25">
      <c r="I19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94" spans="9:9" x14ac:dyDescent="0.25">
      <c r="I19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95" spans="9:9" x14ac:dyDescent="0.25">
      <c r="I19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96" spans="9:9" x14ac:dyDescent="0.25">
      <c r="I19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97" spans="9:9" x14ac:dyDescent="0.25">
      <c r="I19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98" spans="9:9" x14ac:dyDescent="0.25">
      <c r="I19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199" spans="9:9" x14ac:dyDescent="0.25">
      <c r="I19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00" spans="9:9" x14ac:dyDescent="0.25">
      <c r="I20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01" spans="9:9" x14ac:dyDescent="0.25">
      <c r="I20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02" spans="9:9" x14ac:dyDescent="0.25">
      <c r="I20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03" spans="9:9" x14ac:dyDescent="0.25">
      <c r="I20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04" spans="9:9" x14ac:dyDescent="0.25">
      <c r="I20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05" spans="9:9" x14ac:dyDescent="0.25">
      <c r="I20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06" spans="9:9" x14ac:dyDescent="0.25">
      <c r="I20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07" spans="9:9" x14ac:dyDescent="0.25">
      <c r="I20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08" spans="9:9" x14ac:dyDescent="0.25">
      <c r="I20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09" spans="9:9" x14ac:dyDescent="0.25">
      <c r="I20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10" spans="9:9" x14ac:dyDescent="0.25">
      <c r="I21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11" spans="9:9" x14ac:dyDescent="0.25">
      <c r="I21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12" spans="9:9" x14ac:dyDescent="0.25">
      <c r="I21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13" spans="9:9" x14ac:dyDescent="0.25">
      <c r="I21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14" spans="9:9" x14ac:dyDescent="0.25">
      <c r="I21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15" spans="9:9" x14ac:dyDescent="0.25">
      <c r="I21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16" spans="9:9" x14ac:dyDescent="0.25">
      <c r="I21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17" spans="9:9" x14ac:dyDescent="0.25">
      <c r="I21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18" spans="9:9" x14ac:dyDescent="0.25">
      <c r="I21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19" spans="9:9" x14ac:dyDescent="0.25">
      <c r="I21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20" spans="9:9" x14ac:dyDescent="0.25">
      <c r="I22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21" spans="9:9" x14ac:dyDescent="0.25">
      <c r="I22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22" spans="9:9" x14ac:dyDescent="0.25">
      <c r="I22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23" spans="9:9" x14ac:dyDescent="0.25">
      <c r="I22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24" spans="9:9" x14ac:dyDescent="0.25">
      <c r="I22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25" spans="9:9" x14ac:dyDescent="0.25">
      <c r="I22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26" spans="9:9" x14ac:dyDescent="0.25">
      <c r="I22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27" spans="9:9" x14ac:dyDescent="0.25">
      <c r="I22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28" spans="9:9" x14ac:dyDescent="0.25">
      <c r="I22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29" spans="9:9" x14ac:dyDescent="0.25">
      <c r="I22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30" spans="9:9" x14ac:dyDescent="0.25">
      <c r="I23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31" spans="9:9" x14ac:dyDescent="0.25">
      <c r="I23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32" spans="9:9" x14ac:dyDescent="0.25">
      <c r="I23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33" spans="9:9" x14ac:dyDescent="0.25">
      <c r="I23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34" spans="9:9" x14ac:dyDescent="0.25">
      <c r="I23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35" spans="9:9" x14ac:dyDescent="0.25">
      <c r="I23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36" spans="9:9" x14ac:dyDescent="0.25">
      <c r="I23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37" spans="9:9" x14ac:dyDescent="0.25">
      <c r="I23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38" spans="9:9" x14ac:dyDescent="0.25">
      <c r="I23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39" spans="9:9" x14ac:dyDescent="0.25">
      <c r="I23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40" spans="9:9" x14ac:dyDescent="0.25">
      <c r="I24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41" spans="9:9" x14ac:dyDescent="0.25">
      <c r="I24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42" spans="9:9" x14ac:dyDescent="0.25">
      <c r="I24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43" spans="9:9" x14ac:dyDescent="0.25">
      <c r="I24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44" spans="9:9" x14ac:dyDescent="0.25">
      <c r="I24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45" spans="9:9" x14ac:dyDescent="0.25">
      <c r="I24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46" spans="9:9" x14ac:dyDescent="0.25">
      <c r="I24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47" spans="9:9" x14ac:dyDescent="0.25">
      <c r="I24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48" spans="9:9" x14ac:dyDescent="0.25">
      <c r="I24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49" spans="9:9" x14ac:dyDescent="0.25">
      <c r="I24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50" spans="9:9" x14ac:dyDescent="0.25">
      <c r="I25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51" spans="9:9" x14ac:dyDescent="0.25">
      <c r="I25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52" spans="9:9" x14ac:dyDescent="0.25">
      <c r="I25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53" spans="9:9" x14ac:dyDescent="0.25">
      <c r="I25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54" spans="9:9" x14ac:dyDescent="0.25">
      <c r="I25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55" spans="9:9" x14ac:dyDescent="0.25">
      <c r="I25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56" spans="9:9" x14ac:dyDescent="0.25">
      <c r="I25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57" spans="9:9" x14ac:dyDescent="0.25">
      <c r="I25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58" spans="9:9" x14ac:dyDescent="0.25">
      <c r="I25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59" spans="9:9" x14ac:dyDescent="0.25">
      <c r="I25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60" spans="9:9" x14ac:dyDescent="0.25">
      <c r="I26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61" spans="9:9" x14ac:dyDescent="0.25">
      <c r="I26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62" spans="9:9" x14ac:dyDescent="0.25">
      <c r="I26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63" spans="9:9" x14ac:dyDescent="0.25">
      <c r="I26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64" spans="9:9" x14ac:dyDescent="0.25">
      <c r="I26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65" spans="9:9" x14ac:dyDescent="0.25">
      <c r="I26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66" spans="9:9" x14ac:dyDescent="0.25">
      <c r="I26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67" spans="9:9" x14ac:dyDescent="0.25">
      <c r="I26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68" spans="9:9" x14ac:dyDescent="0.25">
      <c r="I26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69" spans="9:9" x14ac:dyDescent="0.25">
      <c r="I26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70" spans="9:9" x14ac:dyDescent="0.25">
      <c r="I27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71" spans="9:9" x14ac:dyDescent="0.25">
      <c r="I27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72" spans="9:9" x14ac:dyDescent="0.25">
      <c r="I27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73" spans="9:9" x14ac:dyDescent="0.25">
      <c r="I27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74" spans="9:9" x14ac:dyDescent="0.25">
      <c r="I27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75" spans="9:9" x14ac:dyDescent="0.25">
      <c r="I27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76" spans="9:9" x14ac:dyDescent="0.25">
      <c r="I27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77" spans="9:9" x14ac:dyDescent="0.25">
      <c r="I27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78" spans="9:9" x14ac:dyDescent="0.25">
      <c r="I27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79" spans="9:9" x14ac:dyDescent="0.25">
      <c r="I27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80" spans="9:9" x14ac:dyDescent="0.25">
      <c r="I28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81" spans="9:9" x14ac:dyDescent="0.25">
      <c r="I28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82" spans="9:9" x14ac:dyDescent="0.25">
      <c r="I28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83" spans="9:9" x14ac:dyDescent="0.25">
      <c r="I28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84" spans="9:9" x14ac:dyDescent="0.25">
      <c r="I28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85" spans="9:9" x14ac:dyDescent="0.25">
      <c r="I28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86" spans="9:9" x14ac:dyDescent="0.25">
      <c r="I28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87" spans="9:9" x14ac:dyDescent="0.25">
      <c r="I28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88" spans="9:9" x14ac:dyDescent="0.25">
      <c r="I28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89" spans="9:9" x14ac:dyDescent="0.25">
      <c r="I28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90" spans="9:9" x14ac:dyDescent="0.25">
      <c r="I29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91" spans="9:9" x14ac:dyDescent="0.25">
      <c r="I29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92" spans="9:9" x14ac:dyDescent="0.25">
      <c r="I29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93" spans="9:9" x14ac:dyDescent="0.25">
      <c r="I293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94" spans="9:9" x14ac:dyDescent="0.25">
      <c r="I294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95" spans="9:9" x14ac:dyDescent="0.25">
      <c r="I295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96" spans="9:9" x14ac:dyDescent="0.25">
      <c r="I296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97" spans="9:9" x14ac:dyDescent="0.25">
      <c r="I297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98" spans="9:9" x14ac:dyDescent="0.25">
      <c r="I298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299" spans="9:9" x14ac:dyDescent="0.25">
      <c r="I299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300" spans="9:9" x14ac:dyDescent="0.25">
      <c r="I300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301" spans="9:9" x14ac:dyDescent="0.25">
      <c r="I301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302" spans="9:9" x14ac:dyDescent="0.25">
      <c r="I302" s="4">
        <f>IF(PSIA_Data57[[#This Row],[Completed date]] = PSIA_Data57[[#This Row],[Due date]],
    0,
    NETWORKDAYS(MIN(PSIA_Data57[[#This Row],[Completed date]], PSIA_Data57[[#This Row],[Due date]]), MAX(PSIA_Data57[[#This Row],[Completed date]], PSIA_Data57[[#This Row],[Due date]]), Holidays!$B$5:$B$17) - 1
    ) * SIGN(PSIA_Data57[[#This Row],[Completed date]] - PSIA_Data57[[#This Row],[Due date]])</f>
        <v>0</v>
      </c>
    </row>
    <row r="303" spans="9:9" x14ac:dyDescent="0.25">
      <c r="I303" s="4"/>
    </row>
    <row r="304" spans="9:9" x14ac:dyDescent="0.25">
      <c r="I304" s="4"/>
    </row>
    <row r="305" spans="9:9" x14ac:dyDescent="0.25">
      <c r="I305" s="4"/>
    </row>
    <row r="306" spans="9:9" x14ac:dyDescent="0.25">
      <c r="I306" s="4"/>
    </row>
    <row r="307" spans="9:9" x14ac:dyDescent="0.25">
      <c r="I307" s="4"/>
    </row>
    <row r="308" spans="9:9" x14ac:dyDescent="0.25">
      <c r="I308" s="4"/>
    </row>
    <row r="309" spans="9:9" x14ac:dyDescent="0.25">
      <c r="I309" s="4"/>
    </row>
    <row r="310" spans="9:9" x14ac:dyDescent="0.25">
      <c r="I310" s="4"/>
    </row>
    <row r="311" spans="9:9" x14ac:dyDescent="0.25">
      <c r="I311" s="4"/>
    </row>
    <row r="312" spans="9:9" x14ac:dyDescent="0.25">
      <c r="I312" s="4"/>
    </row>
    <row r="313" spans="9:9" x14ac:dyDescent="0.25">
      <c r="I313" s="4"/>
    </row>
    <row r="314" spans="9:9" x14ac:dyDescent="0.25">
      <c r="I314" s="4"/>
    </row>
    <row r="315" spans="9:9" x14ac:dyDescent="0.25">
      <c r="I315" s="4"/>
    </row>
    <row r="316" spans="9:9" x14ac:dyDescent="0.25">
      <c r="I316" s="4"/>
    </row>
    <row r="317" spans="9:9" x14ac:dyDescent="0.25">
      <c r="I317" s="4"/>
    </row>
    <row r="318" spans="9:9" x14ac:dyDescent="0.25">
      <c r="I318" s="4"/>
    </row>
    <row r="319" spans="9:9" x14ac:dyDescent="0.25">
      <c r="I319" s="4"/>
    </row>
    <row r="320" spans="9:9" x14ac:dyDescent="0.25">
      <c r="I320" s="4"/>
    </row>
    <row r="321" spans="9:9" x14ac:dyDescent="0.25">
      <c r="I321" s="4"/>
    </row>
    <row r="322" spans="9:9" x14ac:dyDescent="0.25">
      <c r="I322" s="4"/>
    </row>
    <row r="323" spans="9:9" x14ac:dyDescent="0.25">
      <c r="I323" s="4"/>
    </row>
    <row r="324" spans="9:9" x14ac:dyDescent="0.25">
      <c r="I324" s="4"/>
    </row>
    <row r="325" spans="9:9" x14ac:dyDescent="0.25">
      <c r="I325" s="4"/>
    </row>
    <row r="326" spans="9:9" x14ac:dyDescent="0.25">
      <c r="I326" s="4"/>
    </row>
    <row r="327" spans="9:9" x14ac:dyDescent="0.25">
      <c r="I327" s="4"/>
    </row>
    <row r="328" spans="9:9" x14ac:dyDescent="0.25">
      <c r="I328" s="4"/>
    </row>
    <row r="329" spans="9:9" x14ac:dyDescent="0.25">
      <c r="I329" s="4"/>
    </row>
    <row r="330" spans="9:9" x14ac:dyDescent="0.25">
      <c r="I330" s="4"/>
    </row>
    <row r="331" spans="9:9" x14ac:dyDescent="0.25">
      <c r="I331" s="4"/>
    </row>
    <row r="332" spans="9:9" x14ac:dyDescent="0.25">
      <c r="I332" s="4"/>
    </row>
    <row r="333" spans="9:9" x14ac:dyDescent="0.25">
      <c r="I333" s="4"/>
    </row>
    <row r="334" spans="9:9" x14ac:dyDescent="0.25">
      <c r="I334" s="4"/>
    </row>
    <row r="335" spans="9:9" x14ac:dyDescent="0.25">
      <c r="I335" s="4"/>
    </row>
    <row r="336" spans="9:9" x14ac:dyDescent="0.25">
      <c r="I336" s="4"/>
    </row>
    <row r="337" spans="9:9" x14ac:dyDescent="0.25">
      <c r="I337" s="4"/>
    </row>
    <row r="338" spans="9:9" x14ac:dyDescent="0.25">
      <c r="I338" s="4"/>
    </row>
    <row r="339" spans="9:9" x14ac:dyDescent="0.25">
      <c r="I339" s="4"/>
    </row>
    <row r="340" spans="9:9" x14ac:dyDescent="0.25">
      <c r="I340" s="4"/>
    </row>
    <row r="341" spans="9:9" x14ac:dyDescent="0.25">
      <c r="I341" s="4"/>
    </row>
    <row r="342" spans="9:9" x14ac:dyDescent="0.25">
      <c r="I342" s="4"/>
    </row>
    <row r="343" spans="9:9" x14ac:dyDescent="0.25">
      <c r="I343" s="4"/>
    </row>
    <row r="344" spans="9:9" x14ac:dyDescent="0.25">
      <c r="I344" s="4"/>
    </row>
    <row r="345" spans="9:9" x14ac:dyDescent="0.25">
      <c r="I345" s="4"/>
    </row>
    <row r="346" spans="9:9" x14ac:dyDescent="0.25">
      <c r="I346" s="4"/>
    </row>
    <row r="347" spans="9:9" x14ac:dyDescent="0.25">
      <c r="I347" s="4"/>
    </row>
    <row r="348" spans="9:9" x14ac:dyDescent="0.25">
      <c r="I348" s="4"/>
    </row>
    <row r="349" spans="9:9" x14ac:dyDescent="0.25">
      <c r="I349" s="4"/>
    </row>
    <row r="350" spans="9:9" x14ac:dyDescent="0.25">
      <c r="I350" s="4"/>
    </row>
    <row r="351" spans="9:9" x14ac:dyDescent="0.25">
      <c r="I351" s="4"/>
    </row>
    <row r="352" spans="9:9" x14ac:dyDescent="0.25">
      <c r="I352" s="4"/>
    </row>
    <row r="353" spans="9:9" x14ac:dyDescent="0.25">
      <c r="I353" s="4"/>
    </row>
    <row r="354" spans="9:9" x14ac:dyDescent="0.25">
      <c r="I354" s="4"/>
    </row>
    <row r="355" spans="9:9" x14ac:dyDescent="0.25">
      <c r="I355" s="4"/>
    </row>
    <row r="356" spans="9:9" x14ac:dyDescent="0.25">
      <c r="I356" s="4"/>
    </row>
    <row r="357" spans="9:9" x14ac:dyDescent="0.25">
      <c r="I357" s="4"/>
    </row>
    <row r="358" spans="9:9" x14ac:dyDescent="0.25">
      <c r="I358" s="4"/>
    </row>
    <row r="359" spans="9:9" x14ac:dyDescent="0.25">
      <c r="I359" s="4"/>
    </row>
    <row r="360" spans="9:9" x14ac:dyDescent="0.25">
      <c r="I360" s="4"/>
    </row>
    <row r="361" spans="9:9" x14ac:dyDescent="0.25">
      <c r="I361" s="4"/>
    </row>
    <row r="362" spans="9:9" x14ac:dyDescent="0.25">
      <c r="I362" s="4"/>
    </row>
    <row r="363" spans="9:9" x14ac:dyDescent="0.25">
      <c r="I363" s="4"/>
    </row>
    <row r="364" spans="9:9" x14ac:dyDescent="0.25">
      <c r="I364" s="4"/>
    </row>
    <row r="365" spans="9:9" x14ac:dyDescent="0.25">
      <c r="I365" s="4"/>
    </row>
    <row r="366" spans="9:9" x14ac:dyDescent="0.25">
      <c r="I366" s="4"/>
    </row>
    <row r="367" spans="9:9" x14ac:dyDescent="0.25">
      <c r="I367" s="4"/>
    </row>
    <row r="368" spans="9:9" x14ac:dyDescent="0.25">
      <c r="I368" s="4"/>
    </row>
    <row r="369" spans="9:9" x14ac:dyDescent="0.25">
      <c r="I369" s="4"/>
    </row>
    <row r="370" spans="9:9" x14ac:dyDescent="0.25">
      <c r="I370" s="4"/>
    </row>
    <row r="371" spans="9:9" x14ac:dyDescent="0.25">
      <c r="I371" s="4"/>
    </row>
    <row r="372" spans="9:9" x14ac:dyDescent="0.25">
      <c r="I372" s="4"/>
    </row>
    <row r="373" spans="9:9" x14ac:dyDescent="0.25">
      <c r="I373" s="4"/>
    </row>
  </sheetData>
  <mergeCells count="1">
    <mergeCell ref="A1:I1"/>
  </mergeCells>
  <conditionalFormatting sqref="I3:I373">
    <cfRule type="cellIs" dxfId="9" priority="1" operator="between">
      <formula>1</formula>
      <formula>2</formula>
    </cfRule>
    <cfRule type="cellIs" dxfId="8" priority="2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DD8E-5259-497C-977E-8005CE514F99}">
  <dimension ref="A1:I373"/>
  <sheetViews>
    <sheetView workbookViewId="0">
      <selection sqref="A1:I1"/>
    </sheetView>
  </sheetViews>
  <sheetFormatPr defaultRowHeight="15" x14ac:dyDescent="0.25"/>
  <cols>
    <col min="1" max="2" width="23" style="1" customWidth="1"/>
    <col min="3" max="3" width="23" style="2" customWidth="1"/>
    <col min="4" max="4" width="23" style="3" customWidth="1"/>
    <col min="5" max="6" width="23" style="1" customWidth="1"/>
    <col min="7" max="7" width="23" style="3" customWidth="1"/>
    <col min="8" max="8" width="23" style="1" customWidth="1"/>
    <col min="9" max="9" width="18.85546875" customWidth="1"/>
  </cols>
  <sheetData>
    <row r="1" spans="1:9" ht="27.75" x14ac:dyDescent="0.4">
      <c r="A1" s="24" t="s">
        <v>34</v>
      </c>
      <c r="B1" s="24"/>
      <c r="C1" s="24"/>
      <c r="D1" s="24"/>
      <c r="E1" s="24"/>
      <c r="F1" s="24"/>
      <c r="G1" s="24"/>
      <c r="H1" s="24"/>
      <c r="I1" s="24"/>
    </row>
    <row r="2" spans="1:9" s="21" customFormat="1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16</v>
      </c>
    </row>
    <row r="3" spans="1:9" x14ac:dyDescent="0.25">
      <c r="I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4" spans="1:9" x14ac:dyDescent="0.25">
      <c r="I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5" spans="1:9" x14ac:dyDescent="0.25">
      <c r="I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6" spans="1:9" x14ac:dyDescent="0.25">
      <c r="I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7" spans="1:9" x14ac:dyDescent="0.25">
      <c r="I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8" spans="1:9" x14ac:dyDescent="0.25">
      <c r="I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9" spans="1:9" x14ac:dyDescent="0.25">
      <c r="I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0" spans="1:9" x14ac:dyDescent="0.25">
      <c r="I1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1" spans="1:9" x14ac:dyDescent="0.25">
      <c r="I1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2" spans="1:9" x14ac:dyDescent="0.25">
      <c r="I1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3" spans="1:9" x14ac:dyDescent="0.25">
      <c r="I1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4" spans="1:9" x14ac:dyDescent="0.25">
      <c r="I1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5" spans="1:9" x14ac:dyDescent="0.25">
      <c r="I1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6" spans="1:9" x14ac:dyDescent="0.25">
      <c r="I1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7" spans="9:9" x14ac:dyDescent="0.25">
      <c r="I1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8" spans="9:9" x14ac:dyDescent="0.25">
      <c r="I1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9" spans="9:9" x14ac:dyDescent="0.25">
      <c r="I1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0" spans="9:9" x14ac:dyDescent="0.25">
      <c r="I2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1" spans="9:9" x14ac:dyDescent="0.25">
      <c r="I2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2" spans="9:9" x14ac:dyDescent="0.25">
      <c r="I2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3" spans="9:9" x14ac:dyDescent="0.25">
      <c r="I2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4" spans="9:9" x14ac:dyDescent="0.25">
      <c r="I2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5" spans="9:9" x14ac:dyDescent="0.25">
      <c r="I2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6" spans="9:9" x14ac:dyDescent="0.25">
      <c r="I2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7" spans="9:9" x14ac:dyDescent="0.25">
      <c r="I2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8" spans="9:9" x14ac:dyDescent="0.25">
      <c r="I2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9" spans="9:9" x14ac:dyDescent="0.25">
      <c r="I2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30" spans="9:9" x14ac:dyDescent="0.25">
      <c r="I3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31" spans="9:9" x14ac:dyDescent="0.25">
      <c r="I3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32" spans="9:9" x14ac:dyDescent="0.25">
      <c r="I3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33" spans="9:9" x14ac:dyDescent="0.25">
      <c r="I3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34" spans="9:9" x14ac:dyDescent="0.25">
      <c r="I3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35" spans="9:9" x14ac:dyDescent="0.25">
      <c r="I3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36" spans="9:9" x14ac:dyDescent="0.25">
      <c r="I3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37" spans="9:9" x14ac:dyDescent="0.25">
      <c r="I3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38" spans="9:9" x14ac:dyDescent="0.25">
      <c r="I3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39" spans="9:9" x14ac:dyDescent="0.25">
      <c r="I3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40" spans="9:9" x14ac:dyDescent="0.25">
      <c r="I4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41" spans="9:9" x14ac:dyDescent="0.25">
      <c r="I4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42" spans="9:9" x14ac:dyDescent="0.25">
      <c r="I4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43" spans="9:9" x14ac:dyDescent="0.25">
      <c r="I4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44" spans="9:9" x14ac:dyDescent="0.25">
      <c r="I4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45" spans="9:9" x14ac:dyDescent="0.25">
      <c r="I4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46" spans="9:9" x14ac:dyDescent="0.25">
      <c r="I4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47" spans="9:9" x14ac:dyDescent="0.25">
      <c r="I4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48" spans="9:9" x14ac:dyDescent="0.25">
      <c r="I4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49" spans="9:9" x14ac:dyDescent="0.25">
      <c r="I4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50" spans="9:9" x14ac:dyDescent="0.25">
      <c r="I5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51" spans="9:9" x14ac:dyDescent="0.25">
      <c r="I5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52" spans="9:9" x14ac:dyDescent="0.25">
      <c r="I5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53" spans="9:9" x14ac:dyDescent="0.25">
      <c r="I5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54" spans="9:9" x14ac:dyDescent="0.25">
      <c r="I5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55" spans="9:9" x14ac:dyDescent="0.25">
      <c r="I5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56" spans="9:9" x14ac:dyDescent="0.25">
      <c r="I5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57" spans="9:9" x14ac:dyDescent="0.25">
      <c r="I5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58" spans="9:9" x14ac:dyDescent="0.25">
      <c r="I5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59" spans="9:9" x14ac:dyDescent="0.25">
      <c r="I5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60" spans="9:9" x14ac:dyDescent="0.25">
      <c r="I6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61" spans="9:9" x14ac:dyDescent="0.25">
      <c r="I6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62" spans="9:9" x14ac:dyDescent="0.25">
      <c r="I6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63" spans="9:9" x14ac:dyDescent="0.25">
      <c r="I6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64" spans="9:9" x14ac:dyDescent="0.25">
      <c r="I6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65" spans="9:9" x14ac:dyDescent="0.25">
      <c r="I6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66" spans="9:9" x14ac:dyDescent="0.25">
      <c r="I6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67" spans="9:9" x14ac:dyDescent="0.25">
      <c r="I6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68" spans="9:9" x14ac:dyDescent="0.25">
      <c r="I6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69" spans="9:9" x14ac:dyDescent="0.25">
      <c r="I6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70" spans="9:9" x14ac:dyDescent="0.25">
      <c r="I7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71" spans="9:9" x14ac:dyDescent="0.25">
      <c r="I7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72" spans="9:9" x14ac:dyDescent="0.25">
      <c r="I7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73" spans="9:9" x14ac:dyDescent="0.25">
      <c r="I7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74" spans="9:9" x14ac:dyDescent="0.25">
      <c r="I7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75" spans="9:9" x14ac:dyDescent="0.25">
      <c r="I7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76" spans="9:9" x14ac:dyDescent="0.25">
      <c r="I7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77" spans="9:9" x14ac:dyDescent="0.25">
      <c r="I7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78" spans="9:9" x14ac:dyDescent="0.25">
      <c r="I7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79" spans="9:9" x14ac:dyDescent="0.25">
      <c r="I7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80" spans="9:9" x14ac:dyDescent="0.25">
      <c r="I8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81" spans="9:9" x14ac:dyDescent="0.25">
      <c r="I8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82" spans="9:9" x14ac:dyDescent="0.25">
      <c r="I8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83" spans="9:9" x14ac:dyDescent="0.25">
      <c r="I8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84" spans="9:9" x14ac:dyDescent="0.25">
      <c r="I8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85" spans="9:9" x14ac:dyDescent="0.25">
      <c r="I8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86" spans="9:9" x14ac:dyDescent="0.25">
      <c r="I8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87" spans="9:9" x14ac:dyDescent="0.25">
      <c r="I8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88" spans="9:9" x14ac:dyDescent="0.25">
      <c r="I8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89" spans="9:9" x14ac:dyDescent="0.25">
      <c r="I8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90" spans="9:9" x14ac:dyDescent="0.25">
      <c r="I9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91" spans="9:9" x14ac:dyDescent="0.25">
      <c r="I9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92" spans="9:9" x14ac:dyDescent="0.25">
      <c r="I9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93" spans="9:9" x14ac:dyDescent="0.25">
      <c r="I9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94" spans="9:9" x14ac:dyDescent="0.25">
      <c r="I9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95" spans="9:9" x14ac:dyDescent="0.25">
      <c r="I9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96" spans="9:9" x14ac:dyDescent="0.25">
      <c r="I9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97" spans="9:9" x14ac:dyDescent="0.25">
      <c r="I9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98" spans="9:9" x14ac:dyDescent="0.25">
      <c r="I9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99" spans="9:9" x14ac:dyDescent="0.25">
      <c r="I9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00" spans="9:9" x14ac:dyDescent="0.25">
      <c r="I10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01" spans="9:9" x14ac:dyDescent="0.25">
      <c r="I10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02" spans="9:9" x14ac:dyDescent="0.25">
      <c r="I10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03" spans="9:9" x14ac:dyDescent="0.25">
      <c r="I10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04" spans="9:9" x14ac:dyDescent="0.25">
      <c r="I10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05" spans="9:9" x14ac:dyDescent="0.25">
      <c r="I10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06" spans="9:9" x14ac:dyDescent="0.25">
      <c r="I10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07" spans="9:9" x14ac:dyDescent="0.25">
      <c r="I10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08" spans="9:9" x14ac:dyDescent="0.25">
      <c r="I10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09" spans="9:9" x14ac:dyDescent="0.25">
      <c r="I10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10" spans="9:9" x14ac:dyDescent="0.25">
      <c r="I11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11" spans="9:9" x14ac:dyDescent="0.25">
      <c r="I11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12" spans="9:9" x14ac:dyDescent="0.25">
      <c r="I11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13" spans="9:9" x14ac:dyDescent="0.25">
      <c r="I11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14" spans="9:9" x14ac:dyDescent="0.25">
      <c r="I11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15" spans="9:9" x14ac:dyDescent="0.25">
      <c r="I11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16" spans="9:9" x14ac:dyDescent="0.25">
      <c r="I11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17" spans="9:9" x14ac:dyDescent="0.25">
      <c r="I11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18" spans="9:9" x14ac:dyDescent="0.25">
      <c r="I11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19" spans="9:9" x14ac:dyDescent="0.25">
      <c r="I11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20" spans="9:9" x14ac:dyDescent="0.25">
      <c r="I12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21" spans="9:9" x14ac:dyDescent="0.25">
      <c r="I12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22" spans="9:9" x14ac:dyDescent="0.25">
      <c r="I12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23" spans="9:9" x14ac:dyDescent="0.25">
      <c r="I12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24" spans="9:9" x14ac:dyDescent="0.25">
      <c r="I12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25" spans="9:9" x14ac:dyDescent="0.25">
      <c r="I12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26" spans="9:9" x14ac:dyDescent="0.25">
      <c r="I12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27" spans="9:9" x14ac:dyDescent="0.25">
      <c r="I12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28" spans="9:9" x14ac:dyDescent="0.25">
      <c r="I12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29" spans="9:9" x14ac:dyDescent="0.25">
      <c r="I12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30" spans="9:9" x14ac:dyDescent="0.25">
      <c r="I13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31" spans="9:9" x14ac:dyDescent="0.25">
      <c r="I13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32" spans="9:9" x14ac:dyDescent="0.25">
      <c r="I13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33" spans="9:9" x14ac:dyDescent="0.25">
      <c r="I13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34" spans="9:9" x14ac:dyDescent="0.25">
      <c r="I13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35" spans="9:9" x14ac:dyDescent="0.25">
      <c r="I13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36" spans="9:9" x14ac:dyDescent="0.25">
      <c r="I13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37" spans="9:9" x14ac:dyDescent="0.25">
      <c r="I13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38" spans="9:9" x14ac:dyDescent="0.25">
      <c r="I13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39" spans="9:9" x14ac:dyDescent="0.25">
      <c r="I13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40" spans="9:9" x14ac:dyDescent="0.25">
      <c r="I14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41" spans="9:9" x14ac:dyDescent="0.25">
      <c r="I14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42" spans="9:9" x14ac:dyDescent="0.25">
      <c r="I14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43" spans="9:9" x14ac:dyDescent="0.25">
      <c r="I14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44" spans="9:9" x14ac:dyDescent="0.25">
      <c r="I14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45" spans="9:9" x14ac:dyDescent="0.25">
      <c r="I14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46" spans="9:9" x14ac:dyDescent="0.25">
      <c r="I14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47" spans="9:9" x14ac:dyDescent="0.25">
      <c r="I14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48" spans="9:9" x14ac:dyDescent="0.25">
      <c r="I14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49" spans="9:9" x14ac:dyDescent="0.25">
      <c r="I14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50" spans="9:9" x14ac:dyDescent="0.25">
      <c r="I15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51" spans="9:9" x14ac:dyDescent="0.25">
      <c r="I15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52" spans="9:9" x14ac:dyDescent="0.25">
      <c r="I15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53" spans="9:9" x14ac:dyDescent="0.25">
      <c r="I15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54" spans="9:9" x14ac:dyDescent="0.25">
      <c r="I15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55" spans="9:9" x14ac:dyDescent="0.25">
      <c r="I15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56" spans="9:9" x14ac:dyDescent="0.25">
      <c r="I15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57" spans="9:9" x14ac:dyDescent="0.25">
      <c r="I15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58" spans="9:9" x14ac:dyDescent="0.25">
      <c r="I15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59" spans="9:9" x14ac:dyDescent="0.25">
      <c r="I15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60" spans="9:9" x14ac:dyDescent="0.25">
      <c r="I16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61" spans="9:9" x14ac:dyDescent="0.25">
      <c r="I16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62" spans="9:9" x14ac:dyDescent="0.25">
      <c r="I16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63" spans="9:9" x14ac:dyDescent="0.25">
      <c r="I16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64" spans="9:9" x14ac:dyDescent="0.25">
      <c r="I16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65" spans="9:9" x14ac:dyDescent="0.25">
      <c r="I16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66" spans="9:9" x14ac:dyDescent="0.25">
      <c r="I16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67" spans="9:9" x14ac:dyDescent="0.25">
      <c r="I16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68" spans="9:9" x14ac:dyDescent="0.25">
      <c r="I16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69" spans="9:9" x14ac:dyDescent="0.25">
      <c r="I16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70" spans="9:9" x14ac:dyDescent="0.25">
      <c r="I17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71" spans="9:9" x14ac:dyDescent="0.25">
      <c r="I17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72" spans="9:9" x14ac:dyDescent="0.25">
      <c r="I17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73" spans="9:9" x14ac:dyDescent="0.25">
      <c r="I17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74" spans="9:9" x14ac:dyDescent="0.25">
      <c r="I17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75" spans="9:9" x14ac:dyDescent="0.25">
      <c r="I17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76" spans="9:9" x14ac:dyDescent="0.25">
      <c r="I17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77" spans="9:9" x14ac:dyDescent="0.25">
      <c r="I17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78" spans="9:9" x14ac:dyDescent="0.25">
      <c r="I17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79" spans="9:9" x14ac:dyDescent="0.25">
      <c r="I17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80" spans="9:9" x14ac:dyDescent="0.25">
      <c r="I18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81" spans="9:9" x14ac:dyDescent="0.25">
      <c r="I18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82" spans="9:9" x14ac:dyDescent="0.25">
      <c r="I18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83" spans="9:9" x14ac:dyDescent="0.25">
      <c r="I18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84" spans="9:9" x14ac:dyDescent="0.25">
      <c r="I18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85" spans="9:9" x14ac:dyDescent="0.25">
      <c r="I18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86" spans="9:9" x14ac:dyDescent="0.25">
      <c r="I18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87" spans="9:9" x14ac:dyDescent="0.25">
      <c r="I18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88" spans="9:9" x14ac:dyDescent="0.25">
      <c r="I18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89" spans="9:9" x14ac:dyDescent="0.25">
      <c r="I18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90" spans="9:9" x14ac:dyDescent="0.25">
      <c r="I19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91" spans="9:9" x14ac:dyDescent="0.25">
      <c r="I19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92" spans="9:9" x14ac:dyDescent="0.25">
      <c r="I19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93" spans="9:9" x14ac:dyDescent="0.25">
      <c r="I19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94" spans="9:9" x14ac:dyDescent="0.25">
      <c r="I19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95" spans="9:9" x14ac:dyDescent="0.25">
      <c r="I19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96" spans="9:9" x14ac:dyDescent="0.25">
      <c r="I19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97" spans="9:9" x14ac:dyDescent="0.25">
      <c r="I19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98" spans="9:9" x14ac:dyDescent="0.25">
      <c r="I19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199" spans="9:9" x14ac:dyDescent="0.25">
      <c r="I19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00" spans="9:9" x14ac:dyDescent="0.25">
      <c r="I20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01" spans="9:9" x14ac:dyDescent="0.25">
      <c r="I20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02" spans="9:9" x14ac:dyDescent="0.25">
      <c r="I20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03" spans="9:9" x14ac:dyDescent="0.25">
      <c r="I20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04" spans="9:9" x14ac:dyDescent="0.25">
      <c r="I20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05" spans="9:9" x14ac:dyDescent="0.25">
      <c r="I20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06" spans="9:9" x14ac:dyDescent="0.25">
      <c r="I20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07" spans="9:9" x14ac:dyDescent="0.25">
      <c r="I20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08" spans="9:9" x14ac:dyDescent="0.25">
      <c r="I20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09" spans="9:9" x14ac:dyDescent="0.25">
      <c r="I20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10" spans="9:9" x14ac:dyDescent="0.25">
      <c r="I21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11" spans="9:9" x14ac:dyDescent="0.25">
      <c r="I21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12" spans="9:9" x14ac:dyDescent="0.25">
      <c r="I21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13" spans="9:9" x14ac:dyDescent="0.25">
      <c r="I21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14" spans="9:9" x14ac:dyDescent="0.25">
      <c r="I21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15" spans="9:9" x14ac:dyDescent="0.25">
      <c r="I21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16" spans="9:9" x14ac:dyDescent="0.25">
      <c r="I21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17" spans="9:9" x14ac:dyDescent="0.25">
      <c r="I21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18" spans="9:9" x14ac:dyDescent="0.25">
      <c r="I21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19" spans="9:9" x14ac:dyDescent="0.25">
      <c r="I21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20" spans="9:9" x14ac:dyDescent="0.25">
      <c r="I22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21" spans="9:9" x14ac:dyDescent="0.25">
      <c r="I22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22" spans="9:9" x14ac:dyDescent="0.25">
      <c r="I22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23" spans="9:9" x14ac:dyDescent="0.25">
      <c r="I22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24" spans="9:9" x14ac:dyDescent="0.25">
      <c r="I22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25" spans="9:9" x14ac:dyDescent="0.25">
      <c r="I22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26" spans="9:9" x14ac:dyDescent="0.25">
      <c r="I22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27" spans="9:9" x14ac:dyDescent="0.25">
      <c r="I22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28" spans="9:9" x14ac:dyDescent="0.25">
      <c r="I22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29" spans="9:9" x14ac:dyDescent="0.25">
      <c r="I22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30" spans="9:9" x14ac:dyDescent="0.25">
      <c r="I23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31" spans="9:9" x14ac:dyDescent="0.25">
      <c r="I23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32" spans="9:9" x14ac:dyDescent="0.25">
      <c r="I23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33" spans="9:9" x14ac:dyDescent="0.25">
      <c r="I23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34" spans="9:9" x14ac:dyDescent="0.25">
      <c r="I23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35" spans="9:9" x14ac:dyDescent="0.25">
      <c r="I23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36" spans="9:9" x14ac:dyDescent="0.25">
      <c r="I23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37" spans="9:9" x14ac:dyDescent="0.25">
      <c r="I23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38" spans="9:9" x14ac:dyDescent="0.25">
      <c r="I23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39" spans="9:9" x14ac:dyDescent="0.25">
      <c r="I23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40" spans="9:9" x14ac:dyDescent="0.25">
      <c r="I24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41" spans="9:9" x14ac:dyDescent="0.25">
      <c r="I24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42" spans="9:9" x14ac:dyDescent="0.25">
      <c r="I24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43" spans="9:9" x14ac:dyDescent="0.25">
      <c r="I24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44" spans="9:9" x14ac:dyDescent="0.25">
      <c r="I24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45" spans="9:9" x14ac:dyDescent="0.25">
      <c r="I24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46" spans="9:9" x14ac:dyDescent="0.25">
      <c r="I24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47" spans="9:9" x14ac:dyDescent="0.25">
      <c r="I24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48" spans="9:9" x14ac:dyDescent="0.25">
      <c r="I24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49" spans="9:9" x14ac:dyDescent="0.25">
      <c r="I24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50" spans="9:9" x14ac:dyDescent="0.25">
      <c r="I25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51" spans="9:9" x14ac:dyDescent="0.25">
      <c r="I25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52" spans="9:9" x14ac:dyDescent="0.25">
      <c r="I25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53" spans="9:9" x14ac:dyDescent="0.25">
      <c r="I25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54" spans="9:9" x14ac:dyDescent="0.25">
      <c r="I25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55" spans="9:9" x14ac:dyDescent="0.25">
      <c r="I25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56" spans="9:9" x14ac:dyDescent="0.25">
      <c r="I25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57" spans="9:9" x14ac:dyDescent="0.25">
      <c r="I25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58" spans="9:9" x14ac:dyDescent="0.25">
      <c r="I25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59" spans="9:9" x14ac:dyDescent="0.25">
      <c r="I25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60" spans="9:9" x14ac:dyDescent="0.25">
      <c r="I26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61" spans="9:9" x14ac:dyDescent="0.25">
      <c r="I26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62" spans="9:9" x14ac:dyDescent="0.25">
      <c r="I26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63" spans="9:9" x14ac:dyDescent="0.25">
      <c r="I26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64" spans="9:9" x14ac:dyDescent="0.25">
      <c r="I26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65" spans="9:9" x14ac:dyDescent="0.25">
      <c r="I26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66" spans="9:9" x14ac:dyDescent="0.25">
      <c r="I26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67" spans="9:9" x14ac:dyDescent="0.25">
      <c r="I26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68" spans="9:9" x14ac:dyDescent="0.25">
      <c r="I26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69" spans="9:9" x14ac:dyDescent="0.25">
      <c r="I26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70" spans="9:9" x14ac:dyDescent="0.25">
      <c r="I27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71" spans="9:9" x14ac:dyDescent="0.25">
      <c r="I27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72" spans="9:9" x14ac:dyDescent="0.25">
      <c r="I27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73" spans="9:9" x14ac:dyDescent="0.25">
      <c r="I27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74" spans="9:9" x14ac:dyDescent="0.25">
      <c r="I27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75" spans="9:9" x14ac:dyDescent="0.25">
      <c r="I27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76" spans="9:9" x14ac:dyDescent="0.25">
      <c r="I27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77" spans="9:9" x14ac:dyDescent="0.25">
      <c r="I27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78" spans="9:9" x14ac:dyDescent="0.25">
      <c r="I27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79" spans="9:9" x14ac:dyDescent="0.25">
      <c r="I27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80" spans="9:9" x14ac:dyDescent="0.25">
      <c r="I28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81" spans="9:9" x14ac:dyDescent="0.25">
      <c r="I28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82" spans="9:9" x14ac:dyDescent="0.25">
      <c r="I28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83" spans="9:9" x14ac:dyDescent="0.25">
      <c r="I28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84" spans="9:9" x14ac:dyDescent="0.25">
      <c r="I28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85" spans="9:9" x14ac:dyDescent="0.25">
      <c r="I28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86" spans="9:9" x14ac:dyDescent="0.25">
      <c r="I28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87" spans="9:9" x14ac:dyDescent="0.25">
      <c r="I28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88" spans="9:9" x14ac:dyDescent="0.25">
      <c r="I28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89" spans="9:9" x14ac:dyDescent="0.25">
      <c r="I28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90" spans="9:9" x14ac:dyDescent="0.25">
      <c r="I29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91" spans="9:9" x14ac:dyDescent="0.25">
      <c r="I29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92" spans="9:9" x14ac:dyDescent="0.25">
      <c r="I29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93" spans="9:9" x14ac:dyDescent="0.25">
      <c r="I293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94" spans="9:9" x14ac:dyDescent="0.25">
      <c r="I294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95" spans="9:9" x14ac:dyDescent="0.25">
      <c r="I295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96" spans="9:9" x14ac:dyDescent="0.25">
      <c r="I296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97" spans="9:9" x14ac:dyDescent="0.25">
      <c r="I297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98" spans="9:9" x14ac:dyDescent="0.25">
      <c r="I298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299" spans="9:9" x14ac:dyDescent="0.25">
      <c r="I299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300" spans="9:9" x14ac:dyDescent="0.25">
      <c r="I300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301" spans="9:9" x14ac:dyDescent="0.25">
      <c r="I301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302" spans="9:9" x14ac:dyDescent="0.25">
      <c r="I302" s="4">
        <f>IF(PSIA_Data5[[#This Row],[Completed date]] = PSIA_Data5[[#This Row],[Due date]],
    0,
    NETWORKDAYS(MIN(PSIA_Data5[[#This Row],[Completed date]], PSIA_Data5[[#This Row],[Due date]]), MAX(PSIA_Data5[[#This Row],[Completed date]], PSIA_Data5[[#This Row],[Due date]]), Holidays!$B$5:$B$17) - 1
    ) * SIGN(PSIA_Data5[[#This Row],[Completed date]] - PSIA_Data5[[#This Row],[Due date]])</f>
        <v>0</v>
      </c>
    </row>
    <row r="303" spans="9:9" x14ac:dyDescent="0.25">
      <c r="I303" s="4"/>
    </row>
    <row r="304" spans="9:9" x14ac:dyDescent="0.25">
      <c r="I304" s="4"/>
    </row>
    <row r="305" spans="9:9" x14ac:dyDescent="0.25">
      <c r="I305" s="4"/>
    </row>
    <row r="306" spans="9:9" x14ac:dyDescent="0.25">
      <c r="I306" s="4"/>
    </row>
    <row r="307" spans="9:9" x14ac:dyDescent="0.25">
      <c r="I307" s="4"/>
    </row>
    <row r="308" spans="9:9" x14ac:dyDescent="0.25">
      <c r="I308" s="4"/>
    </row>
    <row r="309" spans="9:9" x14ac:dyDescent="0.25">
      <c r="I309" s="4"/>
    </row>
    <row r="310" spans="9:9" x14ac:dyDescent="0.25">
      <c r="I310" s="4"/>
    </row>
    <row r="311" spans="9:9" x14ac:dyDescent="0.25">
      <c r="I311" s="4"/>
    </row>
    <row r="312" spans="9:9" x14ac:dyDescent="0.25">
      <c r="I312" s="4"/>
    </row>
    <row r="313" spans="9:9" x14ac:dyDescent="0.25">
      <c r="I313" s="4"/>
    </row>
    <row r="314" spans="9:9" x14ac:dyDescent="0.25">
      <c r="I314" s="4"/>
    </row>
    <row r="315" spans="9:9" x14ac:dyDescent="0.25">
      <c r="I315" s="4"/>
    </row>
    <row r="316" spans="9:9" x14ac:dyDescent="0.25">
      <c r="I316" s="4"/>
    </row>
    <row r="317" spans="9:9" x14ac:dyDescent="0.25">
      <c r="I317" s="4"/>
    </row>
    <row r="318" spans="9:9" x14ac:dyDescent="0.25">
      <c r="I318" s="4"/>
    </row>
    <row r="319" spans="9:9" x14ac:dyDescent="0.25">
      <c r="I319" s="4"/>
    </row>
    <row r="320" spans="9:9" x14ac:dyDescent="0.25">
      <c r="I320" s="4"/>
    </row>
    <row r="321" spans="9:9" x14ac:dyDescent="0.25">
      <c r="I321" s="4"/>
    </row>
    <row r="322" spans="9:9" x14ac:dyDescent="0.25">
      <c r="I322" s="4"/>
    </row>
    <row r="323" spans="9:9" x14ac:dyDescent="0.25">
      <c r="I323" s="4"/>
    </row>
    <row r="324" spans="9:9" x14ac:dyDescent="0.25">
      <c r="I324" s="4"/>
    </row>
    <row r="325" spans="9:9" x14ac:dyDescent="0.25">
      <c r="I325" s="4"/>
    </row>
    <row r="326" spans="9:9" x14ac:dyDescent="0.25">
      <c r="I326" s="4"/>
    </row>
    <row r="327" spans="9:9" x14ac:dyDescent="0.25">
      <c r="I327" s="4"/>
    </row>
    <row r="328" spans="9:9" x14ac:dyDescent="0.25">
      <c r="I328" s="4"/>
    </row>
    <row r="329" spans="9:9" x14ac:dyDescent="0.25">
      <c r="I329" s="4"/>
    </row>
    <row r="330" spans="9:9" x14ac:dyDescent="0.25">
      <c r="I330" s="4"/>
    </row>
    <row r="331" spans="9:9" x14ac:dyDescent="0.25">
      <c r="I331" s="4"/>
    </row>
    <row r="332" spans="9:9" x14ac:dyDescent="0.25">
      <c r="I332" s="4"/>
    </row>
    <row r="333" spans="9:9" x14ac:dyDescent="0.25">
      <c r="I333" s="4"/>
    </row>
    <row r="334" spans="9:9" x14ac:dyDescent="0.25">
      <c r="I334" s="4"/>
    </row>
    <row r="335" spans="9:9" x14ac:dyDescent="0.25">
      <c r="I335" s="4"/>
    </row>
    <row r="336" spans="9:9" x14ac:dyDescent="0.25">
      <c r="I336" s="4"/>
    </row>
    <row r="337" spans="9:9" x14ac:dyDescent="0.25">
      <c r="I337" s="4"/>
    </row>
    <row r="338" spans="9:9" x14ac:dyDescent="0.25">
      <c r="I338" s="4"/>
    </row>
    <row r="339" spans="9:9" x14ac:dyDescent="0.25">
      <c r="I339" s="4"/>
    </row>
    <row r="340" spans="9:9" x14ac:dyDescent="0.25">
      <c r="I340" s="4"/>
    </row>
    <row r="341" spans="9:9" x14ac:dyDescent="0.25">
      <c r="I341" s="4"/>
    </row>
    <row r="342" spans="9:9" x14ac:dyDescent="0.25">
      <c r="I342" s="4"/>
    </row>
    <row r="343" spans="9:9" x14ac:dyDescent="0.25">
      <c r="I343" s="4"/>
    </row>
    <row r="344" spans="9:9" x14ac:dyDescent="0.25">
      <c r="I344" s="4"/>
    </row>
    <row r="345" spans="9:9" x14ac:dyDescent="0.25">
      <c r="I345" s="4"/>
    </row>
    <row r="346" spans="9:9" x14ac:dyDescent="0.25">
      <c r="I346" s="4"/>
    </row>
    <row r="347" spans="9:9" x14ac:dyDescent="0.25">
      <c r="I347" s="4"/>
    </row>
    <row r="348" spans="9:9" x14ac:dyDescent="0.25">
      <c r="I348" s="4"/>
    </row>
    <row r="349" spans="9:9" x14ac:dyDescent="0.25">
      <c r="I349" s="4"/>
    </row>
    <row r="350" spans="9:9" x14ac:dyDescent="0.25">
      <c r="I350" s="4"/>
    </row>
    <row r="351" spans="9:9" x14ac:dyDescent="0.25">
      <c r="I351" s="4"/>
    </row>
    <row r="352" spans="9:9" x14ac:dyDescent="0.25">
      <c r="I352" s="4"/>
    </row>
    <row r="353" spans="9:9" x14ac:dyDescent="0.25">
      <c r="I353" s="4"/>
    </row>
    <row r="354" spans="9:9" x14ac:dyDescent="0.25">
      <c r="I354" s="4"/>
    </row>
    <row r="355" spans="9:9" x14ac:dyDescent="0.25">
      <c r="I355" s="4"/>
    </row>
    <row r="356" spans="9:9" x14ac:dyDescent="0.25">
      <c r="I356" s="4"/>
    </row>
    <row r="357" spans="9:9" x14ac:dyDescent="0.25">
      <c r="I357" s="4"/>
    </row>
    <row r="358" spans="9:9" x14ac:dyDescent="0.25">
      <c r="I358" s="4"/>
    </row>
    <row r="359" spans="9:9" x14ac:dyDescent="0.25">
      <c r="I359" s="4"/>
    </row>
    <row r="360" spans="9:9" x14ac:dyDescent="0.25">
      <c r="I360" s="4"/>
    </row>
    <row r="361" spans="9:9" x14ac:dyDescent="0.25">
      <c r="I361" s="4"/>
    </row>
    <row r="362" spans="9:9" x14ac:dyDescent="0.25">
      <c r="I362" s="4"/>
    </row>
    <row r="363" spans="9:9" x14ac:dyDescent="0.25">
      <c r="I363" s="4"/>
    </row>
    <row r="364" spans="9:9" x14ac:dyDescent="0.25">
      <c r="I364" s="4"/>
    </row>
    <row r="365" spans="9:9" x14ac:dyDescent="0.25">
      <c r="I365" s="4"/>
    </row>
    <row r="366" spans="9:9" x14ac:dyDescent="0.25">
      <c r="I366" s="4"/>
    </row>
    <row r="367" spans="9:9" x14ac:dyDescent="0.25">
      <c r="I367" s="4"/>
    </row>
    <row r="368" spans="9:9" x14ac:dyDescent="0.25">
      <c r="I368" s="4"/>
    </row>
    <row r="369" spans="9:9" x14ac:dyDescent="0.25">
      <c r="I369" s="4"/>
    </row>
    <row r="370" spans="9:9" x14ac:dyDescent="0.25">
      <c r="I370" s="4"/>
    </row>
    <row r="371" spans="9:9" x14ac:dyDescent="0.25">
      <c r="I371" s="4"/>
    </row>
    <row r="372" spans="9:9" x14ac:dyDescent="0.25">
      <c r="I372" s="4"/>
    </row>
    <row r="373" spans="9:9" x14ac:dyDescent="0.25">
      <c r="I373" s="4"/>
    </row>
  </sheetData>
  <mergeCells count="1">
    <mergeCell ref="A1:I1"/>
  </mergeCells>
  <conditionalFormatting sqref="I3:I373">
    <cfRule type="cellIs" dxfId="7" priority="1" operator="between">
      <formula>1</formula>
      <formula>2</formula>
    </cfRule>
    <cfRule type="cellIs" dxfId="6" priority="2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3"/>
  <sheetViews>
    <sheetView workbookViewId="0">
      <selection sqref="A1:I1"/>
    </sheetView>
  </sheetViews>
  <sheetFormatPr defaultRowHeight="15" x14ac:dyDescent="0.25"/>
  <cols>
    <col min="1" max="2" width="23" style="1" customWidth="1"/>
    <col min="3" max="3" width="23" style="2" customWidth="1"/>
    <col min="4" max="4" width="23" style="3" customWidth="1"/>
    <col min="5" max="6" width="23" style="1" customWidth="1"/>
    <col min="7" max="7" width="23" style="3" customWidth="1"/>
    <col min="8" max="8" width="23" style="1" customWidth="1"/>
    <col min="9" max="9" width="18.85546875" customWidth="1"/>
  </cols>
  <sheetData>
    <row r="1" spans="1:9" ht="27.75" x14ac:dyDescent="0.4">
      <c r="A1" s="24" t="s">
        <v>33</v>
      </c>
      <c r="B1" s="24"/>
      <c r="C1" s="24"/>
      <c r="D1" s="24"/>
      <c r="E1" s="24"/>
      <c r="F1" s="24"/>
      <c r="G1" s="24"/>
      <c r="H1" s="24"/>
      <c r="I1" s="24"/>
    </row>
    <row r="2" spans="1:9" s="21" customFormat="1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16</v>
      </c>
    </row>
    <row r="3" spans="1:9" x14ac:dyDescent="0.25">
      <c r="D3" s="2"/>
      <c r="G3" s="2"/>
      <c r="I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4" spans="1:9" x14ac:dyDescent="0.25">
      <c r="D4" s="2"/>
      <c r="G4" s="2"/>
      <c r="I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5" spans="1:9" x14ac:dyDescent="0.25">
      <c r="D5" s="2"/>
      <c r="G5" s="2"/>
      <c r="I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6" spans="1:9" x14ac:dyDescent="0.25">
      <c r="D6" s="2"/>
      <c r="G6" s="2"/>
      <c r="I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7" spans="1:9" x14ac:dyDescent="0.25">
      <c r="D7" s="2"/>
      <c r="G7" s="2"/>
      <c r="I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8" spans="1:9" x14ac:dyDescent="0.25">
      <c r="D8" s="2"/>
      <c r="G8" s="2"/>
      <c r="I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9" spans="1:9" x14ac:dyDescent="0.25">
      <c r="D9" s="2"/>
      <c r="G9" s="2"/>
      <c r="I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0" spans="1:9" x14ac:dyDescent="0.25">
      <c r="D10" s="2"/>
      <c r="G10" s="2"/>
      <c r="I1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1" spans="1:9" x14ac:dyDescent="0.25">
      <c r="D11" s="2"/>
      <c r="G11" s="2"/>
      <c r="I1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2" spans="1:9" x14ac:dyDescent="0.25">
      <c r="D12" s="2"/>
      <c r="G12" s="2"/>
      <c r="I1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3" spans="1:9" x14ac:dyDescent="0.25">
      <c r="D13" s="2"/>
      <c r="G13" s="2"/>
      <c r="I1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4" spans="1:9" x14ac:dyDescent="0.25">
      <c r="D14" s="2"/>
      <c r="G14" s="2"/>
      <c r="I1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5" spans="1:9" x14ac:dyDescent="0.25">
      <c r="D15" s="2"/>
      <c r="G15" s="2"/>
      <c r="I1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6" spans="1:9" x14ac:dyDescent="0.25">
      <c r="D16" s="2"/>
      <c r="G16" s="2"/>
      <c r="I1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7" spans="4:9" x14ac:dyDescent="0.25">
      <c r="D17" s="2"/>
      <c r="G17" s="2"/>
      <c r="I1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8" spans="4:9" x14ac:dyDescent="0.25">
      <c r="D18" s="2"/>
      <c r="G18" s="2"/>
      <c r="I1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9" spans="4:9" x14ac:dyDescent="0.25">
      <c r="D19" s="2"/>
      <c r="G19" s="2"/>
      <c r="I1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0" spans="4:9" x14ac:dyDescent="0.25">
      <c r="D20" s="2"/>
      <c r="G20" s="2"/>
      <c r="I2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1" spans="4:9" x14ac:dyDescent="0.25">
      <c r="D21" s="2"/>
      <c r="G21" s="2"/>
      <c r="I2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2" spans="4:9" x14ac:dyDescent="0.25">
      <c r="D22" s="2"/>
      <c r="G22" s="2"/>
      <c r="I2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3" spans="4:9" x14ac:dyDescent="0.25">
      <c r="D23" s="2"/>
      <c r="G23" s="2"/>
      <c r="I2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4" spans="4:9" x14ac:dyDescent="0.25">
      <c r="D24" s="2"/>
      <c r="G24" s="2"/>
      <c r="I2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5" spans="4:9" x14ac:dyDescent="0.25">
      <c r="D25" s="2"/>
      <c r="G25" s="2"/>
      <c r="I2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6" spans="4:9" x14ac:dyDescent="0.25">
      <c r="D26" s="2"/>
      <c r="G26" s="2"/>
      <c r="I2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7" spans="4:9" x14ac:dyDescent="0.25">
      <c r="D27" s="2"/>
      <c r="G27" s="2"/>
      <c r="I2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8" spans="4:9" x14ac:dyDescent="0.25">
      <c r="D28" s="2"/>
      <c r="G28" s="2"/>
      <c r="I2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9" spans="4:9" x14ac:dyDescent="0.25">
      <c r="D29" s="2"/>
      <c r="G29" s="2"/>
      <c r="I2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30" spans="4:9" x14ac:dyDescent="0.25">
      <c r="D30" s="2"/>
      <c r="G30" s="2"/>
      <c r="I3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31" spans="4:9" x14ac:dyDescent="0.25">
      <c r="D31" s="2"/>
      <c r="G31" s="2"/>
      <c r="I3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32" spans="4:9" x14ac:dyDescent="0.25">
      <c r="D32" s="2"/>
      <c r="G32" s="2"/>
      <c r="I3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33" spans="4:9" x14ac:dyDescent="0.25">
      <c r="D33" s="2"/>
      <c r="G33" s="2"/>
      <c r="I3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34" spans="4:9" x14ac:dyDescent="0.25">
      <c r="D34" s="2"/>
      <c r="G34" s="2"/>
      <c r="I3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35" spans="4:9" x14ac:dyDescent="0.25">
      <c r="D35" s="2"/>
      <c r="G35" s="2"/>
      <c r="I3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36" spans="4:9" x14ac:dyDescent="0.25">
      <c r="D36" s="2"/>
      <c r="G36" s="2"/>
      <c r="I3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37" spans="4:9" x14ac:dyDescent="0.25">
      <c r="D37" s="2"/>
      <c r="G37" s="2"/>
      <c r="I3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38" spans="4:9" x14ac:dyDescent="0.25">
      <c r="D38" s="2"/>
      <c r="G38" s="2"/>
      <c r="I3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39" spans="4:9" x14ac:dyDescent="0.25">
      <c r="D39" s="2"/>
      <c r="G39" s="2"/>
      <c r="I3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40" spans="4:9" x14ac:dyDescent="0.25">
      <c r="D40" s="2"/>
      <c r="G40" s="2"/>
      <c r="I4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41" spans="4:9" x14ac:dyDescent="0.25">
      <c r="D41" s="2"/>
      <c r="G41" s="2"/>
      <c r="I4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42" spans="4:9" x14ac:dyDescent="0.25">
      <c r="D42" s="2"/>
      <c r="G42" s="2"/>
      <c r="I4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43" spans="4:9" x14ac:dyDescent="0.25">
      <c r="D43" s="2"/>
      <c r="G43" s="2"/>
      <c r="I4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44" spans="4:9" x14ac:dyDescent="0.25">
      <c r="D44" s="2"/>
      <c r="G44" s="2"/>
      <c r="I4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45" spans="4:9" x14ac:dyDescent="0.25">
      <c r="D45" s="2"/>
      <c r="G45" s="2"/>
      <c r="I4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46" spans="4:9" x14ac:dyDescent="0.25">
      <c r="D46" s="2"/>
      <c r="G46" s="2"/>
      <c r="I4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47" spans="4:9" x14ac:dyDescent="0.25">
      <c r="D47" s="2"/>
      <c r="G47" s="2"/>
      <c r="I4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48" spans="4:9" x14ac:dyDescent="0.25">
      <c r="D48" s="2"/>
      <c r="G48" s="2"/>
      <c r="I4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49" spans="4:9" x14ac:dyDescent="0.25">
      <c r="D49" s="2"/>
      <c r="G49" s="2"/>
      <c r="I4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50" spans="4:9" x14ac:dyDescent="0.25">
      <c r="D50" s="2"/>
      <c r="G50" s="2"/>
      <c r="I5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51" spans="4:9" x14ac:dyDescent="0.25">
      <c r="D51" s="2"/>
      <c r="G51" s="2"/>
      <c r="I5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52" spans="4:9" x14ac:dyDescent="0.25">
      <c r="D52" s="2"/>
      <c r="G52" s="2"/>
      <c r="I5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53" spans="4:9" x14ac:dyDescent="0.25">
      <c r="D53" s="2"/>
      <c r="G53" s="2"/>
      <c r="I5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54" spans="4:9" x14ac:dyDescent="0.25">
      <c r="D54" s="2"/>
      <c r="G54" s="2"/>
      <c r="I5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55" spans="4:9" x14ac:dyDescent="0.25">
      <c r="D55" s="2"/>
      <c r="G55" s="2"/>
      <c r="I5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56" spans="4:9" x14ac:dyDescent="0.25">
      <c r="D56" s="2"/>
      <c r="G56" s="2"/>
      <c r="I5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57" spans="4:9" x14ac:dyDescent="0.25">
      <c r="D57" s="2"/>
      <c r="G57" s="2"/>
      <c r="I5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58" spans="4:9" x14ac:dyDescent="0.25">
      <c r="D58" s="2"/>
      <c r="G58" s="2"/>
      <c r="I5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59" spans="4:9" x14ac:dyDescent="0.25">
      <c r="D59" s="2"/>
      <c r="G59" s="2"/>
      <c r="I5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60" spans="4:9" x14ac:dyDescent="0.25">
      <c r="D60" s="2"/>
      <c r="G60" s="2"/>
      <c r="I6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61" spans="4:9" x14ac:dyDescent="0.25">
      <c r="D61" s="2"/>
      <c r="G61" s="2"/>
      <c r="I6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62" spans="4:9" x14ac:dyDescent="0.25">
      <c r="D62" s="2"/>
      <c r="G62" s="2"/>
      <c r="I6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63" spans="4:9" x14ac:dyDescent="0.25">
      <c r="D63" s="2"/>
      <c r="G63" s="2"/>
      <c r="I6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64" spans="4:9" x14ac:dyDescent="0.25">
      <c r="D64" s="2"/>
      <c r="G64" s="2"/>
      <c r="I6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65" spans="4:9" x14ac:dyDescent="0.25">
      <c r="D65" s="2"/>
      <c r="G65" s="2"/>
      <c r="I6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66" spans="4:9" x14ac:dyDescent="0.25">
      <c r="D66" s="2"/>
      <c r="G66" s="2"/>
      <c r="I6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67" spans="4:9" x14ac:dyDescent="0.25">
      <c r="D67" s="2"/>
      <c r="G67" s="2"/>
      <c r="I6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68" spans="4:9" x14ac:dyDescent="0.25">
      <c r="D68" s="2"/>
      <c r="G68" s="2"/>
      <c r="I6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69" spans="4:9" x14ac:dyDescent="0.25">
      <c r="D69" s="2"/>
      <c r="G69" s="2"/>
      <c r="I6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70" spans="4:9" x14ac:dyDescent="0.25">
      <c r="D70" s="2"/>
      <c r="G70" s="2"/>
      <c r="I7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71" spans="4:9" x14ac:dyDescent="0.25">
      <c r="D71" s="2"/>
      <c r="G71" s="2"/>
      <c r="I7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72" spans="4:9" x14ac:dyDescent="0.25">
      <c r="D72" s="2"/>
      <c r="G72" s="2"/>
      <c r="I7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73" spans="4:9" x14ac:dyDescent="0.25">
      <c r="D73" s="2"/>
      <c r="G73" s="2"/>
      <c r="I7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74" spans="4:9" x14ac:dyDescent="0.25">
      <c r="D74" s="2"/>
      <c r="G74" s="2"/>
      <c r="I7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75" spans="4:9" x14ac:dyDescent="0.25">
      <c r="D75" s="2"/>
      <c r="G75" s="2"/>
      <c r="I7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76" spans="4:9" x14ac:dyDescent="0.25">
      <c r="D76" s="2"/>
      <c r="G76" s="2"/>
      <c r="I7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77" spans="4:9" x14ac:dyDescent="0.25">
      <c r="D77" s="2"/>
      <c r="G77" s="2"/>
      <c r="I7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78" spans="4:9" x14ac:dyDescent="0.25">
      <c r="D78" s="2"/>
      <c r="G78" s="2"/>
      <c r="I7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79" spans="4:9" x14ac:dyDescent="0.25">
      <c r="D79" s="2"/>
      <c r="G79" s="2"/>
      <c r="I7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80" spans="4:9" x14ac:dyDescent="0.25">
      <c r="D80" s="2"/>
      <c r="G80" s="2"/>
      <c r="I8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81" spans="4:9" x14ac:dyDescent="0.25">
      <c r="D81" s="2"/>
      <c r="G81" s="2"/>
      <c r="I8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82" spans="4:9" x14ac:dyDescent="0.25">
      <c r="D82" s="2"/>
      <c r="G82" s="2"/>
      <c r="I8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83" spans="4:9" x14ac:dyDescent="0.25">
      <c r="D83" s="2"/>
      <c r="G83" s="2"/>
      <c r="I8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84" spans="4:9" x14ac:dyDescent="0.25">
      <c r="D84" s="2"/>
      <c r="G84" s="2"/>
      <c r="I8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85" spans="4:9" x14ac:dyDescent="0.25">
      <c r="D85" s="2"/>
      <c r="G85" s="2"/>
      <c r="I8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86" spans="4:9" x14ac:dyDescent="0.25">
      <c r="D86" s="2"/>
      <c r="G86" s="2"/>
      <c r="I8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87" spans="4:9" x14ac:dyDescent="0.25">
      <c r="D87" s="2"/>
      <c r="G87" s="2"/>
      <c r="I8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88" spans="4:9" x14ac:dyDescent="0.25">
      <c r="D88" s="2"/>
      <c r="G88" s="2"/>
      <c r="I8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89" spans="4:9" x14ac:dyDescent="0.25">
      <c r="D89" s="2"/>
      <c r="G89" s="2"/>
      <c r="I8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90" spans="4:9" x14ac:dyDescent="0.25">
      <c r="D90" s="2"/>
      <c r="G90" s="2"/>
      <c r="I9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91" spans="4:9" x14ac:dyDescent="0.25">
      <c r="D91" s="2"/>
      <c r="G91" s="2"/>
      <c r="I9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92" spans="4:9" x14ac:dyDescent="0.25">
      <c r="D92" s="2"/>
      <c r="G92" s="2"/>
      <c r="I9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93" spans="4:9" x14ac:dyDescent="0.25">
      <c r="D93" s="2"/>
      <c r="G93" s="2"/>
      <c r="I9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94" spans="4:9" x14ac:dyDescent="0.25">
      <c r="D94" s="2"/>
      <c r="G94" s="2"/>
      <c r="I9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95" spans="4:9" x14ac:dyDescent="0.25">
      <c r="D95" s="2"/>
      <c r="G95" s="2"/>
      <c r="I9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96" spans="4:9" x14ac:dyDescent="0.25">
      <c r="D96" s="2"/>
      <c r="G96" s="2"/>
      <c r="I9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97" spans="4:9" x14ac:dyDescent="0.25">
      <c r="D97" s="2"/>
      <c r="G97" s="2"/>
      <c r="I9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98" spans="4:9" x14ac:dyDescent="0.25">
      <c r="D98" s="2"/>
      <c r="G98" s="2"/>
      <c r="I9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99" spans="4:9" x14ac:dyDescent="0.25">
      <c r="D99" s="2"/>
      <c r="G99" s="2"/>
      <c r="I9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00" spans="4:9" x14ac:dyDescent="0.25">
      <c r="D100" s="2"/>
      <c r="G100" s="2"/>
      <c r="I10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01" spans="4:9" x14ac:dyDescent="0.25">
      <c r="D101" s="2"/>
      <c r="G101" s="2"/>
      <c r="I10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02" spans="4:9" x14ac:dyDescent="0.25">
      <c r="D102" s="2"/>
      <c r="G102" s="2"/>
      <c r="I10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03" spans="4:9" x14ac:dyDescent="0.25">
      <c r="D103" s="2"/>
      <c r="G103" s="2"/>
      <c r="I10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04" spans="4:9" x14ac:dyDescent="0.25">
      <c r="D104" s="2"/>
      <c r="G104" s="2"/>
      <c r="I10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05" spans="4:9" x14ac:dyDescent="0.25">
      <c r="D105" s="2"/>
      <c r="G105" s="2"/>
      <c r="I10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06" spans="4:9" x14ac:dyDescent="0.25">
      <c r="D106" s="2"/>
      <c r="G106" s="2"/>
      <c r="I10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07" spans="4:9" x14ac:dyDescent="0.25">
      <c r="D107" s="2"/>
      <c r="G107" s="2"/>
      <c r="I10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08" spans="4:9" x14ac:dyDescent="0.25">
      <c r="D108" s="2"/>
      <c r="G108" s="2"/>
      <c r="I10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09" spans="4:9" x14ac:dyDescent="0.25">
      <c r="D109" s="2"/>
      <c r="G109" s="2"/>
      <c r="I10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10" spans="4:9" x14ac:dyDescent="0.25">
      <c r="D110" s="2"/>
      <c r="G110" s="2"/>
      <c r="I11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11" spans="4:9" x14ac:dyDescent="0.25">
      <c r="D111" s="2"/>
      <c r="G111" s="2"/>
      <c r="I11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12" spans="4:9" x14ac:dyDescent="0.25">
      <c r="D112" s="2"/>
      <c r="G112" s="2"/>
      <c r="I11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13" spans="4:9" x14ac:dyDescent="0.25">
      <c r="D113" s="2"/>
      <c r="G113" s="2"/>
      <c r="I11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14" spans="4:9" x14ac:dyDescent="0.25">
      <c r="D114" s="2"/>
      <c r="G114" s="2"/>
      <c r="I11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15" spans="4:9" x14ac:dyDescent="0.25">
      <c r="D115" s="2"/>
      <c r="G115" s="2"/>
      <c r="I11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16" spans="4:9" x14ac:dyDescent="0.25">
      <c r="D116" s="2"/>
      <c r="G116" s="2"/>
      <c r="I11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17" spans="4:9" x14ac:dyDescent="0.25">
      <c r="D117" s="2"/>
      <c r="G117" s="2"/>
      <c r="I11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18" spans="4:9" x14ac:dyDescent="0.25">
      <c r="D118" s="2"/>
      <c r="G118" s="2"/>
      <c r="I11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19" spans="4:9" x14ac:dyDescent="0.25">
      <c r="D119" s="2"/>
      <c r="G119" s="2"/>
      <c r="I11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20" spans="4:9" x14ac:dyDescent="0.25">
      <c r="D120" s="2"/>
      <c r="G120" s="2"/>
      <c r="I12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21" spans="4:9" x14ac:dyDescent="0.25">
      <c r="D121" s="2"/>
      <c r="G121" s="2"/>
      <c r="I12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22" spans="4:9" x14ac:dyDescent="0.25">
      <c r="D122" s="2"/>
      <c r="G122" s="2"/>
      <c r="I12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23" spans="4:9" x14ac:dyDescent="0.25">
      <c r="D123" s="2"/>
      <c r="G123" s="2"/>
      <c r="I12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24" spans="4:9" x14ac:dyDescent="0.25">
      <c r="D124" s="2"/>
      <c r="G124" s="2"/>
      <c r="I12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25" spans="4:9" x14ac:dyDescent="0.25">
      <c r="D125" s="2"/>
      <c r="G125" s="2"/>
      <c r="I12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26" spans="4:9" x14ac:dyDescent="0.25">
      <c r="D126" s="2"/>
      <c r="G126" s="2"/>
      <c r="I12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27" spans="4:9" x14ac:dyDescent="0.25">
      <c r="D127" s="2"/>
      <c r="G127" s="2"/>
      <c r="I12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28" spans="4:9" x14ac:dyDescent="0.25">
      <c r="D128" s="2"/>
      <c r="G128" s="2"/>
      <c r="I12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29" spans="4:9" x14ac:dyDescent="0.25">
      <c r="D129" s="2"/>
      <c r="G129" s="2"/>
      <c r="I12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30" spans="4:9" x14ac:dyDescent="0.25">
      <c r="D130" s="2"/>
      <c r="G130" s="2"/>
      <c r="I13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31" spans="4:9" x14ac:dyDescent="0.25">
      <c r="D131" s="2"/>
      <c r="G131" s="2"/>
      <c r="I13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32" spans="4:9" x14ac:dyDescent="0.25">
      <c r="D132" s="2"/>
      <c r="G132" s="2"/>
      <c r="I13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33" spans="4:9" x14ac:dyDescent="0.25">
      <c r="D133" s="2"/>
      <c r="G133" s="2"/>
      <c r="I13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34" spans="4:9" x14ac:dyDescent="0.25">
      <c r="D134" s="2"/>
      <c r="G134" s="2"/>
      <c r="I13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35" spans="4:9" x14ac:dyDescent="0.25">
      <c r="D135" s="2"/>
      <c r="G135" s="2"/>
      <c r="I13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36" spans="4:9" x14ac:dyDescent="0.25">
      <c r="D136" s="2"/>
      <c r="G136" s="2"/>
      <c r="I13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37" spans="4:9" x14ac:dyDescent="0.25">
      <c r="D137" s="2"/>
      <c r="G137" s="2"/>
      <c r="I13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38" spans="4:9" x14ac:dyDescent="0.25">
      <c r="D138" s="2"/>
      <c r="G138" s="2"/>
      <c r="I13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39" spans="4:9" x14ac:dyDescent="0.25">
      <c r="D139" s="2"/>
      <c r="G139" s="2"/>
      <c r="I13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40" spans="4:9" x14ac:dyDescent="0.25">
      <c r="D140" s="2"/>
      <c r="G140" s="2"/>
      <c r="I14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41" spans="4:9" x14ac:dyDescent="0.25">
      <c r="D141" s="2"/>
      <c r="G141" s="2"/>
      <c r="I14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42" spans="4:9" x14ac:dyDescent="0.25">
      <c r="D142" s="2"/>
      <c r="G142" s="2"/>
      <c r="I14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43" spans="4:9" x14ac:dyDescent="0.25">
      <c r="D143" s="2"/>
      <c r="G143" s="2"/>
      <c r="I14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44" spans="4:9" x14ac:dyDescent="0.25">
      <c r="D144" s="2"/>
      <c r="G144" s="2"/>
      <c r="I14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45" spans="4:9" x14ac:dyDescent="0.25">
      <c r="D145" s="2"/>
      <c r="G145" s="2"/>
      <c r="I14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46" spans="4:9" x14ac:dyDescent="0.25">
      <c r="D146" s="2"/>
      <c r="G146" s="2"/>
      <c r="I14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47" spans="4:9" x14ac:dyDescent="0.25">
      <c r="D147" s="2"/>
      <c r="G147" s="2"/>
      <c r="I14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48" spans="4:9" x14ac:dyDescent="0.25">
      <c r="D148" s="2"/>
      <c r="G148" s="2"/>
      <c r="I14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49" spans="4:9" x14ac:dyDescent="0.25">
      <c r="D149" s="2"/>
      <c r="G149" s="2"/>
      <c r="I14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50" spans="4:9" x14ac:dyDescent="0.25">
      <c r="D150" s="2"/>
      <c r="G150" s="2"/>
      <c r="I15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51" spans="4:9" x14ac:dyDescent="0.25">
      <c r="D151" s="2"/>
      <c r="G151" s="2"/>
      <c r="I15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52" spans="4:9" x14ac:dyDescent="0.25">
      <c r="D152" s="2"/>
      <c r="G152" s="2"/>
      <c r="I15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53" spans="4:9" x14ac:dyDescent="0.25">
      <c r="D153" s="2"/>
      <c r="G153" s="2"/>
      <c r="I15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54" spans="4:9" x14ac:dyDescent="0.25">
      <c r="D154" s="2"/>
      <c r="G154" s="2"/>
      <c r="I15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55" spans="4:9" x14ac:dyDescent="0.25">
      <c r="D155" s="2"/>
      <c r="G155" s="2"/>
      <c r="I15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56" spans="4:9" x14ac:dyDescent="0.25">
      <c r="D156" s="2"/>
      <c r="G156" s="2"/>
      <c r="I15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57" spans="4:9" x14ac:dyDescent="0.25">
      <c r="D157" s="2"/>
      <c r="G157" s="2"/>
      <c r="I15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58" spans="4:9" x14ac:dyDescent="0.25">
      <c r="D158" s="2"/>
      <c r="G158" s="2"/>
      <c r="I15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59" spans="4:9" x14ac:dyDescent="0.25">
      <c r="D159" s="2"/>
      <c r="G159" s="2"/>
      <c r="I15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60" spans="4:9" x14ac:dyDescent="0.25">
      <c r="D160" s="2"/>
      <c r="G160" s="2"/>
      <c r="I16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61" spans="4:9" x14ac:dyDescent="0.25">
      <c r="D161" s="2"/>
      <c r="G161" s="2"/>
      <c r="I16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62" spans="4:9" x14ac:dyDescent="0.25">
      <c r="D162" s="2"/>
      <c r="G162" s="2"/>
      <c r="I16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63" spans="4:9" x14ac:dyDescent="0.25">
      <c r="D163" s="2"/>
      <c r="G163" s="2"/>
      <c r="I16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64" spans="4:9" x14ac:dyDescent="0.25">
      <c r="D164" s="2"/>
      <c r="G164" s="2"/>
      <c r="I16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65" spans="4:9" x14ac:dyDescent="0.25">
      <c r="D165" s="2"/>
      <c r="G165" s="2"/>
      <c r="I16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66" spans="4:9" x14ac:dyDescent="0.25">
      <c r="D166" s="2"/>
      <c r="G166" s="2"/>
      <c r="I16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67" spans="4:9" x14ac:dyDescent="0.25">
      <c r="D167" s="2"/>
      <c r="G167" s="2"/>
      <c r="I16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68" spans="4:9" x14ac:dyDescent="0.25">
      <c r="D168" s="2"/>
      <c r="G168" s="2"/>
      <c r="I16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69" spans="4:9" x14ac:dyDescent="0.25">
      <c r="D169" s="2"/>
      <c r="G169" s="2"/>
      <c r="I16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70" spans="4:9" x14ac:dyDescent="0.25">
      <c r="D170" s="2"/>
      <c r="G170" s="2"/>
      <c r="I17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71" spans="4:9" x14ac:dyDescent="0.25">
      <c r="D171" s="2"/>
      <c r="G171" s="2"/>
      <c r="I17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72" spans="4:9" x14ac:dyDescent="0.25">
      <c r="D172" s="2"/>
      <c r="G172" s="2"/>
      <c r="I17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73" spans="4:9" x14ac:dyDescent="0.25">
      <c r="D173" s="2"/>
      <c r="G173" s="2"/>
      <c r="I17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74" spans="4:9" x14ac:dyDescent="0.25">
      <c r="D174" s="2"/>
      <c r="G174" s="2"/>
      <c r="I17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75" spans="4:9" x14ac:dyDescent="0.25">
      <c r="D175" s="2"/>
      <c r="G175" s="2"/>
      <c r="I17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76" spans="4:9" x14ac:dyDescent="0.25">
      <c r="D176" s="2"/>
      <c r="G176" s="2"/>
      <c r="I17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77" spans="4:9" x14ac:dyDescent="0.25">
      <c r="D177" s="2"/>
      <c r="G177" s="2"/>
      <c r="I17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78" spans="4:9" x14ac:dyDescent="0.25">
      <c r="D178" s="2"/>
      <c r="G178" s="2"/>
      <c r="I17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79" spans="4:9" x14ac:dyDescent="0.25">
      <c r="D179" s="2"/>
      <c r="G179" s="2"/>
      <c r="I17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80" spans="4:9" x14ac:dyDescent="0.25">
      <c r="D180" s="2"/>
      <c r="G180" s="2"/>
      <c r="I18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81" spans="4:9" x14ac:dyDescent="0.25">
      <c r="D181" s="2"/>
      <c r="G181" s="2"/>
      <c r="I18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82" spans="4:9" x14ac:dyDescent="0.25">
      <c r="D182" s="2"/>
      <c r="G182" s="2"/>
      <c r="I18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83" spans="4:9" x14ac:dyDescent="0.25">
      <c r="D183" s="2"/>
      <c r="G183" s="2"/>
      <c r="I18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84" spans="4:9" x14ac:dyDescent="0.25">
      <c r="D184" s="2"/>
      <c r="G184" s="2"/>
      <c r="I18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85" spans="4:9" x14ac:dyDescent="0.25">
      <c r="D185" s="2"/>
      <c r="G185" s="2"/>
      <c r="I18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86" spans="4:9" x14ac:dyDescent="0.25">
      <c r="D186" s="2"/>
      <c r="G186" s="2"/>
      <c r="I18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87" spans="4:9" x14ac:dyDescent="0.25">
      <c r="D187" s="2"/>
      <c r="G187" s="2"/>
      <c r="I18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88" spans="4:9" x14ac:dyDescent="0.25">
      <c r="D188" s="2"/>
      <c r="G188" s="2"/>
      <c r="I18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89" spans="4:9" x14ac:dyDescent="0.25">
      <c r="D189" s="2"/>
      <c r="G189" s="2"/>
      <c r="I18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90" spans="4:9" x14ac:dyDescent="0.25">
      <c r="D190" s="2"/>
      <c r="G190" s="2"/>
      <c r="I19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91" spans="4:9" x14ac:dyDescent="0.25">
      <c r="D191" s="2"/>
      <c r="G191" s="2"/>
      <c r="I19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92" spans="4:9" x14ac:dyDescent="0.25">
      <c r="D192" s="2"/>
      <c r="G192" s="2"/>
      <c r="I19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93" spans="4:9" x14ac:dyDescent="0.25">
      <c r="D193" s="2"/>
      <c r="G193" s="2"/>
      <c r="I19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94" spans="4:9" x14ac:dyDescent="0.25">
      <c r="D194" s="2"/>
      <c r="G194" s="2"/>
      <c r="I19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95" spans="4:9" x14ac:dyDescent="0.25">
      <c r="D195" s="2"/>
      <c r="G195" s="2"/>
      <c r="I19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96" spans="4:9" x14ac:dyDescent="0.25">
      <c r="D196" s="2"/>
      <c r="G196" s="2"/>
      <c r="I19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97" spans="4:9" x14ac:dyDescent="0.25">
      <c r="D197" s="2"/>
      <c r="G197" s="2"/>
      <c r="I19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98" spans="4:9" x14ac:dyDescent="0.25">
      <c r="D198" s="2"/>
      <c r="G198" s="2"/>
      <c r="I19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199" spans="4:9" x14ac:dyDescent="0.25">
      <c r="D199" s="2"/>
      <c r="G199" s="2"/>
      <c r="I19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00" spans="4:9" x14ac:dyDescent="0.25">
      <c r="D200" s="2"/>
      <c r="G200" s="2"/>
      <c r="I20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01" spans="4:9" x14ac:dyDescent="0.25">
      <c r="D201" s="2"/>
      <c r="G201" s="2"/>
      <c r="I20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02" spans="4:9" x14ac:dyDescent="0.25">
      <c r="D202" s="2"/>
      <c r="G202" s="2"/>
      <c r="I20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03" spans="4:9" x14ac:dyDescent="0.25">
      <c r="D203" s="2"/>
      <c r="G203" s="2"/>
      <c r="I20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04" spans="4:9" x14ac:dyDescent="0.25">
      <c r="D204" s="2"/>
      <c r="G204" s="2"/>
      <c r="I20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05" spans="4:9" x14ac:dyDescent="0.25">
      <c r="D205" s="2"/>
      <c r="G205" s="2"/>
      <c r="I20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06" spans="4:9" x14ac:dyDescent="0.25">
      <c r="D206" s="2"/>
      <c r="G206" s="2"/>
      <c r="I20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07" spans="4:9" x14ac:dyDescent="0.25">
      <c r="D207" s="2"/>
      <c r="G207" s="2"/>
      <c r="I20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08" spans="4:9" x14ac:dyDescent="0.25">
      <c r="D208" s="2"/>
      <c r="G208" s="2"/>
      <c r="I20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09" spans="4:9" x14ac:dyDescent="0.25">
      <c r="D209" s="2"/>
      <c r="G209" s="2"/>
      <c r="I20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10" spans="4:9" x14ac:dyDescent="0.25">
      <c r="D210" s="2"/>
      <c r="G210" s="2"/>
      <c r="I21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11" spans="4:9" x14ac:dyDescent="0.25">
      <c r="D211" s="2"/>
      <c r="G211" s="2"/>
      <c r="I21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12" spans="4:9" x14ac:dyDescent="0.25">
      <c r="D212" s="2"/>
      <c r="G212" s="2"/>
      <c r="I21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13" spans="4:9" x14ac:dyDescent="0.25">
      <c r="D213" s="2"/>
      <c r="G213" s="2"/>
      <c r="I21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14" spans="4:9" x14ac:dyDescent="0.25">
      <c r="D214" s="2"/>
      <c r="G214" s="2"/>
      <c r="I21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15" spans="4:9" x14ac:dyDescent="0.25">
      <c r="D215" s="2"/>
      <c r="G215" s="2"/>
      <c r="I21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16" spans="4:9" x14ac:dyDescent="0.25">
      <c r="D216" s="2"/>
      <c r="G216" s="2"/>
      <c r="I21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17" spans="4:9" x14ac:dyDescent="0.25">
      <c r="D217" s="2"/>
      <c r="G217" s="2"/>
      <c r="I21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18" spans="4:9" x14ac:dyDescent="0.25">
      <c r="D218" s="2"/>
      <c r="G218" s="2"/>
      <c r="I21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19" spans="4:9" x14ac:dyDescent="0.25">
      <c r="D219" s="2"/>
      <c r="G219" s="2"/>
      <c r="I21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20" spans="4:9" x14ac:dyDescent="0.25">
      <c r="D220" s="2"/>
      <c r="G220" s="2"/>
      <c r="I22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21" spans="4:9" x14ac:dyDescent="0.25">
      <c r="D221" s="2"/>
      <c r="G221" s="2"/>
      <c r="I22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22" spans="4:9" x14ac:dyDescent="0.25">
      <c r="D222" s="2"/>
      <c r="G222" s="2"/>
      <c r="I22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23" spans="4:9" x14ac:dyDescent="0.25">
      <c r="D223" s="2"/>
      <c r="G223" s="2"/>
      <c r="I22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24" spans="4:9" x14ac:dyDescent="0.25">
      <c r="D224" s="2"/>
      <c r="G224" s="2"/>
      <c r="I22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25" spans="4:9" x14ac:dyDescent="0.25">
      <c r="D225" s="2"/>
      <c r="G225" s="2"/>
      <c r="I22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26" spans="4:9" x14ac:dyDescent="0.25">
      <c r="D226" s="2"/>
      <c r="G226" s="2"/>
      <c r="I22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27" spans="4:9" x14ac:dyDescent="0.25">
      <c r="D227" s="2"/>
      <c r="G227" s="2"/>
      <c r="I22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28" spans="4:9" x14ac:dyDescent="0.25">
      <c r="D228" s="2"/>
      <c r="G228" s="2"/>
      <c r="I22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29" spans="4:9" x14ac:dyDescent="0.25">
      <c r="D229" s="2"/>
      <c r="G229" s="2"/>
      <c r="I22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30" spans="4:9" x14ac:dyDescent="0.25">
      <c r="D230" s="2"/>
      <c r="G230" s="2"/>
      <c r="I23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31" spans="4:9" x14ac:dyDescent="0.25">
      <c r="D231" s="2"/>
      <c r="G231" s="2"/>
      <c r="I23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32" spans="4:9" x14ac:dyDescent="0.25">
      <c r="D232" s="2"/>
      <c r="G232" s="2"/>
      <c r="I23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33" spans="4:9" x14ac:dyDescent="0.25">
      <c r="D233" s="2"/>
      <c r="G233" s="2"/>
      <c r="I23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34" spans="4:9" x14ac:dyDescent="0.25">
      <c r="D234" s="2"/>
      <c r="G234" s="2"/>
      <c r="I23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35" spans="4:9" x14ac:dyDescent="0.25">
      <c r="D235" s="2"/>
      <c r="G235" s="2"/>
      <c r="I23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36" spans="4:9" x14ac:dyDescent="0.25">
      <c r="D236" s="2"/>
      <c r="G236" s="2"/>
      <c r="I23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37" spans="4:9" x14ac:dyDescent="0.25">
      <c r="D237" s="2"/>
      <c r="G237" s="2"/>
      <c r="I23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38" spans="4:9" x14ac:dyDescent="0.25">
      <c r="D238" s="2"/>
      <c r="G238" s="2"/>
      <c r="I23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39" spans="4:9" x14ac:dyDescent="0.25">
      <c r="D239" s="2"/>
      <c r="G239" s="2"/>
      <c r="I23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40" spans="4:9" x14ac:dyDescent="0.25">
      <c r="D240" s="2"/>
      <c r="G240" s="2"/>
      <c r="I24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41" spans="4:9" x14ac:dyDescent="0.25">
      <c r="D241" s="2"/>
      <c r="G241" s="2"/>
      <c r="I24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42" spans="4:9" x14ac:dyDescent="0.25">
      <c r="D242" s="2"/>
      <c r="G242" s="2"/>
      <c r="I24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43" spans="4:9" x14ac:dyDescent="0.25">
      <c r="D243" s="2"/>
      <c r="G243" s="2"/>
      <c r="I24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44" spans="4:9" x14ac:dyDescent="0.25">
      <c r="D244" s="2"/>
      <c r="G244" s="2"/>
      <c r="I24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45" spans="4:9" x14ac:dyDescent="0.25">
      <c r="D245" s="2"/>
      <c r="G245" s="2"/>
      <c r="I24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46" spans="4:9" x14ac:dyDescent="0.25">
      <c r="D246" s="2"/>
      <c r="G246" s="2"/>
      <c r="I24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47" spans="4:9" x14ac:dyDescent="0.25">
      <c r="D247" s="2"/>
      <c r="G247" s="2"/>
      <c r="I24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48" spans="4:9" x14ac:dyDescent="0.25">
      <c r="D248" s="2"/>
      <c r="G248" s="2"/>
      <c r="I24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49" spans="4:9" x14ac:dyDescent="0.25">
      <c r="D249" s="2"/>
      <c r="G249" s="2"/>
      <c r="I24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50" spans="4:9" x14ac:dyDescent="0.25">
      <c r="D250" s="2"/>
      <c r="G250" s="2"/>
      <c r="I25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51" spans="4:9" x14ac:dyDescent="0.25">
      <c r="D251" s="2"/>
      <c r="G251" s="2"/>
      <c r="I25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52" spans="4:9" x14ac:dyDescent="0.25">
      <c r="D252" s="2"/>
      <c r="G252" s="2"/>
      <c r="I25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53" spans="4:9" x14ac:dyDescent="0.25">
      <c r="D253" s="2"/>
      <c r="G253" s="2"/>
      <c r="I25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54" spans="4:9" x14ac:dyDescent="0.25">
      <c r="D254" s="2"/>
      <c r="G254" s="2"/>
      <c r="I25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55" spans="4:9" x14ac:dyDescent="0.25">
      <c r="D255" s="2"/>
      <c r="G255" s="2"/>
      <c r="I25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56" spans="4:9" x14ac:dyDescent="0.25">
      <c r="D256" s="2"/>
      <c r="G256" s="2"/>
      <c r="I25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57" spans="4:9" x14ac:dyDescent="0.25">
      <c r="D257" s="2"/>
      <c r="G257" s="2"/>
      <c r="I25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58" spans="4:9" x14ac:dyDescent="0.25">
      <c r="D258" s="2"/>
      <c r="G258" s="2"/>
      <c r="I25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59" spans="4:9" x14ac:dyDescent="0.25">
      <c r="D259" s="2"/>
      <c r="G259" s="2"/>
      <c r="I25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60" spans="4:9" x14ac:dyDescent="0.25">
      <c r="D260" s="2"/>
      <c r="G260" s="2"/>
      <c r="I26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61" spans="4:9" x14ac:dyDescent="0.25">
      <c r="D261" s="2"/>
      <c r="G261" s="2"/>
      <c r="I26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62" spans="4:9" x14ac:dyDescent="0.25">
      <c r="D262" s="2"/>
      <c r="G262" s="2"/>
      <c r="I26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63" spans="4:9" x14ac:dyDescent="0.25">
      <c r="D263" s="2"/>
      <c r="G263" s="2"/>
      <c r="I26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64" spans="4:9" x14ac:dyDescent="0.25">
      <c r="D264" s="2"/>
      <c r="G264" s="2"/>
      <c r="I26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65" spans="4:9" x14ac:dyDescent="0.25">
      <c r="D265" s="2"/>
      <c r="G265" s="2"/>
      <c r="I26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66" spans="4:9" x14ac:dyDescent="0.25">
      <c r="D266" s="2"/>
      <c r="G266" s="2"/>
      <c r="I26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67" spans="4:9" x14ac:dyDescent="0.25">
      <c r="D267" s="2"/>
      <c r="G267" s="2"/>
      <c r="I26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68" spans="4:9" x14ac:dyDescent="0.25">
      <c r="D268" s="2"/>
      <c r="G268" s="2"/>
      <c r="I26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69" spans="4:9" x14ac:dyDescent="0.25">
      <c r="D269" s="2"/>
      <c r="G269" s="2"/>
      <c r="I26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70" spans="4:9" x14ac:dyDescent="0.25">
      <c r="D270" s="2"/>
      <c r="G270" s="2"/>
      <c r="I27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71" spans="4:9" x14ac:dyDescent="0.25">
      <c r="D271" s="2"/>
      <c r="G271" s="2"/>
      <c r="I27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72" spans="4:9" x14ac:dyDescent="0.25">
      <c r="D272" s="2"/>
      <c r="G272" s="2"/>
      <c r="I27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73" spans="4:9" x14ac:dyDescent="0.25">
      <c r="D273" s="2"/>
      <c r="G273" s="2"/>
      <c r="I27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74" spans="4:9" x14ac:dyDescent="0.25">
      <c r="D274" s="2"/>
      <c r="G274" s="2"/>
      <c r="I27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75" spans="4:9" x14ac:dyDescent="0.25">
      <c r="D275" s="2"/>
      <c r="G275" s="2"/>
      <c r="I27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76" spans="4:9" x14ac:dyDescent="0.25">
      <c r="D276" s="2"/>
      <c r="G276" s="2"/>
      <c r="I27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77" spans="4:9" x14ac:dyDescent="0.25">
      <c r="D277" s="2"/>
      <c r="G277" s="2"/>
      <c r="I27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78" spans="4:9" x14ac:dyDescent="0.25">
      <c r="D278" s="2"/>
      <c r="G278" s="2"/>
      <c r="I27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79" spans="4:9" x14ac:dyDescent="0.25">
      <c r="D279" s="2"/>
      <c r="G279" s="2"/>
      <c r="I27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80" spans="4:9" x14ac:dyDescent="0.25">
      <c r="D280" s="2"/>
      <c r="G280" s="2"/>
      <c r="I28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81" spans="4:9" x14ac:dyDescent="0.25">
      <c r="D281" s="2"/>
      <c r="G281" s="2"/>
      <c r="I28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82" spans="4:9" x14ac:dyDescent="0.25">
      <c r="D282" s="2"/>
      <c r="G282" s="2"/>
      <c r="I28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83" spans="4:9" x14ac:dyDescent="0.25">
      <c r="D283" s="2"/>
      <c r="G283" s="2"/>
      <c r="I28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84" spans="4:9" x14ac:dyDescent="0.25">
      <c r="D284" s="2"/>
      <c r="G284" s="2"/>
      <c r="I28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85" spans="4:9" x14ac:dyDescent="0.25">
      <c r="D285" s="2"/>
      <c r="G285" s="2"/>
      <c r="I28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86" spans="4:9" x14ac:dyDescent="0.25">
      <c r="D286" s="2"/>
      <c r="G286" s="2"/>
      <c r="I28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87" spans="4:9" x14ac:dyDescent="0.25">
      <c r="D287" s="2"/>
      <c r="G287" s="2"/>
      <c r="I28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88" spans="4:9" x14ac:dyDescent="0.25">
      <c r="D288" s="2"/>
      <c r="G288" s="2"/>
      <c r="I28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89" spans="4:9" x14ac:dyDescent="0.25">
      <c r="D289" s="2"/>
      <c r="G289" s="2"/>
      <c r="I28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90" spans="4:9" x14ac:dyDescent="0.25">
      <c r="D290" s="2"/>
      <c r="G290" s="2"/>
      <c r="I29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91" spans="4:9" x14ac:dyDescent="0.25">
      <c r="D291" s="2"/>
      <c r="G291" s="2"/>
      <c r="I29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92" spans="4:9" x14ac:dyDescent="0.25">
      <c r="D292" s="2"/>
      <c r="G292" s="2"/>
      <c r="I29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93" spans="4:9" x14ac:dyDescent="0.25">
      <c r="D293" s="2"/>
      <c r="G293" s="2"/>
      <c r="I293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94" spans="4:9" x14ac:dyDescent="0.25">
      <c r="D294" s="2"/>
      <c r="G294" s="2"/>
      <c r="I294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95" spans="4:9" x14ac:dyDescent="0.25">
      <c r="D295" s="2"/>
      <c r="G295" s="2"/>
      <c r="I295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96" spans="4:9" x14ac:dyDescent="0.25">
      <c r="D296" s="2"/>
      <c r="G296" s="2"/>
      <c r="I296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97" spans="4:9" x14ac:dyDescent="0.25">
      <c r="D297" s="2"/>
      <c r="G297" s="2"/>
      <c r="I297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98" spans="4:9" x14ac:dyDescent="0.25">
      <c r="D298" s="2"/>
      <c r="G298" s="2"/>
      <c r="I298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299" spans="4:9" x14ac:dyDescent="0.25">
      <c r="D299" s="2"/>
      <c r="G299" s="2"/>
      <c r="I299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300" spans="4:9" x14ac:dyDescent="0.25">
      <c r="D300" s="2"/>
      <c r="G300" s="2"/>
      <c r="I300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301" spans="4:9" x14ac:dyDescent="0.25">
      <c r="D301" s="2"/>
      <c r="G301" s="2"/>
      <c r="I301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302" spans="4:9" x14ac:dyDescent="0.25">
      <c r="D302" s="2"/>
      <c r="G302" s="2"/>
      <c r="I302" s="4">
        <f>IF(PSIA_Data[[#This Row],[Completed date]] = PSIA_Data[[#This Row],[Due date]],
    0,
    NETWORKDAYS(MIN(PSIA_Data[[#This Row],[Completed date]], PSIA_Data[[#This Row],[Due date]]), MAX(PSIA_Data[[#This Row],[Completed date]], PSIA_Data[[#This Row],[Due date]]), Holidays!$B$5:$B$17) - 1
    ) * SIGN(PSIA_Data[[#This Row],[Completed date]] - PSIA_Data[[#This Row],[Due date]])</f>
        <v>0</v>
      </c>
    </row>
    <row r="303" spans="4:9" x14ac:dyDescent="0.25">
      <c r="I303" s="4"/>
    </row>
    <row r="304" spans="4:9" x14ac:dyDescent="0.25">
      <c r="I304" s="4"/>
    </row>
    <row r="305" spans="9:9" x14ac:dyDescent="0.25">
      <c r="I305" s="4"/>
    </row>
    <row r="306" spans="9:9" x14ac:dyDescent="0.25">
      <c r="I306" s="4"/>
    </row>
    <row r="307" spans="9:9" x14ac:dyDescent="0.25">
      <c r="I307" s="4"/>
    </row>
    <row r="308" spans="9:9" x14ac:dyDescent="0.25">
      <c r="I308" s="4"/>
    </row>
    <row r="309" spans="9:9" x14ac:dyDescent="0.25">
      <c r="I309" s="4"/>
    </row>
    <row r="310" spans="9:9" x14ac:dyDescent="0.25">
      <c r="I310" s="4"/>
    </row>
    <row r="311" spans="9:9" x14ac:dyDescent="0.25">
      <c r="I311" s="4"/>
    </row>
    <row r="312" spans="9:9" x14ac:dyDescent="0.25">
      <c r="I312" s="4"/>
    </row>
    <row r="313" spans="9:9" x14ac:dyDescent="0.25">
      <c r="I313" s="4"/>
    </row>
    <row r="314" spans="9:9" x14ac:dyDescent="0.25">
      <c r="I314" s="4"/>
    </row>
    <row r="315" spans="9:9" x14ac:dyDescent="0.25">
      <c r="I315" s="4"/>
    </row>
    <row r="316" spans="9:9" x14ac:dyDescent="0.25">
      <c r="I316" s="4"/>
    </row>
    <row r="317" spans="9:9" x14ac:dyDescent="0.25">
      <c r="I317" s="4"/>
    </row>
    <row r="318" spans="9:9" x14ac:dyDescent="0.25">
      <c r="I318" s="4"/>
    </row>
    <row r="319" spans="9:9" x14ac:dyDescent="0.25">
      <c r="I319" s="4"/>
    </row>
    <row r="320" spans="9:9" x14ac:dyDescent="0.25">
      <c r="I320" s="4"/>
    </row>
    <row r="321" spans="9:9" x14ac:dyDescent="0.25">
      <c r="I321" s="4"/>
    </row>
    <row r="322" spans="9:9" x14ac:dyDescent="0.25">
      <c r="I322" s="4"/>
    </row>
    <row r="323" spans="9:9" x14ac:dyDescent="0.25">
      <c r="I323" s="4"/>
    </row>
    <row r="324" spans="9:9" x14ac:dyDescent="0.25">
      <c r="I324" s="4"/>
    </row>
    <row r="325" spans="9:9" x14ac:dyDescent="0.25">
      <c r="I325" s="4"/>
    </row>
    <row r="326" spans="9:9" x14ac:dyDescent="0.25">
      <c r="I326" s="4"/>
    </row>
    <row r="327" spans="9:9" x14ac:dyDescent="0.25">
      <c r="I327" s="4"/>
    </row>
    <row r="328" spans="9:9" x14ac:dyDescent="0.25">
      <c r="I328" s="4"/>
    </row>
    <row r="329" spans="9:9" x14ac:dyDescent="0.25">
      <c r="I329" s="4"/>
    </row>
    <row r="330" spans="9:9" x14ac:dyDescent="0.25">
      <c r="I330" s="4"/>
    </row>
    <row r="331" spans="9:9" x14ac:dyDescent="0.25">
      <c r="I331" s="4"/>
    </row>
    <row r="332" spans="9:9" x14ac:dyDescent="0.25">
      <c r="I332" s="4"/>
    </row>
    <row r="333" spans="9:9" x14ac:dyDescent="0.25">
      <c r="I333" s="4"/>
    </row>
    <row r="334" spans="9:9" x14ac:dyDescent="0.25">
      <c r="I334" s="4"/>
    </row>
    <row r="335" spans="9:9" x14ac:dyDescent="0.25">
      <c r="I335" s="4"/>
    </row>
    <row r="336" spans="9:9" x14ac:dyDescent="0.25">
      <c r="I336" s="4"/>
    </row>
    <row r="337" spans="9:9" x14ac:dyDescent="0.25">
      <c r="I337" s="4"/>
    </row>
    <row r="338" spans="9:9" x14ac:dyDescent="0.25">
      <c r="I338" s="4"/>
    </row>
    <row r="339" spans="9:9" x14ac:dyDescent="0.25">
      <c r="I339" s="4"/>
    </row>
    <row r="340" spans="9:9" x14ac:dyDescent="0.25">
      <c r="I340" s="4"/>
    </row>
    <row r="341" spans="9:9" x14ac:dyDescent="0.25">
      <c r="I341" s="4"/>
    </row>
    <row r="342" spans="9:9" x14ac:dyDescent="0.25">
      <c r="I342" s="4"/>
    </row>
    <row r="343" spans="9:9" x14ac:dyDescent="0.25">
      <c r="I343" s="4"/>
    </row>
    <row r="344" spans="9:9" x14ac:dyDescent="0.25">
      <c r="I344" s="4"/>
    </row>
    <row r="345" spans="9:9" x14ac:dyDescent="0.25">
      <c r="I345" s="4"/>
    </row>
    <row r="346" spans="9:9" x14ac:dyDescent="0.25">
      <c r="I346" s="4"/>
    </row>
    <row r="347" spans="9:9" x14ac:dyDescent="0.25">
      <c r="I347" s="4"/>
    </row>
    <row r="348" spans="9:9" x14ac:dyDescent="0.25">
      <c r="I348" s="4"/>
    </row>
    <row r="349" spans="9:9" x14ac:dyDescent="0.25">
      <c r="I349" s="4"/>
    </row>
    <row r="350" spans="9:9" x14ac:dyDescent="0.25">
      <c r="I350" s="4"/>
    </row>
    <row r="351" spans="9:9" x14ac:dyDescent="0.25">
      <c r="I351" s="4"/>
    </row>
    <row r="352" spans="9:9" x14ac:dyDescent="0.25">
      <c r="I352" s="4"/>
    </row>
    <row r="353" spans="9:9" x14ac:dyDescent="0.25">
      <c r="I353" s="4"/>
    </row>
    <row r="354" spans="9:9" x14ac:dyDescent="0.25">
      <c r="I354" s="4"/>
    </row>
    <row r="355" spans="9:9" x14ac:dyDescent="0.25">
      <c r="I355" s="4"/>
    </row>
    <row r="356" spans="9:9" x14ac:dyDescent="0.25">
      <c r="I356" s="4"/>
    </row>
    <row r="357" spans="9:9" x14ac:dyDescent="0.25">
      <c r="I357" s="4"/>
    </row>
    <row r="358" spans="9:9" x14ac:dyDescent="0.25">
      <c r="I358" s="4"/>
    </row>
    <row r="359" spans="9:9" x14ac:dyDescent="0.25">
      <c r="I359" s="4"/>
    </row>
    <row r="360" spans="9:9" x14ac:dyDescent="0.25">
      <c r="I360" s="4"/>
    </row>
    <row r="361" spans="9:9" x14ac:dyDescent="0.25">
      <c r="I361" s="4"/>
    </row>
    <row r="362" spans="9:9" x14ac:dyDescent="0.25">
      <c r="I362" s="4"/>
    </row>
    <row r="363" spans="9:9" x14ac:dyDescent="0.25">
      <c r="I363" s="4"/>
    </row>
    <row r="364" spans="9:9" x14ac:dyDescent="0.25">
      <c r="I364" s="4"/>
    </row>
    <row r="365" spans="9:9" x14ac:dyDescent="0.25">
      <c r="I365" s="4"/>
    </row>
    <row r="366" spans="9:9" x14ac:dyDescent="0.25">
      <c r="I366" s="4"/>
    </row>
    <row r="367" spans="9:9" x14ac:dyDescent="0.25">
      <c r="I367" s="4"/>
    </row>
    <row r="368" spans="9:9" x14ac:dyDescent="0.25">
      <c r="I368" s="4"/>
    </row>
    <row r="369" spans="9:9" x14ac:dyDescent="0.25">
      <c r="I369" s="4"/>
    </row>
    <row r="370" spans="9:9" x14ac:dyDescent="0.25">
      <c r="I370" s="4"/>
    </row>
    <row r="371" spans="9:9" x14ac:dyDescent="0.25">
      <c r="I371" s="4"/>
    </row>
    <row r="372" spans="9:9" x14ac:dyDescent="0.25">
      <c r="I372" s="4"/>
    </row>
    <row r="373" spans="9:9" x14ac:dyDescent="0.25">
      <c r="I373" s="4"/>
    </row>
  </sheetData>
  <sortState xmlns:xlrd2="http://schemas.microsoft.com/office/spreadsheetml/2017/richdata2" ref="A3:I18">
    <sortCondition ref="I2:I18"/>
  </sortState>
  <mergeCells count="1">
    <mergeCell ref="A1:I1"/>
  </mergeCells>
  <conditionalFormatting sqref="I3:I373">
    <cfRule type="cellIs" dxfId="5" priority="1" operator="between">
      <formula>1</formula>
      <formula>2</formula>
    </cfRule>
    <cfRule type="cellIs" dxfId="4" priority="2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AF60-E276-4B39-8141-ABD521C18CAE}">
  <dimension ref="A1:I373"/>
  <sheetViews>
    <sheetView workbookViewId="0">
      <selection sqref="A1:I1"/>
    </sheetView>
  </sheetViews>
  <sheetFormatPr defaultRowHeight="15" x14ac:dyDescent="0.25"/>
  <cols>
    <col min="1" max="2" width="23" style="1" customWidth="1"/>
    <col min="3" max="3" width="23" style="2" customWidth="1"/>
    <col min="4" max="4" width="23" style="3" customWidth="1"/>
    <col min="5" max="6" width="23" style="1" customWidth="1"/>
    <col min="7" max="7" width="23" style="3" customWidth="1"/>
    <col min="8" max="8" width="23" style="1" customWidth="1"/>
    <col min="9" max="9" width="18.85546875" customWidth="1"/>
    <col min="11" max="11" width="37" customWidth="1"/>
    <col min="12" max="12" width="26.7109375" customWidth="1"/>
  </cols>
  <sheetData>
    <row r="1" spans="1:9" ht="27.75" x14ac:dyDescent="0.4">
      <c r="A1" s="24" t="s">
        <v>36</v>
      </c>
      <c r="B1" s="24"/>
      <c r="C1" s="24"/>
      <c r="D1" s="24"/>
      <c r="E1" s="24"/>
      <c r="F1" s="24"/>
      <c r="G1" s="24"/>
      <c r="H1" s="24"/>
      <c r="I1" s="24"/>
    </row>
    <row r="2" spans="1:9" s="21" customFormat="1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16</v>
      </c>
    </row>
    <row r="3" spans="1:9" x14ac:dyDescent="0.25">
      <c r="D3" s="2"/>
      <c r="G3" s="2"/>
      <c r="I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4" spans="1:9" x14ac:dyDescent="0.25">
      <c r="D4" s="2"/>
      <c r="G4" s="2"/>
      <c r="I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5" spans="1:9" x14ac:dyDescent="0.25">
      <c r="D5" s="2"/>
      <c r="G5" s="2"/>
      <c r="I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6" spans="1:9" x14ac:dyDescent="0.25">
      <c r="D6" s="2"/>
      <c r="G6" s="2"/>
      <c r="I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7" spans="1:9" x14ac:dyDescent="0.25">
      <c r="D7" s="2"/>
      <c r="G7" s="2"/>
      <c r="I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8" spans="1:9" x14ac:dyDescent="0.25">
      <c r="D8" s="2"/>
      <c r="G8" s="2"/>
      <c r="I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9" spans="1:9" x14ac:dyDescent="0.25">
      <c r="D9" s="2"/>
      <c r="G9" s="2"/>
      <c r="I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0" spans="1:9" x14ac:dyDescent="0.25">
      <c r="D10" s="2"/>
      <c r="G10" s="2"/>
      <c r="I1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1" spans="1:9" x14ac:dyDescent="0.25">
      <c r="D11" s="2"/>
      <c r="G11" s="2"/>
      <c r="I1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2" spans="1:9" x14ac:dyDescent="0.25">
      <c r="D12" s="2"/>
      <c r="G12" s="2"/>
      <c r="I1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3" spans="1:9" x14ac:dyDescent="0.25">
      <c r="D13" s="2"/>
      <c r="G13" s="2"/>
      <c r="I1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4" spans="1:9" x14ac:dyDescent="0.25">
      <c r="D14" s="2"/>
      <c r="G14" s="2"/>
      <c r="I1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5" spans="1:9" x14ac:dyDescent="0.25">
      <c r="D15" s="2"/>
      <c r="G15" s="2"/>
      <c r="I1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6" spans="1:9" x14ac:dyDescent="0.25">
      <c r="D16" s="2"/>
      <c r="G16" s="2"/>
      <c r="I1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7" spans="4:9" x14ac:dyDescent="0.25">
      <c r="D17" s="2"/>
      <c r="G17" s="2"/>
      <c r="I1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8" spans="4:9" x14ac:dyDescent="0.25">
      <c r="D18" s="2"/>
      <c r="G18" s="2"/>
      <c r="I1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9" spans="4:9" x14ac:dyDescent="0.25">
      <c r="D19" s="2"/>
      <c r="G19" s="2"/>
      <c r="I1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0" spans="4:9" x14ac:dyDescent="0.25">
      <c r="D20" s="2"/>
      <c r="G20" s="2"/>
      <c r="I2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1" spans="4:9" x14ac:dyDescent="0.25">
      <c r="D21" s="2"/>
      <c r="G21" s="2"/>
      <c r="I2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2" spans="4:9" x14ac:dyDescent="0.25">
      <c r="D22" s="2"/>
      <c r="G22" s="2"/>
      <c r="I2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3" spans="4:9" x14ac:dyDescent="0.25">
      <c r="D23" s="2"/>
      <c r="G23" s="2"/>
      <c r="I2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4" spans="4:9" x14ac:dyDescent="0.25">
      <c r="D24" s="2"/>
      <c r="G24" s="2"/>
      <c r="I2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5" spans="4:9" x14ac:dyDescent="0.25">
      <c r="D25" s="2"/>
      <c r="G25" s="2"/>
      <c r="I2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6" spans="4:9" x14ac:dyDescent="0.25">
      <c r="D26" s="2"/>
      <c r="G26" s="2"/>
      <c r="I2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7" spans="4:9" x14ac:dyDescent="0.25">
      <c r="D27" s="2"/>
      <c r="G27" s="2"/>
      <c r="I2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8" spans="4:9" x14ac:dyDescent="0.25">
      <c r="D28" s="2"/>
      <c r="G28" s="2"/>
      <c r="I2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9" spans="4:9" x14ac:dyDescent="0.25">
      <c r="D29" s="2"/>
      <c r="G29" s="2"/>
      <c r="I2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30" spans="4:9" x14ac:dyDescent="0.25">
      <c r="D30" s="2"/>
      <c r="G30" s="2"/>
      <c r="I3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31" spans="4:9" x14ac:dyDescent="0.25">
      <c r="D31" s="2"/>
      <c r="G31" s="2"/>
      <c r="I3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32" spans="4:9" x14ac:dyDescent="0.25">
      <c r="D32" s="2"/>
      <c r="G32" s="2"/>
      <c r="I3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33" spans="4:9" x14ac:dyDescent="0.25">
      <c r="D33" s="2"/>
      <c r="G33" s="2"/>
      <c r="I3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34" spans="4:9" x14ac:dyDescent="0.25">
      <c r="D34" s="2"/>
      <c r="G34" s="2"/>
      <c r="I3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35" spans="4:9" x14ac:dyDescent="0.25">
      <c r="D35" s="2"/>
      <c r="G35" s="2"/>
      <c r="I3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36" spans="4:9" x14ac:dyDescent="0.25">
      <c r="D36" s="2"/>
      <c r="G36" s="2"/>
      <c r="I3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37" spans="4:9" x14ac:dyDescent="0.25">
      <c r="D37" s="2"/>
      <c r="G37" s="2"/>
      <c r="I3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38" spans="4:9" x14ac:dyDescent="0.25">
      <c r="D38" s="2"/>
      <c r="G38" s="2"/>
      <c r="I3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39" spans="4:9" x14ac:dyDescent="0.25">
      <c r="D39" s="2"/>
      <c r="G39" s="2"/>
      <c r="I3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40" spans="4:9" x14ac:dyDescent="0.25">
      <c r="D40" s="2"/>
      <c r="G40" s="2"/>
      <c r="I4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41" spans="4:9" x14ac:dyDescent="0.25">
      <c r="D41" s="2"/>
      <c r="G41" s="2"/>
      <c r="I4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42" spans="4:9" x14ac:dyDescent="0.25">
      <c r="D42" s="2"/>
      <c r="G42" s="2"/>
      <c r="I4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43" spans="4:9" x14ac:dyDescent="0.25">
      <c r="D43" s="2"/>
      <c r="G43" s="2"/>
      <c r="I4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44" spans="4:9" x14ac:dyDescent="0.25">
      <c r="D44" s="2"/>
      <c r="G44" s="2"/>
      <c r="I4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45" spans="4:9" x14ac:dyDescent="0.25">
      <c r="D45" s="2"/>
      <c r="G45" s="2"/>
      <c r="I4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46" spans="4:9" x14ac:dyDescent="0.25">
      <c r="D46" s="2"/>
      <c r="G46" s="2"/>
      <c r="I4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47" spans="4:9" x14ac:dyDescent="0.25">
      <c r="D47" s="2"/>
      <c r="G47" s="2"/>
      <c r="I4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48" spans="4:9" x14ac:dyDescent="0.25">
      <c r="D48" s="2"/>
      <c r="G48" s="2"/>
      <c r="I4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49" spans="4:9" x14ac:dyDescent="0.25">
      <c r="D49" s="2"/>
      <c r="G49" s="2"/>
      <c r="I4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50" spans="4:9" x14ac:dyDescent="0.25">
      <c r="D50" s="2"/>
      <c r="G50" s="2"/>
      <c r="I5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51" spans="4:9" x14ac:dyDescent="0.25">
      <c r="D51" s="2"/>
      <c r="G51" s="2"/>
      <c r="I5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52" spans="4:9" x14ac:dyDescent="0.25">
      <c r="D52" s="2"/>
      <c r="G52" s="2"/>
      <c r="I5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53" spans="4:9" x14ac:dyDescent="0.25">
      <c r="D53" s="2"/>
      <c r="G53" s="2"/>
      <c r="I5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54" spans="4:9" x14ac:dyDescent="0.25">
      <c r="D54" s="2"/>
      <c r="G54" s="2"/>
      <c r="I5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55" spans="4:9" x14ac:dyDescent="0.25">
      <c r="D55" s="2"/>
      <c r="G55" s="2"/>
      <c r="I5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56" spans="4:9" x14ac:dyDescent="0.25">
      <c r="D56" s="2"/>
      <c r="G56" s="2"/>
      <c r="I5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57" spans="4:9" x14ac:dyDescent="0.25">
      <c r="D57" s="2"/>
      <c r="G57" s="2"/>
      <c r="I5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58" spans="4:9" x14ac:dyDescent="0.25">
      <c r="D58" s="2"/>
      <c r="G58" s="2"/>
      <c r="I5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59" spans="4:9" x14ac:dyDescent="0.25">
      <c r="D59" s="2"/>
      <c r="G59" s="2"/>
      <c r="I5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60" spans="4:9" x14ac:dyDescent="0.25">
      <c r="D60" s="2"/>
      <c r="G60" s="2"/>
      <c r="I6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61" spans="4:9" x14ac:dyDescent="0.25">
      <c r="D61" s="2"/>
      <c r="G61" s="2"/>
      <c r="I6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62" spans="4:9" x14ac:dyDescent="0.25">
      <c r="D62" s="2"/>
      <c r="G62" s="2"/>
      <c r="I6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63" spans="4:9" x14ac:dyDescent="0.25">
      <c r="D63" s="2"/>
      <c r="G63" s="2"/>
      <c r="I6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64" spans="4:9" x14ac:dyDescent="0.25">
      <c r="D64" s="2"/>
      <c r="G64" s="2"/>
      <c r="I6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65" spans="4:9" x14ac:dyDescent="0.25">
      <c r="D65" s="2"/>
      <c r="G65" s="2"/>
      <c r="I6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66" spans="4:9" x14ac:dyDescent="0.25">
      <c r="D66" s="2"/>
      <c r="G66" s="2"/>
      <c r="I6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67" spans="4:9" x14ac:dyDescent="0.25">
      <c r="D67" s="2"/>
      <c r="G67" s="2"/>
      <c r="I6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68" spans="4:9" x14ac:dyDescent="0.25">
      <c r="D68" s="2"/>
      <c r="G68" s="2"/>
      <c r="I6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69" spans="4:9" x14ac:dyDescent="0.25">
      <c r="D69" s="2"/>
      <c r="G69" s="2"/>
      <c r="I6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70" spans="4:9" x14ac:dyDescent="0.25">
      <c r="D70" s="2"/>
      <c r="G70" s="2"/>
      <c r="I7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71" spans="4:9" x14ac:dyDescent="0.25">
      <c r="D71" s="2"/>
      <c r="G71" s="2"/>
      <c r="I7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72" spans="4:9" x14ac:dyDescent="0.25">
      <c r="D72" s="2"/>
      <c r="G72" s="2"/>
      <c r="I7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73" spans="4:9" x14ac:dyDescent="0.25">
      <c r="D73" s="2"/>
      <c r="G73" s="2"/>
      <c r="I7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74" spans="4:9" x14ac:dyDescent="0.25">
      <c r="D74" s="2"/>
      <c r="G74" s="2"/>
      <c r="I7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75" spans="4:9" x14ac:dyDescent="0.25">
      <c r="D75" s="2"/>
      <c r="G75" s="2"/>
      <c r="I7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76" spans="4:9" x14ac:dyDescent="0.25">
      <c r="D76" s="2"/>
      <c r="G76" s="2"/>
      <c r="I7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77" spans="4:9" x14ac:dyDescent="0.25">
      <c r="D77" s="2"/>
      <c r="G77" s="2"/>
      <c r="I7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78" spans="4:9" x14ac:dyDescent="0.25">
      <c r="D78" s="2"/>
      <c r="G78" s="2"/>
      <c r="I7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79" spans="4:9" x14ac:dyDescent="0.25">
      <c r="D79" s="2"/>
      <c r="G79" s="2"/>
      <c r="I7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80" spans="4:9" x14ac:dyDescent="0.25">
      <c r="D80" s="2"/>
      <c r="G80" s="2"/>
      <c r="I8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81" spans="4:9" x14ac:dyDescent="0.25">
      <c r="D81" s="2"/>
      <c r="G81" s="2"/>
      <c r="I8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82" spans="4:9" x14ac:dyDescent="0.25">
      <c r="D82" s="2"/>
      <c r="G82" s="2"/>
      <c r="I8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83" spans="4:9" x14ac:dyDescent="0.25">
      <c r="D83" s="2"/>
      <c r="G83" s="2"/>
      <c r="I8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84" spans="4:9" x14ac:dyDescent="0.25">
      <c r="D84" s="2"/>
      <c r="G84" s="2"/>
      <c r="I8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85" spans="4:9" x14ac:dyDescent="0.25">
      <c r="D85" s="2"/>
      <c r="G85" s="2"/>
      <c r="I8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86" spans="4:9" x14ac:dyDescent="0.25">
      <c r="D86" s="2"/>
      <c r="G86" s="2"/>
      <c r="I8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87" spans="4:9" x14ac:dyDescent="0.25">
      <c r="D87" s="2"/>
      <c r="G87" s="2"/>
      <c r="I8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88" spans="4:9" x14ac:dyDescent="0.25">
      <c r="D88" s="2"/>
      <c r="G88" s="2"/>
      <c r="I8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89" spans="4:9" x14ac:dyDescent="0.25">
      <c r="D89" s="2"/>
      <c r="G89" s="2"/>
      <c r="I8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90" spans="4:9" x14ac:dyDescent="0.25">
      <c r="D90" s="2"/>
      <c r="G90" s="2"/>
      <c r="I9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91" spans="4:9" x14ac:dyDescent="0.25">
      <c r="D91" s="2"/>
      <c r="G91" s="2"/>
      <c r="I9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92" spans="4:9" x14ac:dyDescent="0.25">
      <c r="D92" s="2"/>
      <c r="G92" s="2"/>
      <c r="I9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93" spans="4:9" x14ac:dyDescent="0.25">
      <c r="D93" s="2"/>
      <c r="G93" s="2"/>
      <c r="I9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94" spans="4:9" x14ac:dyDescent="0.25">
      <c r="D94" s="2"/>
      <c r="G94" s="2"/>
      <c r="I9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95" spans="4:9" x14ac:dyDescent="0.25">
      <c r="D95" s="2"/>
      <c r="G95" s="2"/>
      <c r="I9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96" spans="4:9" x14ac:dyDescent="0.25">
      <c r="D96" s="2"/>
      <c r="G96" s="2"/>
      <c r="I9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97" spans="4:9" x14ac:dyDescent="0.25">
      <c r="D97" s="2"/>
      <c r="G97" s="2"/>
      <c r="I9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98" spans="4:9" x14ac:dyDescent="0.25">
      <c r="D98" s="2"/>
      <c r="G98" s="2"/>
      <c r="I9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99" spans="4:9" x14ac:dyDescent="0.25">
      <c r="D99" s="2"/>
      <c r="G99" s="2"/>
      <c r="I9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00" spans="4:9" x14ac:dyDescent="0.25">
      <c r="D100" s="2"/>
      <c r="G100" s="2"/>
      <c r="I10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01" spans="4:9" x14ac:dyDescent="0.25">
      <c r="D101" s="2"/>
      <c r="G101" s="2"/>
      <c r="I10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02" spans="4:9" x14ac:dyDescent="0.25">
      <c r="D102" s="2"/>
      <c r="G102" s="2"/>
      <c r="I10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03" spans="4:9" x14ac:dyDescent="0.25">
      <c r="D103" s="2"/>
      <c r="G103" s="2"/>
      <c r="I10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04" spans="4:9" x14ac:dyDescent="0.25">
      <c r="D104" s="2"/>
      <c r="G104" s="2"/>
      <c r="I10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05" spans="4:9" x14ac:dyDescent="0.25">
      <c r="D105" s="2"/>
      <c r="G105" s="2"/>
      <c r="I10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06" spans="4:9" x14ac:dyDescent="0.25">
      <c r="D106" s="2"/>
      <c r="G106" s="2"/>
      <c r="I10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07" spans="4:9" x14ac:dyDescent="0.25">
      <c r="D107" s="2"/>
      <c r="G107" s="2"/>
      <c r="I10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08" spans="4:9" x14ac:dyDescent="0.25">
      <c r="D108" s="2"/>
      <c r="G108" s="2"/>
      <c r="I10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09" spans="4:9" x14ac:dyDescent="0.25">
      <c r="D109" s="2"/>
      <c r="G109" s="2"/>
      <c r="I10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10" spans="4:9" x14ac:dyDescent="0.25">
      <c r="D110" s="2"/>
      <c r="G110" s="2"/>
      <c r="I11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11" spans="4:9" x14ac:dyDescent="0.25">
      <c r="D111" s="2"/>
      <c r="G111" s="2"/>
      <c r="I11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12" spans="4:9" x14ac:dyDescent="0.25">
      <c r="D112" s="2"/>
      <c r="G112" s="2"/>
      <c r="I11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13" spans="4:9" x14ac:dyDescent="0.25">
      <c r="D113" s="2"/>
      <c r="G113" s="2"/>
      <c r="I11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14" spans="4:9" x14ac:dyDescent="0.25">
      <c r="D114" s="2"/>
      <c r="G114" s="2"/>
      <c r="I11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15" spans="4:9" x14ac:dyDescent="0.25">
      <c r="D115" s="2"/>
      <c r="G115" s="2"/>
      <c r="I11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16" spans="4:9" x14ac:dyDescent="0.25">
      <c r="D116" s="2"/>
      <c r="G116" s="2"/>
      <c r="I11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17" spans="4:9" x14ac:dyDescent="0.25">
      <c r="D117" s="2"/>
      <c r="G117" s="2"/>
      <c r="I11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18" spans="4:9" x14ac:dyDescent="0.25">
      <c r="D118" s="2"/>
      <c r="G118" s="2"/>
      <c r="I11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19" spans="4:9" x14ac:dyDescent="0.25">
      <c r="D119" s="2"/>
      <c r="G119" s="2"/>
      <c r="I11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20" spans="4:9" x14ac:dyDescent="0.25">
      <c r="D120" s="2"/>
      <c r="G120" s="2"/>
      <c r="I12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21" spans="4:9" x14ac:dyDescent="0.25">
      <c r="D121" s="2"/>
      <c r="G121" s="2"/>
      <c r="I12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22" spans="4:9" x14ac:dyDescent="0.25">
      <c r="D122" s="2"/>
      <c r="G122" s="2"/>
      <c r="I12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23" spans="4:9" x14ac:dyDescent="0.25">
      <c r="D123" s="2"/>
      <c r="G123" s="2"/>
      <c r="I12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24" spans="4:9" x14ac:dyDescent="0.25">
      <c r="D124" s="2"/>
      <c r="G124" s="2"/>
      <c r="I12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25" spans="4:9" x14ac:dyDescent="0.25">
      <c r="D125" s="2"/>
      <c r="G125" s="2"/>
      <c r="I12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26" spans="4:9" x14ac:dyDescent="0.25">
      <c r="D126" s="2"/>
      <c r="G126" s="2"/>
      <c r="I12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27" spans="4:9" x14ac:dyDescent="0.25">
      <c r="D127" s="2"/>
      <c r="G127" s="2"/>
      <c r="I12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28" spans="4:9" x14ac:dyDescent="0.25">
      <c r="D128" s="2"/>
      <c r="G128" s="2"/>
      <c r="I12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29" spans="4:9" x14ac:dyDescent="0.25">
      <c r="D129" s="2"/>
      <c r="G129" s="2"/>
      <c r="I12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30" spans="4:9" x14ac:dyDescent="0.25">
      <c r="D130" s="2"/>
      <c r="G130" s="2"/>
      <c r="I13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31" spans="4:9" x14ac:dyDescent="0.25">
      <c r="D131" s="2"/>
      <c r="G131" s="2"/>
      <c r="I13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32" spans="4:9" x14ac:dyDescent="0.25">
      <c r="D132" s="2"/>
      <c r="G132" s="2"/>
      <c r="I13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33" spans="4:9" x14ac:dyDescent="0.25">
      <c r="D133" s="2"/>
      <c r="G133" s="2"/>
      <c r="I13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34" spans="4:9" x14ac:dyDescent="0.25">
      <c r="D134" s="2"/>
      <c r="G134" s="2"/>
      <c r="I13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35" spans="4:9" x14ac:dyDescent="0.25">
      <c r="D135" s="2"/>
      <c r="G135" s="2"/>
      <c r="I13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36" spans="4:9" x14ac:dyDescent="0.25">
      <c r="D136" s="2"/>
      <c r="G136" s="2"/>
      <c r="I13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37" spans="4:9" x14ac:dyDescent="0.25">
      <c r="D137" s="2"/>
      <c r="G137" s="2"/>
      <c r="I13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38" spans="4:9" x14ac:dyDescent="0.25">
      <c r="D138" s="2"/>
      <c r="G138" s="2"/>
      <c r="I13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39" spans="4:9" x14ac:dyDescent="0.25">
      <c r="D139" s="2"/>
      <c r="G139" s="2"/>
      <c r="I13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40" spans="4:9" x14ac:dyDescent="0.25">
      <c r="D140" s="2"/>
      <c r="G140" s="2"/>
      <c r="I14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41" spans="4:9" x14ac:dyDescent="0.25">
      <c r="D141" s="2"/>
      <c r="G141" s="2"/>
      <c r="I14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42" spans="4:9" x14ac:dyDescent="0.25">
      <c r="D142" s="2"/>
      <c r="G142" s="2"/>
      <c r="I14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43" spans="4:9" x14ac:dyDescent="0.25">
      <c r="D143" s="2"/>
      <c r="G143" s="2"/>
      <c r="I14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44" spans="4:9" x14ac:dyDescent="0.25">
      <c r="D144" s="2"/>
      <c r="G144" s="2"/>
      <c r="I14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45" spans="4:9" x14ac:dyDescent="0.25">
      <c r="D145" s="2"/>
      <c r="G145" s="2"/>
      <c r="I14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46" spans="4:9" x14ac:dyDescent="0.25">
      <c r="D146" s="2"/>
      <c r="G146" s="2"/>
      <c r="I14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47" spans="4:9" x14ac:dyDescent="0.25">
      <c r="D147" s="2"/>
      <c r="G147" s="2"/>
      <c r="I14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48" spans="4:9" x14ac:dyDescent="0.25">
      <c r="D148" s="2"/>
      <c r="G148" s="2"/>
      <c r="I14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49" spans="4:9" x14ac:dyDescent="0.25">
      <c r="D149" s="2"/>
      <c r="G149" s="2"/>
      <c r="I14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50" spans="4:9" x14ac:dyDescent="0.25">
      <c r="D150" s="2"/>
      <c r="G150" s="2"/>
      <c r="I15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51" spans="4:9" x14ac:dyDescent="0.25">
      <c r="D151" s="2"/>
      <c r="G151" s="2"/>
      <c r="I15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52" spans="4:9" x14ac:dyDescent="0.25">
      <c r="D152" s="2"/>
      <c r="G152" s="2"/>
      <c r="I15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53" spans="4:9" x14ac:dyDescent="0.25">
      <c r="D153" s="2"/>
      <c r="G153" s="2"/>
      <c r="I15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54" spans="4:9" x14ac:dyDescent="0.25">
      <c r="D154" s="2"/>
      <c r="G154" s="2"/>
      <c r="I15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55" spans="4:9" x14ac:dyDescent="0.25">
      <c r="D155" s="2"/>
      <c r="G155" s="2"/>
      <c r="I15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56" spans="4:9" x14ac:dyDescent="0.25">
      <c r="D156" s="2"/>
      <c r="G156" s="2"/>
      <c r="I15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57" spans="4:9" x14ac:dyDescent="0.25">
      <c r="D157" s="2"/>
      <c r="G157" s="2"/>
      <c r="I15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58" spans="4:9" x14ac:dyDescent="0.25">
      <c r="D158" s="2"/>
      <c r="G158" s="2"/>
      <c r="I15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59" spans="4:9" x14ac:dyDescent="0.25">
      <c r="D159" s="2"/>
      <c r="G159" s="2"/>
      <c r="I15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60" spans="4:9" x14ac:dyDescent="0.25">
      <c r="D160" s="2"/>
      <c r="G160" s="2"/>
      <c r="I16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61" spans="4:9" x14ac:dyDescent="0.25">
      <c r="D161" s="2"/>
      <c r="G161" s="2"/>
      <c r="I16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62" spans="4:9" x14ac:dyDescent="0.25">
      <c r="D162" s="2"/>
      <c r="G162" s="2"/>
      <c r="I16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63" spans="4:9" x14ac:dyDescent="0.25">
      <c r="D163" s="2"/>
      <c r="G163" s="2"/>
      <c r="I16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64" spans="4:9" x14ac:dyDescent="0.25">
      <c r="D164" s="2"/>
      <c r="G164" s="2"/>
      <c r="I16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65" spans="4:9" x14ac:dyDescent="0.25">
      <c r="D165" s="2"/>
      <c r="G165" s="2"/>
      <c r="I16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66" spans="4:9" x14ac:dyDescent="0.25">
      <c r="D166" s="2"/>
      <c r="G166" s="2"/>
      <c r="I16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67" spans="4:9" x14ac:dyDescent="0.25">
      <c r="D167" s="2"/>
      <c r="G167" s="2"/>
      <c r="I16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68" spans="4:9" x14ac:dyDescent="0.25">
      <c r="D168" s="2"/>
      <c r="G168" s="2"/>
      <c r="I16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69" spans="4:9" x14ac:dyDescent="0.25">
      <c r="D169" s="2"/>
      <c r="G169" s="2"/>
      <c r="I16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70" spans="4:9" x14ac:dyDescent="0.25">
      <c r="D170" s="2"/>
      <c r="G170" s="2"/>
      <c r="I17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71" spans="4:9" x14ac:dyDescent="0.25">
      <c r="D171" s="2"/>
      <c r="G171" s="2"/>
      <c r="I17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72" spans="4:9" x14ac:dyDescent="0.25">
      <c r="D172" s="2"/>
      <c r="G172" s="2"/>
      <c r="I17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73" spans="4:9" x14ac:dyDescent="0.25">
      <c r="D173" s="2"/>
      <c r="G173" s="2"/>
      <c r="I17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74" spans="4:9" x14ac:dyDescent="0.25">
      <c r="D174" s="2"/>
      <c r="G174" s="2"/>
      <c r="I17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75" spans="4:9" x14ac:dyDescent="0.25">
      <c r="D175" s="2"/>
      <c r="G175" s="2"/>
      <c r="I17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76" spans="4:9" x14ac:dyDescent="0.25">
      <c r="D176" s="2"/>
      <c r="G176" s="2"/>
      <c r="I17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77" spans="4:9" x14ac:dyDescent="0.25">
      <c r="D177" s="2"/>
      <c r="G177" s="2"/>
      <c r="I17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78" spans="4:9" x14ac:dyDescent="0.25">
      <c r="D178" s="2"/>
      <c r="G178" s="2"/>
      <c r="I17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79" spans="4:9" x14ac:dyDescent="0.25">
      <c r="D179" s="2"/>
      <c r="G179" s="2"/>
      <c r="I17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80" spans="4:9" x14ac:dyDescent="0.25">
      <c r="D180" s="2"/>
      <c r="G180" s="2"/>
      <c r="I18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81" spans="4:9" x14ac:dyDescent="0.25">
      <c r="D181" s="2"/>
      <c r="G181" s="2"/>
      <c r="I18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82" spans="4:9" x14ac:dyDescent="0.25">
      <c r="D182" s="2"/>
      <c r="G182" s="2"/>
      <c r="I18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83" spans="4:9" x14ac:dyDescent="0.25">
      <c r="D183" s="2"/>
      <c r="G183" s="2"/>
      <c r="I18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84" spans="4:9" x14ac:dyDescent="0.25">
      <c r="D184" s="2"/>
      <c r="G184" s="2"/>
      <c r="I18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85" spans="4:9" x14ac:dyDescent="0.25">
      <c r="D185" s="2"/>
      <c r="G185" s="2"/>
      <c r="I18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86" spans="4:9" x14ac:dyDescent="0.25">
      <c r="D186" s="2"/>
      <c r="G186" s="2"/>
      <c r="I18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87" spans="4:9" x14ac:dyDescent="0.25">
      <c r="D187" s="2"/>
      <c r="G187" s="2"/>
      <c r="I18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88" spans="4:9" x14ac:dyDescent="0.25">
      <c r="D188" s="2"/>
      <c r="G188" s="2"/>
      <c r="I18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89" spans="4:9" x14ac:dyDescent="0.25">
      <c r="D189" s="2"/>
      <c r="G189" s="2"/>
      <c r="I18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90" spans="4:9" x14ac:dyDescent="0.25">
      <c r="D190" s="2"/>
      <c r="G190" s="2"/>
      <c r="I19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91" spans="4:9" x14ac:dyDescent="0.25">
      <c r="D191" s="2"/>
      <c r="G191" s="2"/>
      <c r="I19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92" spans="4:9" x14ac:dyDescent="0.25">
      <c r="D192" s="2"/>
      <c r="G192" s="2"/>
      <c r="I19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93" spans="4:9" x14ac:dyDescent="0.25">
      <c r="D193" s="2"/>
      <c r="G193" s="2"/>
      <c r="I19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94" spans="4:9" x14ac:dyDescent="0.25">
      <c r="D194" s="2"/>
      <c r="G194" s="2"/>
      <c r="I19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95" spans="4:9" x14ac:dyDescent="0.25">
      <c r="D195" s="2"/>
      <c r="G195" s="2"/>
      <c r="I19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96" spans="4:9" x14ac:dyDescent="0.25">
      <c r="D196" s="2"/>
      <c r="G196" s="2"/>
      <c r="I19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97" spans="4:9" x14ac:dyDescent="0.25">
      <c r="D197" s="2"/>
      <c r="G197" s="2"/>
      <c r="I19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98" spans="4:9" x14ac:dyDescent="0.25">
      <c r="D198" s="2"/>
      <c r="G198" s="2"/>
      <c r="I19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199" spans="4:9" x14ac:dyDescent="0.25">
      <c r="D199" s="2"/>
      <c r="G199" s="2"/>
      <c r="I19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00" spans="4:9" x14ac:dyDescent="0.25">
      <c r="D200" s="2"/>
      <c r="G200" s="2"/>
      <c r="I20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01" spans="4:9" x14ac:dyDescent="0.25">
      <c r="D201" s="2"/>
      <c r="G201" s="2"/>
      <c r="I20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02" spans="4:9" x14ac:dyDescent="0.25">
      <c r="D202" s="2"/>
      <c r="G202" s="2"/>
      <c r="I20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03" spans="4:9" x14ac:dyDescent="0.25">
      <c r="D203" s="2"/>
      <c r="G203" s="2"/>
      <c r="I20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04" spans="4:9" x14ac:dyDescent="0.25">
      <c r="D204" s="2"/>
      <c r="G204" s="2"/>
      <c r="I20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05" spans="4:9" x14ac:dyDescent="0.25">
      <c r="D205" s="2"/>
      <c r="G205" s="2"/>
      <c r="I20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06" spans="4:9" x14ac:dyDescent="0.25">
      <c r="D206" s="2"/>
      <c r="G206" s="2"/>
      <c r="I20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07" spans="4:9" x14ac:dyDescent="0.25">
      <c r="D207" s="2"/>
      <c r="G207" s="2"/>
      <c r="I20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08" spans="4:9" x14ac:dyDescent="0.25">
      <c r="D208" s="2"/>
      <c r="G208" s="2"/>
      <c r="I20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09" spans="4:9" x14ac:dyDescent="0.25">
      <c r="D209" s="2"/>
      <c r="G209" s="2"/>
      <c r="I20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10" spans="4:9" x14ac:dyDescent="0.25">
      <c r="D210" s="2"/>
      <c r="G210" s="2"/>
      <c r="I21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11" spans="4:9" x14ac:dyDescent="0.25">
      <c r="D211" s="2"/>
      <c r="G211" s="2"/>
      <c r="I21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12" spans="4:9" x14ac:dyDescent="0.25">
      <c r="D212" s="2"/>
      <c r="G212" s="2"/>
      <c r="I21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13" spans="4:9" x14ac:dyDescent="0.25">
      <c r="D213" s="2"/>
      <c r="G213" s="2"/>
      <c r="I21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14" spans="4:9" x14ac:dyDescent="0.25">
      <c r="D214" s="2"/>
      <c r="G214" s="2"/>
      <c r="I21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15" spans="4:9" x14ac:dyDescent="0.25">
      <c r="D215" s="2"/>
      <c r="G215" s="2"/>
      <c r="I21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16" spans="4:9" x14ac:dyDescent="0.25">
      <c r="D216" s="2"/>
      <c r="G216" s="2"/>
      <c r="I21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17" spans="4:9" x14ac:dyDescent="0.25">
      <c r="D217" s="2"/>
      <c r="G217" s="2"/>
      <c r="I21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18" spans="4:9" x14ac:dyDescent="0.25">
      <c r="D218" s="2"/>
      <c r="G218" s="2"/>
      <c r="I21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19" spans="4:9" x14ac:dyDescent="0.25">
      <c r="D219" s="2"/>
      <c r="G219" s="2"/>
      <c r="I21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20" spans="4:9" x14ac:dyDescent="0.25">
      <c r="D220" s="2"/>
      <c r="G220" s="2"/>
      <c r="I22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21" spans="4:9" x14ac:dyDescent="0.25">
      <c r="D221" s="2"/>
      <c r="G221" s="2"/>
      <c r="I22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22" spans="4:9" x14ac:dyDescent="0.25">
      <c r="D222" s="2"/>
      <c r="G222" s="2"/>
      <c r="I22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23" spans="4:9" x14ac:dyDescent="0.25">
      <c r="D223" s="2"/>
      <c r="G223" s="2"/>
      <c r="I22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24" spans="4:9" x14ac:dyDescent="0.25">
      <c r="D224" s="2"/>
      <c r="G224" s="2"/>
      <c r="I22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25" spans="4:9" x14ac:dyDescent="0.25">
      <c r="D225" s="2"/>
      <c r="G225" s="2"/>
      <c r="I22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26" spans="4:9" x14ac:dyDescent="0.25">
      <c r="D226" s="2"/>
      <c r="G226" s="2"/>
      <c r="I22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27" spans="4:9" x14ac:dyDescent="0.25">
      <c r="D227" s="2"/>
      <c r="G227" s="2"/>
      <c r="I22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28" spans="4:9" x14ac:dyDescent="0.25">
      <c r="D228" s="2"/>
      <c r="G228" s="2"/>
      <c r="I22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29" spans="4:9" x14ac:dyDescent="0.25">
      <c r="D229" s="2"/>
      <c r="G229" s="2"/>
      <c r="I22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30" spans="4:9" x14ac:dyDescent="0.25">
      <c r="D230" s="2"/>
      <c r="G230" s="2"/>
      <c r="I23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31" spans="4:9" x14ac:dyDescent="0.25">
      <c r="D231" s="2"/>
      <c r="G231" s="2"/>
      <c r="I23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32" spans="4:9" x14ac:dyDescent="0.25">
      <c r="D232" s="2"/>
      <c r="G232" s="2"/>
      <c r="I23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33" spans="4:9" x14ac:dyDescent="0.25">
      <c r="D233" s="2"/>
      <c r="G233" s="2"/>
      <c r="I23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34" spans="4:9" x14ac:dyDescent="0.25">
      <c r="D234" s="2"/>
      <c r="G234" s="2"/>
      <c r="I23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35" spans="4:9" x14ac:dyDescent="0.25">
      <c r="D235" s="2"/>
      <c r="G235" s="2"/>
      <c r="I23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36" spans="4:9" x14ac:dyDescent="0.25">
      <c r="D236" s="2"/>
      <c r="G236" s="2"/>
      <c r="I23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37" spans="4:9" x14ac:dyDescent="0.25">
      <c r="D237" s="2"/>
      <c r="G237" s="2"/>
      <c r="I23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38" spans="4:9" x14ac:dyDescent="0.25">
      <c r="D238" s="2"/>
      <c r="G238" s="2"/>
      <c r="I23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39" spans="4:9" x14ac:dyDescent="0.25">
      <c r="D239" s="2"/>
      <c r="G239" s="2"/>
      <c r="I23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40" spans="4:9" x14ac:dyDescent="0.25">
      <c r="D240" s="2"/>
      <c r="G240" s="2"/>
      <c r="I24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41" spans="4:9" x14ac:dyDescent="0.25">
      <c r="D241" s="2"/>
      <c r="G241" s="2"/>
      <c r="I24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42" spans="4:9" x14ac:dyDescent="0.25">
      <c r="D242" s="2"/>
      <c r="G242" s="2"/>
      <c r="I24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43" spans="4:9" x14ac:dyDescent="0.25">
      <c r="D243" s="2"/>
      <c r="G243" s="2"/>
      <c r="I24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44" spans="4:9" x14ac:dyDescent="0.25">
      <c r="D244" s="2"/>
      <c r="G244" s="2"/>
      <c r="I24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45" spans="4:9" x14ac:dyDescent="0.25">
      <c r="D245" s="2"/>
      <c r="G245" s="2"/>
      <c r="I24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46" spans="4:9" x14ac:dyDescent="0.25">
      <c r="D246" s="2"/>
      <c r="G246" s="2"/>
      <c r="I24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47" spans="4:9" x14ac:dyDescent="0.25">
      <c r="D247" s="2"/>
      <c r="G247" s="2"/>
      <c r="I24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48" spans="4:9" x14ac:dyDescent="0.25">
      <c r="D248" s="2"/>
      <c r="G248" s="2"/>
      <c r="I24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49" spans="4:9" x14ac:dyDescent="0.25">
      <c r="D249" s="2"/>
      <c r="G249" s="2"/>
      <c r="I24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50" spans="4:9" x14ac:dyDescent="0.25">
      <c r="D250" s="2"/>
      <c r="G250" s="2"/>
      <c r="I25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51" spans="4:9" x14ac:dyDescent="0.25">
      <c r="D251" s="2"/>
      <c r="G251" s="2"/>
      <c r="I25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52" spans="4:9" x14ac:dyDescent="0.25">
      <c r="D252" s="2"/>
      <c r="G252" s="2"/>
      <c r="I25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53" spans="4:9" x14ac:dyDescent="0.25">
      <c r="D253" s="2"/>
      <c r="G253" s="2"/>
      <c r="I25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54" spans="4:9" x14ac:dyDescent="0.25">
      <c r="D254" s="2"/>
      <c r="G254" s="2"/>
      <c r="I25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55" spans="4:9" x14ac:dyDescent="0.25">
      <c r="D255" s="2"/>
      <c r="G255" s="2"/>
      <c r="I25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56" spans="4:9" x14ac:dyDescent="0.25">
      <c r="D256" s="2"/>
      <c r="G256" s="2"/>
      <c r="I25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57" spans="4:9" x14ac:dyDescent="0.25">
      <c r="D257" s="2"/>
      <c r="G257" s="2"/>
      <c r="I25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58" spans="4:9" x14ac:dyDescent="0.25">
      <c r="D258" s="2"/>
      <c r="G258" s="2"/>
      <c r="I25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59" spans="4:9" x14ac:dyDescent="0.25">
      <c r="D259" s="2"/>
      <c r="G259" s="2"/>
      <c r="I25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60" spans="4:9" x14ac:dyDescent="0.25">
      <c r="D260" s="2"/>
      <c r="G260" s="2"/>
      <c r="I26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61" spans="4:9" x14ac:dyDescent="0.25">
      <c r="D261" s="2"/>
      <c r="G261" s="2"/>
      <c r="I26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62" spans="4:9" x14ac:dyDescent="0.25">
      <c r="D262" s="2"/>
      <c r="G262" s="2"/>
      <c r="I26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63" spans="4:9" x14ac:dyDescent="0.25">
      <c r="D263" s="2"/>
      <c r="G263" s="2"/>
      <c r="I26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64" spans="4:9" x14ac:dyDescent="0.25">
      <c r="D264" s="2"/>
      <c r="G264" s="2"/>
      <c r="I26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65" spans="4:9" x14ac:dyDescent="0.25">
      <c r="D265" s="2"/>
      <c r="G265" s="2"/>
      <c r="I26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66" spans="4:9" x14ac:dyDescent="0.25">
      <c r="D266" s="2"/>
      <c r="G266" s="2"/>
      <c r="I26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67" spans="4:9" x14ac:dyDescent="0.25">
      <c r="D267" s="2"/>
      <c r="G267" s="2"/>
      <c r="I26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68" spans="4:9" x14ac:dyDescent="0.25">
      <c r="D268" s="2"/>
      <c r="G268" s="2"/>
      <c r="I26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69" spans="4:9" x14ac:dyDescent="0.25">
      <c r="D269" s="2"/>
      <c r="G269" s="2"/>
      <c r="I26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70" spans="4:9" x14ac:dyDescent="0.25">
      <c r="D270" s="2"/>
      <c r="G270" s="2"/>
      <c r="I27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71" spans="4:9" x14ac:dyDescent="0.25">
      <c r="D271" s="2"/>
      <c r="G271" s="2"/>
      <c r="I27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72" spans="4:9" x14ac:dyDescent="0.25">
      <c r="D272" s="2"/>
      <c r="G272" s="2"/>
      <c r="I27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73" spans="4:9" x14ac:dyDescent="0.25">
      <c r="D273" s="2"/>
      <c r="G273" s="2"/>
      <c r="I27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74" spans="4:9" x14ac:dyDescent="0.25">
      <c r="D274" s="2"/>
      <c r="G274" s="2"/>
      <c r="I27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75" spans="4:9" x14ac:dyDescent="0.25">
      <c r="D275" s="2"/>
      <c r="G275" s="2"/>
      <c r="I27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76" spans="4:9" x14ac:dyDescent="0.25">
      <c r="D276" s="2"/>
      <c r="G276" s="2"/>
      <c r="I27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77" spans="4:9" x14ac:dyDescent="0.25">
      <c r="D277" s="2"/>
      <c r="G277" s="2"/>
      <c r="I27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78" spans="4:9" x14ac:dyDescent="0.25">
      <c r="D278" s="2"/>
      <c r="G278" s="2"/>
      <c r="I27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79" spans="4:9" x14ac:dyDescent="0.25">
      <c r="D279" s="2"/>
      <c r="G279" s="2"/>
      <c r="I27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80" spans="4:9" x14ac:dyDescent="0.25">
      <c r="D280" s="2"/>
      <c r="G280" s="2"/>
      <c r="I28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81" spans="4:9" x14ac:dyDescent="0.25">
      <c r="D281" s="2"/>
      <c r="G281" s="2"/>
      <c r="I28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82" spans="4:9" x14ac:dyDescent="0.25">
      <c r="D282" s="2"/>
      <c r="G282" s="2"/>
      <c r="I28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83" spans="4:9" x14ac:dyDescent="0.25">
      <c r="D283" s="2"/>
      <c r="G283" s="2"/>
      <c r="I28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84" spans="4:9" x14ac:dyDescent="0.25">
      <c r="D284" s="2"/>
      <c r="G284" s="2"/>
      <c r="I28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85" spans="4:9" x14ac:dyDescent="0.25">
      <c r="D285" s="2"/>
      <c r="G285" s="2"/>
      <c r="I28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86" spans="4:9" x14ac:dyDescent="0.25">
      <c r="D286" s="2"/>
      <c r="G286" s="2"/>
      <c r="I28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87" spans="4:9" x14ac:dyDescent="0.25">
      <c r="D287" s="2"/>
      <c r="G287" s="2"/>
      <c r="I28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88" spans="4:9" x14ac:dyDescent="0.25">
      <c r="D288" s="2"/>
      <c r="G288" s="2"/>
      <c r="I28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89" spans="4:9" x14ac:dyDescent="0.25">
      <c r="D289" s="2"/>
      <c r="G289" s="2"/>
      <c r="I28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90" spans="4:9" x14ac:dyDescent="0.25">
      <c r="D290" s="2"/>
      <c r="G290" s="2"/>
      <c r="I29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91" spans="4:9" x14ac:dyDescent="0.25">
      <c r="D291" s="2"/>
      <c r="G291" s="2"/>
      <c r="I29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92" spans="4:9" x14ac:dyDescent="0.25">
      <c r="D292" s="2"/>
      <c r="G292" s="2"/>
      <c r="I29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93" spans="4:9" x14ac:dyDescent="0.25">
      <c r="D293" s="2"/>
      <c r="G293" s="2"/>
      <c r="I293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94" spans="4:9" x14ac:dyDescent="0.25">
      <c r="D294" s="2"/>
      <c r="G294" s="2"/>
      <c r="I294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95" spans="4:9" x14ac:dyDescent="0.25">
      <c r="D295" s="2"/>
      <c r="G295" s="2"/>
      <c r="I295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96" spans="4:9" x14ac:dyDescent="0.25">
      <c r="D296" s="2"/>
      <c r="G296" s="2"/>
      <c r="I296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97" spans="4:9" x14ac:dyDescent="0.25">
      <c r="D297" s="2"/>
      <c r="G297" s="2"/>
      <c r="I297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98" spans="4:9" x14ac:dyDescent="0.25">
      <c r="D298" s="2"/>
      <c r="G298" s="2"/>
      <c r="I298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299" spans="4:9" x14ac:dyDescent="0.25">
      <c r="D299" s="2"/>
      <c r="G299" s="2"/>
      <c r="I299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300" spans="4:9" x14ac:dyDescent="0.25">
      <c r="D300" s="2"/>
      <c r="G300" s="2"/>
      <c r="I300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301" spans="4:9" x14ac:dyDescent="0.25">
      <c r="D301" s="2"/>
      <c r="G301" s="2"/>
      <c r="I301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302" spans="4:9" x14ac:dyDescent="0.25">
      <c r="D302" s="2"/>
      <c r="G302" s="2"/>
      <c r="I302" s="4">
        <f>IF(PSIA_Data9[[#This Row],[Completed date]] = PSIA_Data9[[#This Row],[Due date]],
    0,
    NETWORKDAYS(MIN(PSIA_Data9[[#This Row],[Completed date]], PSIA_Data9[[#This Row],[Due date]]), MAX(PSIA_Data9[[#This Row],[Completed date]], PSIA_Data9[[#This Row],[Due date]]), Holidays!$B$5:$B$17) - 1
    ) * SIGN(PSIA_Data9[[#This Row],[Completed date]] - PSIA_Data9[[#This Row],[Due date]])</f>
        <v>0</v>
      </c>
    </row>
    <row r="303" spans="4:9" x14ac:dyDescent="0.25">
      <c r="I303" s="4"/>
    </row>
    <row r="304" spans="4:9" x14ac:dyDescent="0.25">
      <c r="I304" s="4"/>
    </row>
    <row r="305" spans="9:9" x14ac:dyDescent="0.25">
      <c r="I305" s="4"/>
    </row>
    <row r="306" spans="9:9" x14ac:dyDescent="0.25">
      <c r="I306" s="4"/>
    </row>
    <row r="307" spans="9:9" x14ac:dyDescent="0.25">
      <c r="I307" s="4"/>
    </row>
    <row r="308" spans="9:9" x14ac:dyDescent="0.25">
      <c r="I308" s="4"/>
    </row>
    <row r="309" spans="9:9" x14ac:dyDescent="0.25">
      <c r="I309" s="4"/>
    </row>
    <row r="310" spans="9:9" x14ac:dyDescent="0.25">
      <c r="I310" s="4"/>
    </row>
    <row r="311" spans="9:9" x14ac:dyDescent="0.25">
      <c r="I311" s="4"/>
    </row>
    <row r="312" spans="9:9" x14ac:dyDescent="0.25">
      <c r="I312" s="4"/>
    </row>
    <row r="313" spans="9:9" x14ac:dyDescent="0.25">
      <c r="I313" s="4"/>
    </row>
    <row r="314" spans="9:9" x14ac:dyDescent="0.25">
      <c r="I314" s="4"/>
    </row>
    <row r="315" spans="9:9" x14ac:dyDescent="0.25">
      <c r="I315" s="4"/>
    </row>
    <row r="316" spans="9:9" x14ac:dyDescent="0.25">
      <c r="I316" s="4"/>
    </row>
    <row r="317" spans="9:9" x14ac:dyDescent="0.25">
      <c r="I317" s="4"/>
    </row>
    <row r="318" spans="9:9" x14ac:dyDescent="0.25">
      <c r="I318" s="4"/>
    </row>
    <row r="319" spans="9:9" x14ac:dyDescent="0.25">
      <c r="I319" s="4"/>
    </row>
    <row r="320" spans="9:9" x14ac:dyDescent="0.25">
      <c r="I320" s="4"/>
    </row>
    <row r="321" spans="9:9" x14ac:dyDescent="0.25">
      <c r="I321" s="4"/>
    </row>
    <row r="322" spans="9:9" x14ac:dyDescent="0.25">
      <c r="I322" s="4"/>
    </row>
    <row r="323" spans="9:9" x14ac:dyDescent="0.25">
      <c r="I323" s="4"/>
    </row>
    <row r="324" spans="9:9" x14ac:dyDescent="0.25">
      <c r="I324" s="4"/>
    </row>
    <row r="325" spans="9:9" x14ac:dyDescent="0.25">
      <c r="I325" s="4"/>
    </row>
    <row r="326" spans="9:9" x14ac:dyDescent="0.25">
      <c r="I326" s="4"/>
    </row>
    <row r="327" spans="9:9" x14ac:dyDescent="0.25">
      <c r="I327" s="4"/>
    </row>
    <row r="328" spans="9:9" x14ac:dyDescent="0.25">
      <c r="I328" s="4"/>
    </row>
    <row r="329" spans="9:9" x14ac:dyDescent="0.25">
      <c r="I329" s="4"/>
    </row>
    <row r="330" spans="9:9" x14ac:dyDescent="0.25">
      <c r="I330" s="4"/>
    </row>
    <row r="331" spans="9:9" x14ac:dyDescent="0.25">
      <c r="I331" s="4"/>
    </row>
    <row r="332" spans="9:9" x14ac:dyDescent="0.25">
      <c r="I332" s="4"/>
    </row>
    <row r="333" spans="9:9" x14ac:dyDescent="0.25">
      <c r="I333" s="4"/>
    </row>
    <row r="334" spans="9:9" x14ac:dyDescent="0.25">
      <c r="I334" s="4"/>
    </row>
    <row r="335" spans="9:9" x14ac:dyDescent="0.25">
      <c r="I335" s="4"/>
    </row>
    <row r="336" spans="9:9" x14ac:dyDescent="0.25">
      <c r="I336" s="4"/>
    </row>
    <row r="337" spans="9:9" x14ac:dyDescent="0.25">
      <c r="I337" s="4"/>
    </row>
    <row r="338" spans="9:9" x14ac:dyDescent="0.25">
      <c r="I338" s="4"/>
    </row>
    <row r="339" spans="9:9" x14ac:dyDescent="0.25">
      <c r="I339" s="4"/>
    </row>
    <row r="340" spans="9:9" x14ac:dyDescent="0.25">
      <c r="I340" s="4"/>
    </row>
    <row r="341" spans="9:9" x14ac:dyDescent="0.25">
      <c r="I341" s="4"/>
    </row>
    <row r="342" spans="9:9" x14ac:dyDescent="0.25">
      <c r="I342" s="4"/>
    </row>
    <row r="343" spans="9:9" x14ac:dyDescent="0.25">
      <c r="I343" s="4"/>
    </row>
    <row r="344" spans="9:9" x14ac:dyDescent="0.25">
      <c r="I344" s="4"/>
    </row>
    <row r="345" spans="9:9" x14ac:dyDescent="0.25">
      <c r="I345" s="4"/>
    </row>
    <row r="346" spans="9:9" x14ac:dyDescent="0.25">
      <c r="I346" s="4"/>
    </row>
    <row r="347" spans="9:9" x14ac:dyDescent="0.25">
      <c r="I347" s="4"/>
    </row>
    <row r="348" spans="9:9" x14ac:dyDescent="0.25">
      <c r="I348" s="4"/>
    </row>
    <row r="349" spans="9:9" x14ac:dyDescent="0.25">
      <c r="I349" s="4"/>
    </row>
    <row r="350" spans="9:9" x14ac:dyDescent="0.25">
      <c r="I350" s="4"/>
    </row>
    <row r="351" spans="9:9" x14ac:dyDescent="0.25">
      <c r="I351" s="4"/>
    </row>
    <row r="352" spans="9:9" x14ac:dyDescent="0.25">
      <c r="I352" s="4"/>
    </row>
    <row r="353" spans="9:9" x14ac:dyDescent="0.25">
      <c r="I353" s="4"/>
    </row>
    <row r="354" spans="9:9" x14ac:dyDescent="0.25">
      <c r="I354" s="4"/>
    </row>
    <row r="355" spans="9:9" x14ac:dyDescent="0.25">
      <c r="I355" s="4"/>
    </row>
    <row r="356" spans="9:9" x14ac:dyDescent="0.25">
      <c r="I356" s="4"/>
    </row>
    <row r="357" spans="9:9" x14ac:dyDescent="0.25">
      <c r="I357" s="4"/>
    </row>
    <row r="358" spans="9:9" x14ac:dyDescent="0.25">
      <c r="I358" s="4"/>
    </row>
    <row r="359" spans="9:9" x14ac:dyDescent="0.25">
      <c r="I359" s="4"/>
    </row>
    <row r="360" spans="9:9" x14ac:dyDescent="0.25">
      <c r="I360" s="4"/>
    </row>
    <row r="361" spans="9:9" x14ac:dyDescent="0.25">
      <c r="I361" s="4"/>
    </row>
    <row r="362" spans="9:9" x14ac:dyDescent="0.25">
      <c r="I362" s="4"/>
    </row>
    <row r="363" spans="9:9" x14ac:dyDescent="0.25">
      <c r="I363" s="4"/>
    </row>
    <row r="364" spans="9:9" x14ac:dyDescent="0.25">
      <c r="I364" s="4"/>
    </row>
    <row r="365" spans="9:9" x14ac:dyDescent="0.25">
      <c r="I365" s="4"/>
    </row>
    <row r="366" spans="9:9" x14ac:dyDescent="0.25">
      <c r="I366" s="4"/>
    </row>
    <row r="367" spans="9:9" x14ac:dyDescent="0.25">
      <c r="I367" s="4"/>
    </row>
    <row r="368" spans="9:9" x14ac:dyDescent="0.25">
      <c r="I368" s="4"/>
    </row>
    <row r="369" spans="9:9" x14ac:dyDescent="0.25">
      <c r="I369" s="4"/>
    </row>
    <row r="370" spans="9:9" x14ac:dyDescent="0.25">
      <c r="I370" s="4"/>
    </row>
    <row r="371" spans="9:9" x14ac:dyDescent="0.25">
      <c r="I371" s="4"/>
    </row>
    <row r="372" spans="9:9" x14ac:dyDescent="0.25">
      <c r="I372" s="4"/>
    </row>
    <row r="373" spans="9:9" x14ac:dyDescent="0.25">
      <c r="I373" s="4"/>
    </row>
  </sheetData>
  <mergeCells count="1">
    <mergeCell ref="A1:I1"/>
  </mergeCells>
  <conditionalFormatting sqref="I3:I373">
    <cfRule type="cellIs" dxfId="3" priority="1" operator="between">
      <formula>1</formula>
      <formula>2</formula>
    </cfRule>
    <cfRule type="cellIs" dxfId="2" priority="2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CBD-1AA5-4CF8-8165-56E9F84E794F}">
  <dimension ref="A1:L105"/>
  <sheetViews>
    <sheetView workbookViewId="0">
      <selection sqref="A1:B1"/>
    </sheetView>
  </sheetViews>
  <sheetFormatPr defaultRowHeight="15" x14ac:dyDescent="0.25"/>
  <cols>
    <col min="1" max="2" width="23" style="1" customWidth="1"/>
    <col min="3" max="3" width="23" style="2" customWidth="1"/>
    <col min="4" max="4" width="23" style="3" customWidth="1"/>
    <col min="5" max="6" width="23" style="1" customWidth="1"/>
    <col min="7" max="7" width="23" style="3" customWidth="1"/>
    <col min="8" max="8" width="23" style="1" customWidth="1"/>
    <col min="9" max="9" width="18.85546875" customWidth="1"/>
    <col min="11" max="11" width="37" customWidth="1"/>
    <col min="12" max="12" width="26.7109375" customWidth="1"/>
  </cols>
  <sheetData>
    <row r="1" spans="1:12" ht="20.25" x14ac:dyDescent="0.3">
      <c r="A1" s="26" t="s">
        <v>17</v>
      </c>
      <c r="B1" s="26"/>
    </row>
    <row r="2" spans="1:12" ht="45" customHeight="1" x14ac:dyDescent="0.25">
      <c r="A2" s="25" t="s">
        <v>37</v>
      </c>
      <c r="B2" s="25"/>
      <c r="C2" s="1"/>
      <c r="D2" s="1"/>
      <c r="G2" s="1"/>
      <c r="I2" s="1"/>
    </row>
    <row r="3" spans="1:12" ht="46.5" customHeight="1" x14ac:dyDescent="0.25">
      <c r="A3" s="27" t="s">
        <v>38</v>
      </c>
      <c r="B3" s="27"/>
      <c r="C3" s="1"/>
      <c r="D3" s="1"/>
      <c r="G3" s="1"/>
      <c r="I3" s="1"/>
    </row>
    <row r="4" spans="1:12" x14ac:dyDescent="0.25">
      <c r="A4" s="11" t="s">
        <v>18</v>
      </c>
      <c r="B4" s="12" t="s">
        <v>19</v>
      </c>
      <c r="C4" s="4"/>
      <c r="D4" s="4"/>
      <c r="E4" s="4"/>
      <c r="F4" s="4"/>
      <c r="G4" s="4"/>
      <c r="H4" s="4"/>
      <c r="I4" s="4"/>
      <c r="K4" s="4"/>
      <c r="L4" s="4"/>
    </row>
    <row r="5" spans="1:12" x14ac:dyDescent="0.25">
      <c r="A5" s="13" t="s">
        <v>20</v>
      </c>
      <c r="B5" s="14">
        <v>46022</v>
      </c>
      <c r="C5" s="15"/>
      <c r="D5" s="16"/>
      <c r="E5" s="17"/>
      <c r="F5" s="17"/>
      <c r="G5" s="16"/>
      <c r="H5" s="17"/>
      <c r="I5" s="4"/>
      <c r="K5" s="7"/>
      <c r="L5" s="4"/>
    </row>
    <row r="6" spans="1:12" x14ac:dyDescent="0.25">
      <c r="A6" s="13" t="s">
        <v>21</v>
      </c>
      <c r="B6" s="14">
        <v>46023</v>
      </c>
      <c r="C6" s="15"/>
      <c r="D6" s="16"/>
      <c r="E6" s="17"/>
      <c r="G6" s="16"/>
      <c r="H6" s="17"/>
      <c r="I6" s="4"/>
      <c r="K6" s="8"/>
    </row>
    <row r="7" spans="1:12" x14ac:dyDescent="0.25">
      <c r="A7" s="13" t="s">
        <v>22</v>
      </c>
      <c r="B7" s="14">
        <v>46041</v>
      </c>
      <c r="C7" s="15"/>
      <c r="D7" s="16"/>
      <c r="E7" s="17"/>
      <c r="G7" s="16"/>
      <c r="H7" s="17"/>
      <c r="I7" s="4"/>
      <c r="K7" s="8"/>
    </row>
    <row r="8" spans="1:12" x14ac:dyDescent="0.25">
      <c r="A8" s="13" t="s">
        <v>23</v>
      </c>
      <c r="B8" s="14">
        <v>46069</v>
      </c>
      <c r="C8" s="15"/>
      <c r="D8" s="16"/>
      <c r="E8" s="17"/>
      <c r="G8" s="16"/>
      <c r="H8" s="17"/>
      <c r="I8" s="4"/>
      <c r="K8" s="9"/>
      <c r="L8" s="5"/>
    </row>
    <row r="9" spans="1:12" x14ac:dyDescent="0.25">
      <c r="A9" s="13" t="s">
        <v>24</v>
      </c>
      <c r="B9" s="14">
        <v>46167</v>
      </c>
      <c r="C9" s="15"/>
      <c r="D9" s="16"/>
      <c r="E9" s="17"/>
      <c r="G9" s="16"/>
      <c r="H9" s="17"/>
      <c r="I9" s="4"/>
      <c r="K9" s="7"/>
      <c r="L9" s="4"/>
    </row>
    <row r="10" spans="1:12" x14ac:dyDescent="0.25">
      <c r="A10" s="18" t="s">
        <v>25</v>
      </c>
      <c r="B10" s="19">
        <v>46192</v>
      </c>
      <c r="D10" s="2"/>
      <c r="G10" s="2"/>
      <c r="I10" s="4"/>
      <c r="K10" s="10"/>
      <c r="L10" s="6"/>
    </row>
    <row r="11" spans="1:12" x14ac:dyDescent="0.25">
      <c r="A11" s="18" t="s">
        <v>26</v>
      </c>
      <c r="B11" s="19">
        <v>46207</v>
      </c>
      <c r="D11" s="2"/>
      <c r="G11" s="2"/>
      <c r="I11" s="4"/>
    </row>
    <row r="12" spans="1:12" x14ac:dyDescent="0.25">
      <c r="A12" s="18" t="s">
        <v>27</v>
      </c>
      <c r="B12" s="19">
        <v>45862</v>
      </c>
      <c r="D12" s="2"/>
      <c r="G12" s="2"/>
      <c r="I12" s="4"/>
    </row>
    <row r="13" spans="1:12" x14ac:dyDescent="0.25">
      <c r="A13" s="18" t="s">
        <v>28</v>
      </c>
      <c r="B13" s="19">
        <v>45901</v>
      </c>
      <c r="D13" s="2"/>
      <c r="G13" s="2"/>
      <c r="I13" s="4"/>
    </row>
    <row r="14" spans="1:12" x14ac:dyDescent="0.25">
      <c r="A14" s="18" t="s">
        <v>29</v>
      </c>
      <c r="B14" s="19">
        <v>45988</v>
      </c>
      <c r="D14" s="2"/>
      <c r="G14" s="2"/>
      <c r="I14" s="4"/>
    </row>
    <row r="15" spans="1:12" x14ac:dyDescent="0.25">
      <c r="A15" s="18" t="s">
        <v>30</v>
      </c>
      <c r="B15" s="19">
        <v>45989</v>
      </c>
      <c r="D15" s="2"/>
      <c r="G15" s="2"/>
      <c r="I15" s="4"/>
    </row>
    <row r="16" spans="1:12" x14ac:dyDescent="0.25">
      <c r="A16" s="18" t="s">
        <v>31</v>
      </c>
      <c r="B16" s="19">
        <v>46016</v>
      </c>
      <c r="D16" s="2"/>
      <c r="G16" s="2"/>
      <c r="I16" s="4"/>
    </row>
    <row r="17" spans="1:9" x14ac:dyDescent="0.25">
      <c r="A17" s="18" t="s">
        <v>32</v>
      </c>
      <c r="B17" s="19">
        <v>46017</v>
      </c>
      <c r="D17" s="2"/>
      <c r="G17" s="2"/>
      <c r="I17" s="4"/>
    </row>
    <row r="18" spans="1:9" x14ac:dyDescent="0.25">
      <c r="A18" s="2"/>
      <c r="B18" s="2"/>
      <c r="D18" s="2"/>
      <c r="G18" s="2"/>
      <c r="I18" s="4"/>
    </row>
    <row r="19" spans="1:9" x14ac:dyDescent="0.25">
      <c r="A19" s="2"/>
      <c r="B19" s="2"/>
      <c r="D19" s="2"/>
      <c r="G19" s="2"/>
      <c r="I19" s="4"/>
    </row>
    <row r="20" spans="1:9" x14ac:dyDescent="0.25">
      <c r="A20" s="2"/>
      <c r="B20" s="2"/>
      <c r="D20" s="2"/>
      <c r="G20" s="2"/>
      <c r="I20" s="4"/>
    </row>
    <row r="21" spans="1:9" x14ac:dyDescent="0.25">
      <c r="A21" s="2"/>
      <c r="B21" s="2"/>
      <c r="D21" s="2"/>
      <c r="G21" s="2"/>
      <c r="I21" s="4"/>
    </row>
    <row r="22" spans="1:9" x14ac:dyDescent="0.25">
      <c r="A22" s="2"/>
      <c r="B22" s="2"/>
      <c r="D22" s="2"/>
      <c r="G22" s="2"/>
      <c r="I22" s="4"/>
    </row>
    <row r="23" spans="1:9" x14ac:dyDescent="0.25">
      <c r="A23" s="2"/>
      <c r="B23" s="2"/>
      <c r="D23" s="2"/>
      <c r="G23" s="2"/>
      <c r="I23" s="4"/>
    </row>
    <row r="24" spans="1:9" x14ac:dyDescent="0.25">
      <c r="A24" s="2"/>
      <c r="B24" s="2"/>
      <c r="D24" s="2"/>
      <c r="G24" s="2"/>
      <c r="I24" s="4"/>
    </row>
    <row r="25" spans="1:9" x14ac:dyDescent="0.25">
      <c r="A25" s="2"/>
      <c r="B25" s="2"/>
      <c r="D25" s="2"/>
      <c r="G25" s="2"/>
      <c r="I25" s="4"/>
    </row>
    <row r="26" spans="1:9" x14ac:dyDescent="0.25">
      <c r="A26" s="2"/>
      <c r="B26" s="2"/>
      <c r="D26" s="2"/>
      <c r="G26" s="2"/>
      <c r="I26" s="4"/>
    </row>
    <row r="27" spans="1:9" x14ac:dyDescent="0.25">
      <c r="A27" s="2"/>
      <c r="B27" s="2"/>
      <c r="D27" s="2"/>
      <c r="G27" s="2"/>
      <c r="I27" s="4"/>
    </row>
    <row r="28" spans="1:9" x14ac:dyDescent="0.25">
      <c r="A28" s="2"/>
      <c r="B28" s="2"/>
      <c r="D28" s="2"/>
      <c r="G28" s="2"/>
      <c r="I28" s="4"/>
    </row>
    <row r="29" spans="1:9" x14ac:dyDescent="0.25">
      <c r="A29" s="2"/>
      <c r="B29" s="2"/>
      <c r="D29" s="2"/>
      <c r="G29" s="2"/>
      <c r="I29" s="4"/>
    </row>
    <row r="30" spans="1:9" x14ac:dyDescent="0.25">
      <c r="A30" s="2"/>
      <c r="B30" s="2"/>
      <c r="D30" s="2"/>
      <c r="G30" s="2"/>
      <c r="I30" s="4"/>
    </row>
    <row r="31" spans="1:9" x14ac:dyDescent="0.25">
      <c r="A31" s="2"/>
      <c r="B31" s="2"/>
      <c r="D31" s="2"/>
      <c r="G31" s="2"/>
      <c r="I31" s="4"/>
    </row>
    <row r="32" spans="1:9" x14ac:dyDescent="0.25">
      <c r="A32" s="2"/>
      <c r="B32" s="2"/>
      <c r="D32" s="2"/>
      <c r="G32" s="2"/>
      <c r="I32" s="4"/>
    </row>
    <row r="33" spans="1:9" x14ac:dyDescent="0.25">
      <c r="A33" s="2"/>
      <c r="B33" s="2"/>
      <c r="D33" s="2"/>
      <c r="G33" s="2"/>
      <c r="I33" s="4"/>
    </row>
    <row r="34" spans="1:9" x14ac:dyDescent="0.25">
      <c r="A34" s="2"/>
      <c r="B34" s="2"/>
      <c r="D34" s="2"/>
      <c r="G34" s="2"/>
      <c r="I34" s="4"/>
    </row>
    <row r="35" spans="1:9" x14ac:dyDescent="0.25">
      <c r="I35" s="4"/>
    </row>
    <row r="36" spans="1:9" x14ac:dyDescent="0.25">
      <c r="I36" s="4"/>
    </row>
    <row r="37" spans="1:9" x14ac:dyDescent="0.25">
      <c r="I37" s="4"/>
    </row>
    <row r="38" spans="1:9" x14ac:dyDescent="0.25">
      <c r="I38" s="4"/>
    </row>
    <row r="39" spans="1:9" x14ac:dyDescent="0.25">
      <c r="I39" s="4"/>
    </row>
    <row r="40" spans="1:9" x14ac:dyDescent="0.25">
      <c r="I40" s="4"/>
    </row>
    <row r="41" spans="1:9" x14ac:dyDescent="0.25">
      <c r="I41" s="4"/>
    </row>
    <row r="42" spans="1:9" x14ac:dyDescent="0.25">
      <c r="I42" s="4"/>
    </row>
    <row r="43" spans="1:9" x14ac:dyDescent="0.25">
      <c r="I43" s="4"/>
    </row>
    <row r="44" spans="1:9" x14ac:dyDescent="0.25">
      <c r="I44" s="4"/>
    </row>
    <row r="45" spans="1:9" x14ac:dyDescent="0.25">
      <c r="I45" s="4"/>
    </row>
    <row r="46" spans="1:9" x14ac:dyDescent="0.25">
      <c r="I46" s="4"/>
    </row>
    <row r="47" spans="1:9" x14ac:dyDescent="0.25">
      <c r="I47" s="4"/>
    </row>
    <row r="48" spans="1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  <row r="53" spans="9:9" x14ac:dyDescent="0.25">
      <c r="I53" s="4"/>
    </row>
    <row r="54" spans="9:9" x14ac:dyDescent="0.25">
      <c r="I54" s="4"/>
    </row>
    <row r="55" spans="9:9" x14ac:dyDescent="0.25">
      <c r="I55" s="4"/>
    </row>
    <row r="56" spans="9:9" x14ac:dyDescent="0.25">
      <c r="I56" s="4"/>
    </row>
    <row r="57" spans="9:9" x14ac:dyDescent="0.25">
      <c r="I57" s="4"/>
    </row>
    <row r="58" spans="9:9" x14ac:dyDescent="0.25">
      <c r="I58" s="4"/>
    </row>
    <row r="59" spans="9:9" x14ac:dyDescent="0.25">
      <c r="I59" s="4"/>
    </row>
    <row r="60" spans="9:9" x14ac:dyDescent="0.25">
      <c r="I60" s="4"/>
    </row>
    <row r="61" spans="9:9" x14ac:dyDescent="0.25">
      <c r="I61" s="4"/>
    </row>
    <row r="62" spans="9:9" x14ac:dyDescent="0.25">
      <c r="I62" s="4"/>
    </row>
    <row r="63" spans="9:9" x14ac:dyDescent="0.25">
      <c r="I63" s="4"/>
    </row>
    <row r="64" spans="9:9" x14ac:dyDescent="0.25">
      <c r="I64" s="4"/>
    </row>
    <row r="65" spans="9:9" x14ac:dyDescent="0.25">
      <c r="I65" s="4"/>
    </row>
    <row r="66" spans="9:9" x14ac:dyDescent="0.25">
      <c r="I66" s="4"/>
    </row>
    <row r="67" spans="9:9" x14ac:dyDescent="0.25">
      <c r="I67" s="4"/>
    </row>
    <row r="68" spans="9:9" x14ac:dyDescent="0.25">
      <c r="I68" s="4"/>
    </row>
    <row r="69" spans="9:9" x14ac:dyDescent="0.25">
      <c r="I69" s="4"/>
    </row>
    <row r="70" spans="9:9" x14ac:dyDescent="0.25">
      <c r="I70" s="4"/>
    </row>
    <row r="71" spans="9:9" x14ac:dyDescent="0.25">
      <c r="I71" s="4"/>
    </row>
    <row r="72" spans="9:9" x14ac:dyDescent="0.25">
      <c r="I72" s="4"/>
    </row>
    <row r="73" spans="9:9" x14ac:dyDescent="0.25">
      <c r="I73" s="4"/>
    </row>
    <row r="74" spans="9:9" x14ac:dyDescent="0.25">
      <c r="I74" s="4"/>
    </row>
    <row r="75" spans="9:9" x14ac:dyDescent="0.25">
      <c r="I75" s="4"/>
    </row>
    <row r="76" spans="9:9" x14ac:dyDescent="0.25">
      <c r="I76" s="4"/>
    </row>
    <row r="77" spans="9:9" x14ac:dyDescent="0.25">
      <c r="I77" s="4"/>
    </row>
    <row r="78" spans="9:9" x14ac:dyDescent="0.25">
      <c r="I78" s="4"/>
    </row>
    <row r="79" spans="9:9" x14ac:dyDescent="0.25">
      <c r="I79" s="4"/>
    </row>
    <row r="80" spans="9:9" x14ac:dyDescent="0.25">
      <c r="I80" s="4"/>
    </row>
    <row r="81" spans="9:9" x14ac:dyDescent="0.25">
      <c r="I81" s="4"/>
    </row>
    <row r="82" spans="9:9" x14ac:dyDescent="0.25">
      <c r="I82" s="4"/>
    </row>
    <row r="83" spans="9:9" x14ac:dyDescent="0.25">
      <c r="I83" s="4"/>
    </row>
    <row r="84" spans="9:9" x14ac:dyDescent="0.25">
      <c r="I84" s="4"/>
    </row>
    <row r="85" spans="9:9" x14ac:dyDescent="0.25">
      <c r="I85" s="4"/>
    </row>
    <row r="86" spans="9:9" x14ac:dyDescent="0.25">
      <c r="I86" s="4"/>
    </row>
    <row r="87" spans="9:9" x14ac:dyDescent="0.25">
      <c r="I87" s="4"/>
    </row>
    <row r="88" spans="9:9" x14ac:dyDescent="0.25">
      <c r="I88" s="4"/>
    </row>
    <row r="89" spans="9:9" x14ac:dyDescent="0.25">
      <c r="I89" s="4"/>
    </row>
    <row r="90" spans="9:9" x14ac:dyDescent="0.25">
      <c r="I90" s="4"/>
    </row>
    <row r="91" spans="9:9" x14ac:dyDescent="0.25">
      <c r="I91" s="4"/>
    </row>
    <row r="92" spans="9:9" x14ac:dyDescent="0.25">
      <c r="I92" s="4"/>
    </row>
    <row r="93" spans="9:9" x14ac:dyDescent="0.25">
      <c r="I93" s="4"/>
    </row>
    <row r="94" spans="9:9" x14ac:dyDescent="0.25">
      <c r="I94" s="4"/>
    </row>
    <row r="95" spans="9:9" x14ac:dyDescent="0.25">
      <c r="I95" s="4"/>
    </row>
    <row r="96" spans="9:9" x14ac:dyDescent="0.25">
      <c r="I96" s="4"/>
    </row>
    <row r="97" spans="9:9" x14ac:dyDescent="0.25">
      <c r="I97" s="4"/>
    </row>
    <row r="98" spans="9:9" x14ac:dyDescent="0.25">
      <c r="I98" s="4"/>
    </row>
    <row r="99" spans="9:9" x14ac:dyDescent="0.25">
      <c r="I99" s="4"/>
    </row>
    <row r="100" spans="9:9" x14ac:dyDescent="0.25">
      <c r="I100" s="4"/>
    </row>
    <row r="101" spans="9:9" x14ac:dyDescent="0.25">
      <c r="I101" s="4"/>
    </row>
    <row r="102" spans="9:9" x14ac:dyDescent="0.25">
      <c r="I102" s="4"/>
    </row>
    <row r="103" spans="9:9" x14ac:dyDescent="0.25">
      <c r="I103" s="4"/>
    </row>
    <row r="104" spans="9:9" x14ac:dyDescent="0.25">
      <c r="I104" s="4"/>
    </row>
    <row r="105" spans="9:9" x14ac:dyDescent="0.25">
      <c r="I105" s="4"/>
    </row>
  </sheetData>
  <mergeCells count="3">
    <mergeCell ref="A2:B2"/>
    <mergeCell ref="A1:B1"/>
    <mergeCell ref="A3:B3"/>
  </mergeCells>
  <conditionalFormatting sqref="I5:I105">
    <cfRule type="cellIs" dxfId="1" priority="1" operator="between">
      <formula>1</formula>
      <formula>2</formula>
    </cfRule>
    <cfRule type="cellIs" dxfId="0" priority="2" operator="greaterThan">
      <formula>2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Prototypes</vt:lpstr>
      <vt:lpstr>50% Reviews</vt:lpstr>
      <vt:lpstr>PSIAs</vt:lpstr>
      <vt:lpstr>Peer Verifications</vt:lpstr>
      <vt:lpstr>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2025-09-23T21:02:38Z</dcterms:modified>
</cp:coreProperties>
</file>