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\Documents\GitHub\NHoliday\NHolidayTests\"/>
    </mc:Choice>
  </mc:AlternateContent>
  <bookViews>
    <workbookView xWindow="0" yWindow="0" windowWidth="12630" windowHeight="13450"/>
  </bookViews>
  <sheets>
    <sheet name="Timeanddate.com TestCase Create" sheetId="2" r:id="rId1"/>
    <sheet name="Equinox Calc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H1" i="2"/>
  <c r="G2" i="2"/>
  <c r="H2" i="2"/>
  <c r="I2" i="2" s="1"/>
  <c r="G3" i="2"/>
  <c r="H3" i="2"/>
  <c r="G4" i="2"/>
  <c r="H4" i="2"/>
  <c r="G5" i="2"/>
  <c r="H5" i="2"/>
  <c r="G6" i="2"/>
  <c r="H6" i="2"/>
  <c r="G7" i="2"/>
  <c r="H7" i="2"/>
  <c r="I7" i="2"/>
  <c r="G8" i="2"/>
  <c r="I8" i="2" s="1"/>
  <c r="H8" i="2"/>
  <c r="G9" i="2"/>
  <c r="H9" i="2"/>
  <c r="G10" i="2"/>
  <c r="H10" i="2"/>
  <c r="G11" i="2"/>
  <c r="H11" i="2"/>
  <c r="G12" i="2"/>
  <c r="H12" i="2"/>
  <c r="G13" i="2"/>
  <c r="H13" i="2"/>
  <c r="K1" i="2"/>
  <c r="B18" i="1"/>
  <c r="B19" i="1" s="1"/>
  <c r="B20" i="1" s="1"/>
  <c r="B21" i="1" s="1"/>
  <c r="B22" i="1" s="1"/>
  <c r="B23" i="1" s="1"/>
  <c r="B24" i="1" s="1"/>
  <c r="B25" i="1" s="1"/>
  <c r="B26" i="1" s="1"/>
  <c r="B27" i="1" s="1"/>
  <c r="C20" i="1"/>
  <c r="C21" i="1"/>
  <c r="C22" i="1"/>
  <c r="C23" i="1"/>
  <c r="C24" i="1"/>
  <c r="C25" i="1"/>
  <c r="C26" i="1"/>
  <c r="C27" i="1"/>
  <c r="C19" i="1"/>
  <c r="M11" i="1"/>
  <c r="M14" i="1" s="1"/>
  <c r="K16" i="1"/>
  <c r="K17" i="1"/>
  <c r="K18" i="1"/>
  <c r="K19" i="1"/>
  <c r="L19" i="1"/>
  <c r="L18" i="1"/>
  <c r="L17" i="1"/>
  <c r="L16" i="1"/>
  <c r="P19" i="1"/>
  <c r="P17" i="1"/>
  <c r="K14" i="1"/>
  <c r="L14" i="1"/>
  <c r="L11" i="1"/>
  <c r="K11" i="1"/>
  <c r="G2" i="1"/>
  <c r="G3" i="1"/>
  <c r="G4" i="1"/>
  <c r="G5" i="1"/>
  <c r="G6" i="1"/>
  <c r="G7" i="1"/>
  <c r="G1" i="1"/>
  <c r="E2" i="1"/>
  <c r="E3" i="1"/>
  <c r="E4" i="1"/>
  <c r="E5" i="1"/>
  <c r="E6" i="1"/>
  <c r="E7" i="1"/>
  <c r="E1" i="1"/>
  <c r="D2" i="1"/>
  <c r="D3" i="1"/>
  <c r="D4" i="1"/>
  <c r="D5" i="1"/>
  <c r="D6" i="1"/>
  <c r="D7" i="1"/>
  <c r="D1" i="1"/>
  <c r="K4" i="2" l="1"/>
  <c r="K13" i="2"/>
  <c r="I3" i="2"/>
  <c r="I4" i="2"/>
  <c r="I10" i="2"/>
  <c r="I13" i="2"/>
  <c r="I9" i="2"/>
  <c r="I6" i="2"/>
  <c r="I11" i="2"/>
  <c r="K12" i="2"/>
  <c r="J8" i="2"/>
  <c r="K5" i="2"/>
  <c r="I1" i="2"/>
  <c r="I5" i="2"/>
  <c r="I12" i="2"/>
  <c r="K6" i="2"/>
  <c r="J7" i="2"/>
  <c r="J11" i="2"/>
  <c r="J6" i="2"/>
  <c r="J9" i="2"/>
  <c r="J3" i="2"/>
  <c r="J13" i="2"/>
  <c r="M13" i="2" s="1"/>
  <c r="J5" i="2"/>
  <c r="K11" i="2"/>
  <c r="K3" i="2"/>
  <c r="J12" i="2"/>
  <c r="J4" i="2"/>
  <c r="K10" i="2"/>
  <c r="K2" i="2"/>
  <c r="J10" i="2"/>
  <c r="J2" i="2"/>
  <c r="K8" i="2"/>
  <c r="K9" i="2"/>
  <c r="J1" i="2"/>
  <c r="M1" i="2" s="1"/>
  <c r="K7" i="2"/>
  <c r="M16" i="1"/>
  <c r="M17" i="1"/>
  <c r="M19" i="1"/>
  <c r="M18" i="1"/>
  <c r="M12" i="2" l="1"/>
  <c r="M5" i="2"/>
  <c r="M4" i="2"/>
  <c r="M6" i="2"/>
  <c r="M8" i="2"/>
  <c r="M11" i="2"/>
  <c r="M2" i="2"/>
  <c r="M10" i="2"/>
  <c r="M3" i="2"/>
  <c r="M9" i="2"/>
  <c r="M7" i="2"/>
</calcChain>
</file>

<file path=xl/sharedStrings.xml><?xml version="1.0" encoding="utf-8"?>
<sst xmlns="http://schemas.openxmlformats.org/spreadsheetml/2006/main" count="49" uniqueCount="19">
  <si>
    <t>Hours</t>
  </si>
  <si>
    <t>Min</t>
  </si>
  <si>
    <t>Sec</t>
  </si>
  <si>
    <t>Hours Per Year</t>
  </si>
  <si>
    <t>MS</t>
  </si>
  <si>
    <t>Canon</t>
  </si>
  <si>
    <t>Gregorian</t>
  </si>
  <si>
    <t>Proposed</t>
  </si>
  <si>
    <t>Actual</t>
  </si>
  <si>
    <t>Thu</t>
  </si>
  <si>
    <t>National holiday</t>
  </si>
  <si>
    <t>Fri</t>
  </si>
  <si>
    <t>Sun</t>
  </si>
  <si>
    <t>Mon</t>
  </si>
  <si>
    <t>Tue</t>
  </si>
  <si>
    <t>Wed</t>
  </si>
  <si>
    <t>Sat</t>
  </si>
  <si>
    <t>Children's Day</t>
  </si>
  <si>
    <t>Children's Day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</si>
</sst>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22" fontId="0" fillId="0" borderId="0" xfId="0" applyNumberFormat="1"/>
    <xf numFmtId="0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C18" sqref="C18"/>
    </sheetView>
  </sheetViews>
  <sheetFormatPr defaultRowHeight="14.5" x14ac:dyDescent="0.35"/>
  <cols>
    <col min="2" max="2" width="8.36328125" style="5" bestFit="1" customWidth="1"/>
    <col min="3" max="3" width="4.81640625" bestFit="1" customWidth="1"/>
    <col min="8" max="8" width="8.7265625" style="5"/>
    <col min="13" max="13" width="60.7265625" customWidth="1"/>
  </cols>
  <sheetData>
    <row r="1" spans="1:13" ht="43.5" x14ac:dyDescent="0.35">
      <c r="A1" t="s">
        <v>15</v>
      </c>
      <c r="B1" s="6">
        <v>38473</v>
      </c>
      <c r="C1">
        <v>2010</v>
      </c>
      <c r="D1" t="s">
        <v>17</v>
      </c>
      <c r="E1" t="s">
        <v>10</v>
      </c>
      <c r="G1">
        <f>MONTH(B1)</f>
        <v>5</v>
      </c>
      <c r="H1" s="6" t="str">
        <f t="shared" ref="H1:H12" si="0">RIGHT(YEAR(B1),2)</f>
        <v>05</v>
      </c>
      <c r="I1" t="str">
        <f>CONCATENATE("[TestCase(",C1,", ",G1,", ",H1+1-1,", ExpectedResult = true)]")</f>
        <v>[TestCase(2010, 5, 5, ExpectedResult = true)]</v>
      </c>
      <c r="J1" t="str">
        <f>CONCATENATE("[TestCase(",C1,", ",G1,", ",H1+1,", ExpectedResult = false)]")</f>
        <v>[TestCase(2010, 5, 6, ExpectedResult = false)]</v>
      </c>
      <c r="K1" t="str">
        <f>CONCATENATE("[TestCase(",C1,", ",G1,", ",H1-1,", ExpectedResult = false)]")</f>
        <v>[TestCase(2010, 5, 4, ExpectedResult = false)]</v>
      </c>
      <c r="L1">
        <v>0</v>
      </c>
      <c r="M1" s="7" t="str">
        <f>CONCATENATE(K1," 
", I1, " 
",J1,"")</f>
        <v>[TestCase(2010, 5, 4, ExpectedResult = false)] 
[TestCase(2010, 5, 5, ExpectedResult = true)] 
[TestCase(2010, 5, 6, ExpectedResult = false)]</v>
      </c>
    </row>
    <row r="2" spans="1:13" ht="43.5" x14ac:dyDescent="0.35">
      <c r="A2" t="s">
        <v>9</v>
      </c>
      <c r="B2" s="6">
        <v>38473</v>
      </c>
      <c r="C2">
        <v>2011</v>
      </c>
      <c r="D2" t="s">
        <v>17</v>
      </c>
      <c r="E2" t="s">
        <v>10</v>
      </c>
      <c r="G2">
        <f t="shared" ref="G2:G13" si="1">MONTH(B2)</f>
        <v>5</v>
      </c>
      <c r="H2" s="6" t="str">
        <f t="shared" si="0"/>
        <v>05</v>
      </c>
      <c r="I2" t="str">
        <f t="shared" ref="I2:I13" si="2">CONCATENATE("[TestCase(",C2,", ",G2,", ",H2+1-1,", ExpectedResult = true)]")</f>
        <v>[TestCase(2011, 5, 5, ExpectedResult = true)]</v>
      </c>
      <c r="J2" t="str">
        <f t="shared" ref="J2:J13" si="3">CONCATENATE("[TestCase(",C2,", ",G2,", ",H2+1,", ExpectedResult = false)]")</f>
        <v>[TestCase(2011, 5, 6, ExpectedResult = false)]</v>
      </c>
      <c r="K2" t="str">
        <f t="shared" ref="K2:K13" si="4">CONCATENATE("[TestCase(",C2,", ",G2,", ",H2-1,", ExpectedResult = false)]")</f>
        <v>[TestCase(2011, 5, 4, ExpectedResult = false)]</v>
      </c>
      <c r="L2">
        <v>0</v>
      </c>
      <c r="M2" s="7" t="str">
        <f t="shared" ref="M2:M13" si="5">CONCATENATE(K2," 
", I2, " 
",J2)</f>
        <v>[TestCase(2011, 5, 4, ExpectedResult = false)] 
[TestCase(2011, 5, 5, ExpectedResult = true)] 
[TestCase(2011, 5, 6, ExpectedResult = false)]</v>
      </c>
    </row>
    <row r="3" spans="1:13" ht="43.5" x14ac:dyDescent="0.35">
      <c r="A3" t="s">
        <v>16</v>
      </c>
      <c r="B3" s="6">
        <v>38473</v>
      </c>
      <c r="C3">
        <v>2012</v>
      </c>
      <c r="D3" t="s">
        <v>17</v>
      </c>
      <c r="E3" t="s">
        <v>10</v>
      </c>
      <c r="G3">
        <f t="shared" si="1"/>
        <v>5</v>
      </c>
      <c r="H3" s="6" t="str">
        <f t="shared" si="0"/>
        <v>05</v>
      </c>
      <c r="I3" t="str">
        <f t="shared" si="2"/>
        <v>[TestCase(2012, 5, 5, ExpectedResult = true)]</v>
      </c>
      <c r="J3" t="str">
        <f t="shared" si="3"/>
        <v>[TestCase(2012, 5, 6, ExpectedResult = false)]</v>
      </c>
      <c r="K3" t="str">
        <f t="shared" si="4"/>
        <v>[TestCase(2012, 5, 4, ExpectedResult = false)]</v>
      </c>
      <c r="L3">
        <v>0</v>
      </c>
      <c r="M3" s="7" t="str">
        <f t="shared" si="5"/>
        <v>[TestCase(2012, 5, 4, ExpectedResult = false)] 
[TestCase(2012, 5, 5, ExpectedResult = true)] 
[TestCase(2012, 5, 6, ExpectedResult = false)]</v>
      </c>
    </row>
    <row r="4" spans="1:13" ht="43.5" x14ac:dyDescent="0.35">
      <c r="A4" t="s">
        <v>12</v>
      </c>
      <c r="B4" s="6">
        <v>38473</v>
      </c>
      <c r="C4">
        <v>2013</v>
      </c>
      <c r="D4" t="s">
        <v>17</v>
      </c>
      <c r="E4" t="s">
        <v>10</v>
      </c>
      <c r="G4">
        <f t="shared" si="1"/>
        <v>5</v>
      </c>
      <c r="H4" s="6" t="str">
        <f t="shared" si="0"/>
        <v>05</v>
      </c>
      <c r="I4" t="str">
        <f t="shared" si="2"/>
        <v>[TestCase(2013, 5, 5, ExpectedResult = true)]</v>
      </c>
      <c r="J4" t="str">
        <f t="shared" si="3"/>
        <v>[TestCase(2013, 5, 6, ExpectedResult = false)]</v>
      </c>
      <c r="K4" t="str">
        <f t="shared" si="4"/>
        <v>[TestCase(2013, 5, 4, ExpectedResult = false)]</v>
      </c>
      <c r="L4">
        <v>0</v>
      </c>
      <c r="M4" s="7" t="str">
        <f t="shared" si="5"/>
        <v>[TestCase(2013, 5, 4, ExpectedResult = false)] 
[TestCase(2013, 5, 5, ExpectedResult = true)] 
[TestCase(2013, 5, 6, ExpectedResult = false)]</v>
      </c>
    </row>
    <row r="5" spans="1:13" ht="43.5" x14ac:dyDescent="0.35">
      <c r="A5" t="s">
        <v>13</v>
      </c>
      <c r="B5" s="6">
        <v>38838</v>
      </c>
      <c r="C5">
        <v>2013</v>
      </c>
      <c r="D5" t="s">
        <v>18</v>
      </c>
      <c r="E5" t="s">
        <v>10</v>
      </c>
      <c r="G5">
        <f t="shared" si="1"/>
        <v>5</v>
      </c>
      <c r="H5" s="6" t="str">
        <f t="shared" si="0"/>
        <v>06</v>
      </c>
      <c r="I5" t="str">
        <f t="shared" si="2"/>
        <v>[TestCase(2013, 5, 6, ExpectedResult = true)]</v>
      </c>
      <c r="J5" t="str">
        <f t="shared" si="3"/>
        <v>[TestCase(2013, 5, 7, ExpectedResult = false)]</v>
      </c>
      <c r="K5" t="str">
        <f t="shared" si="4"/>
        <v>[TestCase(2013, 5, 5, ExpectedResult = false)]</v>
      </c>
      <c r="L5">
        <v>0</v>
      </c>
      <c r="M5" s="7" t="str">
        <f t="shared" si="5"/>
        <v>[TestCase(2013, 5, 5, ExpectedResult = false)] 
[TestCase(2013, 5, 6, ExpectedResult = true)] 
[TestCase(2013, 5, 7, ExpectedResult = false)]</v>
      </c>
    </row>
    <row r="6" spans="1:13" ht="43.5" x14ac:dyDescent="0.35">
      <c r="A6" t="s">
        <v>13</v>
      </c>
      <c r="B6" s="6">
        <v>38473</v>
      </c>
      <c r="C6">
        <v>2014</v>
      </c>
      <c r="D6" t="s">
        <v>17</v>
      </c>
      <c r="E6" t="s">
        <v>10</v>
      </c>
      <c r="G6">
        <f t="shared" si="1"/>
        <v>5</v>
      </c>
      <c r="H6" s="6" t="str">
        <f t="shared" si="0"/>
        <v>05</v>
      </c>
      <c r="I6" t="str">
        <f t="shared" si="2"/>
        <v>[TestCase(2014, 5, 5, ExpectedResult = true)]</v>
      </c>
      <c r="J6" t="str">
        <f t="shared" si="3"/>
        <v>[TestCase(2014, 5, 6, ExpectedResult = false)]</v>
      </c>
      <c r="K6" t="str">
        <f t="shared" si="4"/>
        <v>[TestCase(2014, 5, 4, ExpectedResult = false)]</v>
      </c>
      <c r="L6">
        <v>0</v>
      </c>
      <c r="M6" s="7" t="str">
        <f t="shared" si="5"/>
        <v>[TestCase(2014, 5, 4, ExpectedResult = false)] 
[TestCase(2014, 5, 5, ExpectedResult = true)] 
[TestCase(2014, 5, 6, ExpectedResult = false)]</v>
      </c>
    </row>
    <row r="7" spans="1:13" ht="43.5" x14ac:dyDescent="0.35">
      <c r="A7" t="s">
        <v>14</v>
      </c>
      <c r="B7" s="6">
        <v>38473</v>
      </c>
      <c r="C7">
        <v>2015</v>
      </c>
      <c r="D7" t="s">
        <v>17</v>
      </c>
      <c r="E7" t="s">
        <v>10</v>
      </c>
      <c r="G7">
        <f t="shared" si="1"/>
        <v>5</v>
      </c>
      <c r="H7" s="6" t="str">
        <f t="shared" si="0"/>
        <v>05</v>
      </c>
      <c r="I7" t="str">
        <f t="shared" si="2"/>
        <v>[TestCase(2015, 5, 5, ExpectedResult = true)]</v>
      </c>
      <c r="J7" t="str">
        <f t="shared" si="3"/>
        <v>[TestCase(2015, 5, 6, ExpectedResult = false)]</v>
      </c>
      <c r="K7" t="str">
        <f t="shared" si="4"/>
        <v>[TestCase(2015, 5, 4, ExpectedResult = false)]</v>
      </c>
      <c r="L7">
        <v>0</v>
      </c>
      <c r="M7" s="7" t="str">
        <f t="shared" si="5"/>
        <v>[TestCase(2015, 5, 4, ExpectedResult = false)] 
[TestCase(2015, 5, 5, ExpectedResult = true)] 
[TestCase(2015, 5, 6, ExpectedResult = false)]</v>
      </c>
    </row>
    <row r="8" spans="1:13" ht="43.5" x14ac:dyDescent="0.35">
      <c r="A8" t="s">
        <v>9</v>
      </c>
      <c r="B8" s="6">
        <v>38473</v>
      </c>
      <c r="C8">
        <v>2016</v>
      </c>
      <c r="D8" t="s">
        <v>17</v>
      </c>
      <c r="E8" t="s">
        <v>10</v>
      </c>
      <c r="G8">
        <f t="shared" si="1"/>
        <v>5</v>
      </c>
      <c r="H8" s="6" t="str">
        <f t="shared" si="0"/>
        <v>05</v>
      </c>
      <c r="I8" t="str">
        <f t="shared" si="2"/>
        <v>[TestCase(2016, 5, 5, ExpectedResult = true)]</v>
      </c>
      <c r="J8" t="str">
        <f t="shared" si="3"/>
        <v>[TestCase(2016, 5, 6, ExpectedResult = false)]</v>
      </c>
      <c r="K8" t="str">
        <f t="shared" si="4"/>
        <v>[TestCase(2016, 5, 4, ExpectedResult = false)]</v>
      </c>
      <c r="L8">
        <v>0</v>
      </c>
      <c r="M8" s="7" t="str">
        <f t="shared" si="5"/>
        <v>[TestCase(2016, 5, 4, ExpectedResult = false)] 
[TestCase(2016, 5, 5, ExpectedResult = true)] 
[TestCase(2016, 5, 6, ExpectedResult = false)]</v>
      </c>
    </row>
    <row r="9" spans="1:13" ht="43.5" x14ac:dyDescent="0.35">
      <c r="A9" t="s">
        <v>11</v>
      </c>
      <c r="B9" s="6">
        <v>38473</v>
      </c>
      <c r="C9">
        <v>2017</v>
      </c>
      <c r="D9" t="s">
        <v>17</v>
      </c>
      <c r="E9" t="s">
        <v>10</v>
      </c>
      <c r="G9">
        <f t="shared" si="1"/>
        <v>5</v>
      </c>
      <c r="H9" s="6" t="str">
        <f t="shared" si="0"/>
        <v>05</v>
      </c>
      <c r="I9" t="str">
        <f t="shared" si="2"/>
        <v>[TestCase(2017, 5, 5, ExpectedResult = true)]</v>
      </c>
      <c r="J9" t="str">
        <f t="shared" si="3"/>
        <v>[TestCase(2017, 5, 6, ExpectedResult = false)]</v>
      </c>
      <c r="K9" t="str">
        <f t="shared" si="4"/>
        <v>[TestCase(2017, 5, 4, ExpectedResult = false)]</v>
      </c>
      <c r="L9">
        <v>0</v>
      </c>
      <c r="M9" s="7" t="str">
        <f t="shared" si="5"/>
        <v>[TestCase(2017, 5, 4, ExpectedResult = false)] 
[TestCase(2017, 5, 5, ExpectedResult = true)] 
[TestCase(2017, 5, 6, ExpectedResult = false)]</v>
      </c>
    </row>
    <row r="10" spans="1:13" ht="43.5" x14ac:dyDescent="0.35">
      <c r="A10" t="s">
        <v>16</v>
      </c>
      <c r="B10" s="6">
        <v>38473</v>
      </c>
      <c r="C10">
        <v>2018</v>
      </c>
      <c r="D10" t="s">
        <v>17</v>
      </c>
      <c r="E10" t="s">
        <v>10</v>
      </c>
      <c r="G10">
        <f t="shared" si="1"/>
        <v>5</v>
      </c>
      <c r="H10" s="6" t="str">
        <f t="shared" si="0"/>
        <v>05</v>
      </c>
      <c r="I10" t="str">
        <f t="shared" si="2"/>
        <v>[TestCase(2018, 5, 5, ExpectedResult = true)]</v>
      </c>
      <c r="J10" t="str">
        <f t="shared" si="3"/>
        <v>[TestCase(2018, 5, 6, ExpectedResult = false)]</v>
      </c>
      <c r="K10" t="str">
        <f t="shared" si="4"/>
        <v>[TestCase(2018, 5, 4, ExpectedResult = false)]</v>
      </c>
      <c r="L10">
        <v>0</v>
      </c>
      <c r="M10" s="7" t="str">
        <f t="shared" si="5"/>
        <v>[TestCase(2018, 5, 4, ExpectedResult = false)] 
[TestCase(2018, 5, 5, ExpectedResult = true)] 
[TestCase(2018, 5, 6, ExpectedResult = false)]</v>
      </c>
    </row>
    <row r="11" spans="1:13" ht="43.5" x14ac:dyDescent="0.35">
      <c r="A11" t="s">
        <v>12</v>
      </c>
      <c r="B11" s="6">
        <v>38473</v>
      </c>
      <c r="C11">
        <v>2019</v>
      </c>
      <c r="D11" t="s">
        <v>17</v>
      </c>
      <c r="E11" t="s">
        <v>10</v>
      </c>
      <c r="G11">
        <f t="shared" si="1"/>
        <v>5</v>
      </c>
      <c r="H11" s="6" t="str">
        <f t="shared" si="0"/>
        <v>05</v>
      </c>
      <c r="I11" t="str">
        <f t="shared" si="2"/>
        <v>[TestCase(2019, 5, 5, ExpectedResult = true)]</v>
      </c>
      <c r="J11" t="str">
        <f t="shared" si="3"/>
        <v>[TestCase(2019, 5, 6, ExpectedResult = false)]</v>
      </c>
      <c r="K11" t="str">
        <f t="shared" si="4"/>
        <v>[TestCase(2019, 5, 4, ExpectedResult = false)]</v>
      </c>
      <c r="L11">
        <v>0</v>
      </c>
      <c r="M11" s="7" t="str">
        <f t="shared" si="5"/>
        <v>[TestCase(2019, 5, 4, ExpectedResult = false)] 
[TestCase(2019, 5, 5, ExpectedResult = true)] 
[TestCase(2019, 5, 6, ExpectedResult = false)]</v>
      </c>
    </row>
    <row r="12" spans="1:13" ht="43.5" x14ac:dyDescent="0.35">
      <c r="A12" t="s">
        <v>13</v>
      </c>
      <c r="B12" s="6">
        <v>38838</v>
      </c>
      <c r="C12">
        <v>2019</v>
      </c>
      <c r="D12" t="s">
        <v>18</v>
      </c>
      <c r="E12" t="s">
        <v>10</v>
      </c>
      <c r="G12">
        <f t="shared" si="1"/>
        <v>5</v>
      </c>
      <c r="H12" s="6" t="str">
        <f t="shared" si="0"/>
        <v>06</v>
      </c>
      <c r="I12" t="str">
        <f t="shared" si="2"/>
        <v>[TestCase(2019, 5, 6, ExpectedResult = true)]</v>
      </c>
      <c r="J12" t="str">
        <f t="shared" si="3"/>
        <v>[TestCase(2019, 5, 7, ExpectedResult = false)]</v>
      </c>
      <c r="K12" t="str">
        <f t="shared" si="4"/>
        <v>[TestCase(2019, 5, 5, ExpectedResult = false)]</v>
      </c>
      <c r="L12">
        <v>0</v>
      </c>
      <c r="M12" s="7" t="str">
        <f t="shared" si="5"/>
        <v>[TestCase(2019, 5, 5, ExpectedResult = false)] 
[TestCase(2019, 5, 6, ExpectedResult = true)] 
[TestCase(2019, 5, 7, ExpectedResult = false)]</v>
      </c>
    </row>
    <row r="13" spans="1:13" ht="43.5" x14ac:dyDescent="0.35">
      <c r="A13" t="s">
        <v>14</v>
      </c>
      <c r="B13" s="6">
        <v>38473</v>
      </c>
      <c r="C13">
        <v>2020</v>
      </c>
      <c r="D13" t="s">
        <v>17</v>
      </c>
      <c r="E13" t="s">
        <v>10</v>
      </c>
      <c r="G13">
        <f t="shared" si="1"/>
        <v>5</v>
      </c>
      <c r="H13" s="6" t="str">
        <f t="shared" ref="H13" si="6">RIGHT(YEAR(B13),2)</f>
        <v>05</v>
      </c>
      <c r="I13" t="str">
        <f t="shared" si="2"/>
        <v>[TestCase(2020, 5, 5, ExpectedResult = true)]</v>
      </c>
      <c r="J13" t="str">
        <f t="shared" si="3"/>
        <v>[TestCase(2020, 5, 6, ExpectedResult = false)]</v>
      </c>
      <c r="K13" t="str">
        <f t="shared" si="4"/>
        <v>[TestCase(2020, 5, 4, ExpectedResult = false)]</v>
      </c>
      <c r="L13">
        <v>0</v>
      </c>
      <c r="M13" s="7" t="str">
        <f t="shared" si="5"/>
        <v>[TestCase(2020, 5, 4, ExpectedResult = false)] 
[TestCase(2020, 5, 5, ExpectedResult = true)] 
[TestCase(2020, 5, 6, ExpectedResult = false)]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46" sqref="B46"/>
    </sheetView>
  </sheetViews>
  <sheetFormatPr defaultRowHeight="14.5" x14ac:dyDescent="0.35"/>
  <cols>
    <col min="2" max="2" width="15.54296875" customWidth="1"/>
    <col min="11" max="11" width="10.08984375" customWidth="1"/>
    <col min="12" max="12" width="11.36328125" bestFit="1" customWidth="1"/>
  </cols>
  <sheetData>
    <row r="1" spans="1:16" x14ac:dyDescent="0.35">
      <c r="A1">
        <v>2013</v>
      </c>
      <c r="B1">
        <v>20</v>
      </c>
      <c r="D1">
        <f>A1/2</f>
        <v>1006.5</v>
      </c>
      <c r="E1">
        <f>FLOOR(D1,1)</f>
        <v>1006</v>
      </c>
      <c r="G1">
        <f>MOD(E1,2)</f>
        <v>0</v>
      </c>
    </row>
    <row r="2" spans="1:16" x14ac:dyDescent="0.35">
      <c r="A2">
        <v>2014</v>
      </c>
      <c r="B2">
        <v>21</v>
      </c>
      <c r="D2">
        <f t="shared" ref="D2:D7" si="0">A2/2</f>
        <v>1007</v>
      </c>
      <c r="E2">
        <f t="shared" ref="E2:E7" si="1">FLOOR(D2,1)</f>
        <v>1007</v>
      </c>
      <c r="G2">
        <f t="shared" ref="G2:G7" si="2">MOD(E2,2)</f>
        <v>1</v>
      </c>
    </row>
    <row r="3" spans="1:16" x14ac:dyDescent="0.35">
      <c r="A3">
        <v>2015</v>
      </c>
      <c r="B3">
        <v>21</v>
      </c>
      <c r="D3">
        <f t="shared" si="0"/>
        <v>1007.5</v>
      </c>
      <c r="E3">
        <f t="shared" si="1"/>
        <v>1007</v>
      </c>
      <c r="G3">
        <f t="shared" si="2"/>
        <v>1</v>
      </c>
    </row>
    <row r="4" spans="1:16" x14ac:dyDescent="0.35">
      <c r="A4">
        <v>2016</v>
      </c>
      <c r="B4">
        <v>20</v>
      </c>
      <c r="D4">
        <f t="shared" si="0"/>
        <v>1008</v>
      </c>
      <c r="E4">
        <f t="shared" si="1"/>
        <v>1008</v>
      </c>
      <c r="G4">
        <f t="shared" si="2"/>
        <v>0</v>
      </c>
    </row>
    <row r="5" spans="1:16" x14ac:dyDescent="0.35">
      <c r="A5">
        <v>2017</v>
      </c>
      <c r="B5">
        <v>20</v>
      </c>
      <c r="D5">
        <f t="shared" si="0"/>
        <v>1008.5</v>
      </c>
      <c r="E5">
        <f t="shared" si="1"/>
        <v>1008</v>
      </c>
      <c r="G5">
        <f t="shared" si="2"/>
        <v>0</v>
      </c>
    </row>
    <row r="6" spans="1:16" x14ac:dyDescent="0.35">
      <c r="A6">
        <v>2018</v>
      </c>
      <c r="B6">
        <v>21</v>
      </c>
      <c r="D6">
        <f t="shared" si="0"/>
        <v>1009</v>
      </c>
      <c r="E6">
        <f t="shared" si="1"/>
        <v>1009</v>
      </c>
      <c r="G6">
        <f t="shared" si="2"/>
        <v>1</v>
      </c>
    </row>
    <row r="7" spans="1:16" x14ac:dyDescent="0.35">
      <c r="A7">
        <v>2019</v>
      </c>
      <c r="B7">
        <v>21</v>
      </c>
      <c r="D7">
        <f t="shared" si="0"/>
        <v>1009.5</v>
      </c>
      <c r="E7">
        <f t="shared" si="1"/>
        <v>1009</v>
      </c>
      <c r="G7">
        <f t="shared" si="2"/>
        <v>1</v>
      </c>
    </row>
    <row r="9" spans="1:16" x14ac:dyDescent="0.35">
      <c r="K9" t="s">
        <v>6</v>
      </c>
      <c r="L9" t="s">
        <v>7</v>
      </c>
      <c r="M9" t="s">
        <v>8</v>
      </c>
    </row>
    <row r="10" spans="1:16" x14ac:dyDescent="0.35">
      <c r="K10">
        <v>0.24249999999999999</v>
      </c>
      <c r="L10">
        <v>0.24224999999999999</v>
      </c>
      <c r="M10">
        <v>0.24218899999999999</v>
      </c>
    </row>
    <row r="11" spans="1:16" x14ac:dyDescent="0.35">
      <c r="J11" t="s">
        <v>3</v>
      </c>
      <c r="K11">
        <f>24*K10</f>
        <v>5.82</v>
      </c>
      <c r="L11" s="1">
        <f>24*L10</f>
        <v>5.8140000000000001</v>
      </c>
      <c r="M11" s="1">
        <f>24*M10</f>
        <v>5.8125359999999997</v>
      </c>
    </row>
    <row r="14" spans="1:16" x14ac:dyDescent="0.35">
      <c r="J14" t="s">
        <v>4</v>
      </c>
      <c r="K14" s="3">
        <f>K11*60*60*1000</f>
        <v>20952000.000000004</v>
      </c>
      <c r="L14" s="3">
        <f>L11*60*60*1000</f>
        <v>20930400</v>
      </c>
      <c r="M14" s="3">
        <f>M11*60*60*1000</f>
        <v>20925129.600000001</v>
      </c>
    </row>
    <row r="15" spans="1:16" x14ac:dyDescent="0.35">
      <c r="P15">
        <v>83</v>
      </c>
    </row>
    <row r="16" spans="1:16" x14ac:dyDescent="0.35">
      <c r="J16" t="s">
        <v>0</v>
      </c>
      <c r="K16">
        <f>FLOOR(K14/(1000*60*60),1)</f>
        <v>5</v>
      </c>
      <c r="L16">
        <f>FLOOR(L14/(1000*60*60),1)</f>
        <v>5</v>
      </c>
      <c r="M16">
        <f>FLOOR(M14/(1000*60*60),1)</f>
        <v>5</v>
      </c>
    </row>
    <row r="17" spans="1:16" x14ac:dyDescent="0.35">
      <c r="A17">
        <v>2010</v>
      </c>
      <c r="B17" s="4">
        <v>40257.730555555558</v>
      </c>
      <c r="C17" s="2">
        <v>0</v>
      </c>
      <c r="J17" t="s">
        <v>1</v>
      </c>
      <c r="K17">
        <f>MOD(FLOOR(K14/(1000*60),1),60)</f>
        <v>49</v>
      </c>
      <c r="L17">
        <f>MOD(FLOOR(L14/(1000*60),1),60)</f>
        <v>48</v>
      </c>
      <c r="M17">
        <f>MOD(FLOOR(M14/(1000*60),1),60)</f>
        <v>48</v>
      </c>
      <c r="P17">
        <f>FLOOR(P15/10,1)</f>
        <v>8</v>
      </c>
    </row>
    <row r="18" spans="1:16" x14ac:dyDescent="0.35">
      <c r="A18">
        <v>2011</v>
      </c>
      <c r="B18" s="4">
        <f>B17+TIME(5,48,50)-C18</f>
        <v>40257.972800925927</v>
      </c>
      <c r="C18" s="2">
        <v>0</v>
      </c>
      <c r="J18" t="s">
        <v>2</v>
      </c>
      <c r="K18">
        <f>MOD(FLOOR(K14/(1000),1),60)</f>
        <v>12</v>
      </c>
      <c r="L18">
        <f>MOD(FLOOR(L14/(1000),1),60)</f>
        <v>50</v>
      </c>
      <c r="M18">
        <f>MOD(FLOOR(M14/(1000),1),60)</f>
        <v>45</v>
      </c>
    </row>
    <row r="19" spans="1:16" x14ac:dyDescent="0.35">
      <c r="A19">
        <v>2012</v>
      </c>
      <c r="B19" s="4">
        <f t="shared" ref="B19:B27" si="3">B18+TIME(5,48,45)-C19</f>
        <v>40257.214988425927</v>
      </c>
      <c r="C19" s="2">
        <f>IF(MOD(A19,4)=0,1,0)</f>
        <v>1</v>
      </c>
      <c r="J19" t="s">
        <v>4</v>
      </c>
      <c r="K19" s="3">
        <f>MOD(K14,1000)</f>
        <v>3.7252902984619141E-9</v>
      </c>
      <c r="L19" s="3">
        <f>MOD(L14,1000)</f>
        <v>400</v>
      </c>
      <c r="M19" s="3">
        <f>MOD(M14,1000)</f>
        <v>129.60000000149012</v>
      </c>
      <c r="P19">
        <f>MOD(P15,10)</f>
        <v>3</v>
      </c>
    </row>
    <row r="20" spans="1:16" x14ac:dyDescent="0.35">
      <c r="A20">
        <v>2013</v>
      </c>
      <c r="B20" s="4">
        <f t="shared" si="3"/>
        <v>40257.457175925927</v>
      </c>
      <c r="C20" s="2">
        <f t="shared" ref="C20:C27" si="4">IF(MOD(A20,4)=0,1,0)</f>
        <v>0</v>
      </c>
    </row>
    <row r="21" spans="1:16" x14ac:dyDescent="0.35">
      <c r="A21">
        <v>2014</v>
      </c>
      <c r="B21" s="4">
        <f t="shared" si="3"/>
        <v>40257.699363425927</v>
      </c>
      <c r="C21" s="2">
        <f t="shared" si="4"/>
        <v>0</v>
      </c>
    </row>
    <row r="22" spans="1:16" x14ac:dyDescent="0.35">
      <c r="A22">
        <v>2015</v>
      </c>
      <c r="B22" s="4">
        <f t="shared" si="3"/>
        <v>40257.941550925927</v>
      </c>
      <c r="C22" s="2">
        <f t="shared" si="4"/>
        <v>0</v>
      </c>
      <c r="J22" t="s">
        <v>5</v>
      </c>
    </row>
    <row r="23" spans="1:16" x14ac:dyDescent="0.35">
      <c r="A23">
        <v>2016</v>
      </c>
      <c r="B23" s="4">
        <f t="shared" si="3"/>
        <v>40257.183738425927</v>
      </c>
      <c r="C23" s="2">
        <f t="shared" si="4"/>
        <v>1</v>
      </c>
    </row>
    <row r="24" spans="1:16" x14ac:dyDescent="0.35">
      <c r="A24">
        <v>2017</v>
      </c>
      <c r="B24" s="4">
        <f t="shared" si="3"/>
        <v>40257.425925925927</v>
      </c>
      <c r="C24" s="2">
        <f t="shared" si="4"/>
        <v>0</v>
      </c>
    </row>
    <row r="25" spans="1:16" x14ac:dyDescent="0.35">
      <c r="A25">
        <v>2018</v>
      </c>
      <c r="B25" s="4">
        <f t="shared" si="3"/>
        <v>40257.668113425927</v>
      </c>
      <c r="C25" s="2">
        <f t="shared" si="4"/>
        <v>0</v>
      </c>
    </row>
    <row r="26" spans="1:16" x14ac:dyDescent="0.35">
      <c r="A26">
        <v>2019</v>
      </c>
      <c r="B26" s="4">
        <f t="shared" si="3"/>
        <v>40257.910300925927</v>
      </c>
      <c r="C26" s="2">
        <f t="shared" si="4"/>
        <v>0</v>
      </c>
    </row>
    <row r="27" spans="1:16" x14ac:dyDescent="0.35">
      <c r="A27">
        <v>2020</v>
      </c>
      <c r="B27" s="4">
        <f t="shared" si="3"/>
        <v>40257.152488425927</v>
      </c>
      <c r="C27" s="2">
        <f t="shared" si="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Timeanddate.com TestCase Create</vt:lpstr>
      <vt:lpstr>Equinox 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2016-02-15T21:09:59Z</dcterms:created>
  <dcterms:modified xsi:type="dcterms:W3CDTF">2016-02-15T23:59:04Z</dcterms:modified>
</cp:coreProperties>
</file>