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Cluster Configuration" sheetId="1" state="visible" r:id="rId2"/>
    <sheet name="YARN Configuration" sheetId="2" state="visible" r:id="rId3"/>
    <sheet name="MapReduce Configuration" sheetId="3" state="visible" r:id="rId4"/>
  </sheets>
  <definedNames>
    <definedName function="false" hidden="false" name="AppMasterCpuVcores" vbProcedure="false">'MapReduce Configuration'!$H$7</definedName>
    <definedName function="false" hidden="false" name="AppMasterJavaHeap" vbProcedure="false">'MapReduce Configuration'!$H$9</definedName>
    <definedName function="false" hidden="false" name="AppMasterMemory" vbProcedure="false">'MapReduce Configuration'!$H$8</definedName>
    <definedName function="false" hidden="false" name="ClusterAvailableMemoryGB" vbProcedure="false">'YARN Configuration'!$F$16</definedName>
    <definedName function="false" hidden="false" name="ClusterAvailableVcore" vbProcedure="false">'YARN Configuration'!$F$15</definedName>
    <definedName function="false" hidden="false" name="ClusterHostCount" vbProcedure="false">'Cluster Configuration'!$D$38</definedName>
    <definedName function="false" hidden="false" name="HostAvailableMemory" vbProcedure="false">'Cluster Configuration'!$F$31</definedName>
    <definedName function="false" hidden="false" name="HostAvailableVcore" vbProcedure="false">'Cluster Configuration'!$E$30</definedName>
    <definedName function="false" hidden="false" name="MapTaskCpuVcores" vbProcedure="false">'MapReduce Configuration'!$H$10</definedName>
    <definedName function="false" hidden="false" name="MapTaskIoSortMb" vbProcedure="false">'MapReduce Configuration'!$H$16</definedName>
    <definedName function="false" hidden="false" name="MapTaskJavaHeap" vbProcedure="false">'MapReduce Configuration'!$H$12</definedName>
    <definedName function="false" hidden="false" name="MapTaskMemory" vbProcedure="false">'MapReduce Configuration'!$H$11</definedName>
    <definedName function="false" hidden="false" name="ReduceTaskCpuVcores" vbProcedure="false">'MapReduce Configuration'!$H$13</definedName>
    <definedName function="false" hidden="false" name="ReduceTaskJavaHeap" vbProcedure="false">'MapReduce Configuration'!$H$15</definedName>
    <definedName function="false" hidden="false" name="ReduceTaskMemory" vbProcedure="false">'MapReduce Configuration'!$H$14</definedName>
    <definedName function="false" hidden="false" name="SchedulerIncrAllocMb" vbProcedure="false">'YARN Configuration'!$F$29</definedName>
    <definedName function="false" hidden="false" name="SchedulerIncrAllocVcore" vbProcedure="false">'YARN Configuration'!$F$24</definedName>
    <definedName function="false" hidden="false" name="SchedulerMaxAllocMb" vbProcedure="false">'YARN Configuration'!$F$28</definedName>
    <definedName function="false" hidden="false" name="SchedulerMaxAllocVcore" vbProcedure="false">'YARN Configuration'!$F$23</definedName>
    <definedName function="false" hidden="false" name="SchedulerMinAllocMb" vbProcedure="false">'YARN Configuration'!$F$27</definedName>
    <definedName function="false" hidden="false" name="SchedulerMinAllocVcore" vbProcedure="false">'YARN Configuration'!$F$22</definedName>
    <definedName function="false" hidden="false" name="WorkerHostCPU" vbProcedure="false">'Cluster Configuration'!$D$9</definedName>
    <definedName function="false" hidden="false" name="WorkerHostHDD" vbProcedure="false">'Cluster Configuration'!$D$10</definedName>
    <definedName function="false" hidden="false" name="WorkerHostRAM" vbProcedure="false">'Cluster Configuration'!$D$8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<sst xmlns="http://schemas.openxmlformats.org/spreadsheetml/2006/main" count="213" uniqueCount="170">
  <si>
    <t xml:space="preserve">Machine Configuration</t>
  </si>
  <si>
    <t xml:space="preserve">STEP 1: Worker Host Configuration</t>
  </si>
  <si>
    <t xml:space="preserve">Enter your likely machine configuration in the input boxes below.  If you are uncertain what machines you plan on buying, put in some minimum values that will suit what you expect to buy.</t>
  </si>
  <si>
    <t xml:space="preserve">Host Components</t>
  </si>
  <si>
    <t xml:space="preserve">Quantity</t>
  </si>
  <si>
    <t xml:space="preserve">Description</t>
  </si>
  <si>
    <t xml:space="preserve">RAM</t>
  </si>
  <si>
    <t xml:space="preserve">Gigabytes</t>
  </si>
  <si>
    <t xml:space="preserve">CPU</t>
  </si>
  <si>
    <t xml:space="preserve">8 CPUs: 6 cores, 3.5 GHz, 15MB cache</t>
  </si>
  <si>
    <t xml:space="preserve">HDD (Hard Disk Drive)</t>
  </si>
  <si>
    <t xml:space="preserve">12x3TB SATA III Hard Drives in JBOD Configuration</t>
  </si>
  <si>
    <t xml:space="preserve">Ethernet</t>
  </si>
  <si>
    <t xml:space="preserve">1 Gigabit Ethernet</t>
  </si>
  <si>
    <t xml:space="preserve">STEP 2: Worker Host Planning</t>
  </si>
  <si>
    <t xml:space="preserve">Now that you have your base Host configuration from Step 1, use the table below to allocate resources, mainly CPU and memory, to the various software components that run on the host.</t>
  </si>
  <si>
    <t xml:space="preserve">Service</t>
  </si>
  <si>
    <t xml:space="preserve">Category</t>
  </si>
  <si>
    <t xml:space="preserve">CPU (cores)</t>
  </si>
  <si>
    <t xml:space="preserve">Memory (MB)</t>
  </si>
  <si>
    <t xml:space="preserve">Notes</t>
  </si>
  <si>
    <t xml:space="preserve">Operating System</t>
  </si>
  <si>
    <t xml:space="preserve">Overhead</t>
  </si>
  <si>
    <t xml:space="preserve">Most operating systems use 4-8GB minimum.</t>
  </si>
  <si>
    <t xml:space="preserve">Task overhead</t>
  </si>
  <si>
    <t xml:space="preserve">Allow additional memory overhead for task buffers such as the HDFS Sort I/O buffer,  JVM overheads, etc.</t>
  </si>
  <si>
    <t xml:space="preserve">Cloudera Manager agent</t>
  </si>
  <si>
    <t xml:space="preserve">Allocate 1GB for Cloudera Manager agents, which track resource usage on a host.</t>
  </si>
  <si>
    <t xml:space="preserve">Other services</t>
  </si>
  <si>
    <t xml:space="preserve">Enter the required cores or memory for services not listed above.</t>
  </si>
  <si>
    <t xml:space="preserve">HDFS DataNode</t>
  </si>
  <si>
    <t xml:space="preserve">CDH</t>
  </si>
  <si>
    <t xml:space="preserve">Allocate 1GB for the HDFS DataNode.</t>
  </si>
  <si>
    <t xml:space="preserve">Impala daemon</t>
  </si>
  <si>
    <t xml:space="preserve">(Optional Service) Suggestion: Allocate at least 16GB memory when using Impala.</t>
  </si>
  <si>
    <t xml:space="preserve">Hbase RegionServer</t>
  </si>
  <si>
    <t xml:space="preserve">(Optional Service) Suggestion: Allocate no more than 12-16GB memory when using HBase Region Servers.</t>
  </si>
  <si>
    <t xml:space="preserve">Solr Server</t>
  </si>
  <si>
    <t xml:space="preserve">(Optional Service) Suggestion: Minimum 1GB for Solr server.  More will be necessary depending on index sizes.</t>
  </si>
  <si>
    <t xml:space="preserve">YARN NodeManager</t>
  </si>
  <si>
    <t xml:space="preserve">Allocate 1GB for the YARN NodeManager.</t>
  </si>
  <si>
    <t xml:space="preserve">Available Resources</t>
  </si>
  <si>
    <t xml:space="preserve">Physical Cores to Vcores Multiplier</t>
  </si>
  <si>
    <t xml:space="preserve">Set this ratio based on the expected number of concurrent threads per core.  Use 1 for CPU intensive tasks up to 4 for standard I/O bound tasks.</t>
  </si>
  <si>
    <t xml:space="preserve">YARN Available Vcores</t>
  </si>
  <si>
    <t xml:space="preserve">This value will be used in STEP 4 for YARN Configuration</t>
  </si>
  <si>
    <t xml:space="preserve">YARN Available Memory</t>
  </si>
  <si>
    <t xml:space="preserve">STEP 3: Cluster Size</t>
  </si>
  <si>
    <t xml:space="preserve">Enter the number of nodes you have (or expect to have) in the cluster</t>
  </si>
  <si>
    <t xml:space="preserve">Number of Worker Hosts in the cluster</t>
  </si>
  <si>
    <t xml:space="preserve">YARN Configuration</t>
  </si>
  <si>
    <t xml:space="preserve">STEP 4: YARN Configuration on Cluster</t>
  </si>
  <si>
    <t xml:space="preserve">These are the first set of configuration values for your cluster.  You can set these values in YARN-&gt;Configuration</t>
  </si>
  <si>
    <t xml:space="preserve">YARN Configuration Property</t>
  </si>
  <si>
    <t xml:space="preserve">Value</t>
  </si>
  <si>
    <t xml:space="preserve">yarn.nodemanager.resource.cpu-vcores</t>
  </si>
  <si>
    <t xml:space="preserve">Copied from STEP 2 "Available Resources"</t>
  </si>
  <si>
    <t xml:space="preserve">yarn.nodemanager.resource.memory-mb</t>
  </si>
  <si>
    <t xml:space="preserve">STEP 5: Verify YARN Settings on Cluster</t>
  </si>
  <si>
    <t xml:space="preserve">Go to the Resource Manager Web UI (usually http://&lt;ResourceManagerIP&gt;:8088/ and verify the "Memory Total" and "Vcores Total" matches the values above.  If your machine has no bad nodes, then the numbers should match exactly.</t>
  </si>
  <si>
    <t xml:space="preserve">Resource Manager Property to Check</t>
  </si>
  <si>
    <t xml:space="preserve">Note</t>
  </si>
  <si>
    <t xml:space="preserve">Expected Value for "Vcores Total"</t>
  </si>
  <si>
    <t xml:space="preserve">Calculated from STEP 2 "YARN Available Vcores" and STEP 3</t>
  </si>
  <si>
    <t xml:space="preserve">Expected Value for "Memory Total" (in GB)</t>
  </si>
  <si>
    <t xml:space="preserve">Calculated from STEP 2 "YARN Available Memory" and STEP 3</t>
  </si>
  <si>
    <t xml:space="preserve">STEP 6: Verify Container Settings on Cluster</t>
  </si>
  <si>
    <t xml:space="preserve">In order to have YARN jobs run cleanly, you need to configure the container properties.</t>
  </si>
  <si>
    <t xml:space="preserve">YARN Container Configuration Property (Vcores)</t>
  </si>
  <si>
    <t xml:space="preserve">yarn.scheduler.minimum-allocation-vcores</t>
  </si>
  <si>
    <t xml:space="preserve">Minimum vcore reservation for a container</t>
  </si>
  <si>
    <t xml:space="preserve">yarn-scheduler.maximum-allocation-vcores</t>
  </si>
  <si>
    <t xml:space="preserve">Maximum vcore reservation for a container</t>
  </si>
  <si>
    <t xml:space="preserve">yarn.scheduler.increment-allocation-vcores</t>
  </si>
  <si>
    <t xml:space="preserve">Vcore allocations must be a multiple of this value</t>
  </si>
  <si>
    <t xml:space="preserve">YARN Container Configuration Property (Memory)</t>
  </si>
  <si>
    <t xml:space="preserve">yarn.scheduler.minimum-allocation-mb</t>
  </si>
  <si>
    <t xml:space="preserve">Minimum memory reservation for a container</t>
  </si>
  <si>
    <t xml:space="preserve">yarn.scheduler.maximum-allocation-mb</t>
  </si>
  <si>
    <t xml:space="preserve">Maximum memory reservation for a container</t>
  </si>
  <si>
    <t xml:space="preserve">yarn.scheduler.increment-allocation-mb</t>
  </si>
  <si>
    <t xml:space="preserve">Memory allocations must be a multiple of this value</t>
  </si>
  <si>
    <t xml:space="preserve">Step 6A: Cluster Container Capacity</t>
  </si>
  <si>
    <t xml:space="preserve">This section will tell you the capacity of your cluster (in terms of containers).</t>
  </si>
  <si>
    <t xml:space="preserve">Cluster Container Estimates</t>
  </si>
  <si>
    <t xml:space="preserve">Max possible number of containers, based on memory configuration</t>
  </si>
  <si>
    <t xml:space="preserve">Min possible number of containers, based on memory configuration</t>
  </si>
  <si>
    <t xml:space="preserve">Max possible number of containers, based on vcore configuration</t>
  </si>
  <si>
    <t xml:space="preserve">Min possible number of containers, based on vcore configuration</t>
  </si>
  <si>
    <t xml:space="preserve">STEP 6B: Container Sanity Checking</t>
  </si>
  <si>
    <t xml:space="preserve">This section will do some basic checking of your container parameters in STEP 6 against the hosts.</t>
  </si>
  <si>
    <t xml:space="preserve">Sanity Check</t>
  </si>
  <si>
    <t xml:space="preserve">Check Status</t>
  </si>
  <si>
    <t xml:space="preserve">Vcore Max &gt;= Vcore Min</t>
  </si>
  <si>
    <t xml:space="preserve">yarn.scheduler.maximum-allocation-vcores must be greater than or equal to yarn.scheduler.minimum-allocation-vcores</t>
  </si>
  <si>
    <t xml:space="preserve">Memory Max &gt;= Memory  Min</t>
  </si>
  <si>
    <t xml:space="preserve">yarn.scheduler.maximum-allocation-mb must be greater than or equal to yarn.scheduler.minimum-allocation-mb</t>
  </si>
  <si>
    <t xml:space="preserve">VCoreMin &gt;= 0</t>
  </si>
  <si>
    <t xml:space="preserve">yarn.scheduler.minimum-allocation-vcores must be greater than or equal to 1 (0 for Impala)</t>
  </si>
  <si>
    <t xml:space="preserve">VCoreMin &lt;= HostsVCores</t>
  </si>
  <si>
    <t xml:space="preserve">yarn.scheduler.minimum-allocation-vcores must be less than or equal to the yarn.nodemanager.resource.cpu-vcores</t>
  </si>
  <si>
    <t xml:space="preserve">VCoreMax &gt;= 1</t>
  </si>
  <si>
    <t xml:space="preserve">yarn.scheduler.maximum-allocation-vcores must be greater than or equal to 1</t>
  </si>
  <si>
    <t xml:space="preserve">VCoreMax &lt;= HostsVcores</t>
  </si>
  <si>
    <t xml:space="preserve">yarn.scheduler.maximum-allocation-vcores must be less than or equal to the yarn.nodemanager.resource.memory-mb</t>
  </si>
  <si>
    <t xml:space="preserve">Memory Min &lt; 1024 MB</t>
  </si>
  <si>
    <t xml:space="preserve">If yarn.scheduler.minimum-allocation-mb is less than 1GB, containers will likely get killed by YARN</t>
  </si>
  <si>
    <t xml:space="preserve">MapReduce Configuration</t>
  </si>
  <si>
    <t xml:space="preserve">STEP 7: MapReduce Configuration</t>
  </si>
  <si>
    <t xml:space="preserve">Property</t>
  </si>
  <si>
    <t xml:space="preserve">Property Type</t>
  </si>
  <si>
    <t xml:space="preserve">Component</t>
  </si>
  <si>
    <t xml:space="preserve">yarn.app.mapreduce.am.resource.cpu-vcores</t>
  </si>
  <si>
    <t xml:space="preserve">Config</t>
  </si>
  <si>
    <t xml:space="preserve">Application Master</t>
  </si>
  <si>
    <t xml:space="preserve">AM container vcore reservation</t>
  </si>
  <si>
    <t xml:space="preserve">yarn.app.mapreduce.am.resource.mb</t>
  </si>
  <si>
    <t xml:space="preserve">AM container memory reservation</t>
  </si>
  <si>
    <t xml:space="preserve">ApplicationMaster Java Maximum Heap Size (available in CM)</t>
  </si>
  <si>
    <t xml:space="preserve">Java VM Heap</t>
  </si>
  <si>
    <t xml:space="preserve">AM Java heap size</t>
  </si>
  <si>
    <t xml:space="preserve">mapreduce.map.cpu.vcores</t>
  </si>
  <si>
    <t xml:space="preserve">Map Task</t>
  </si>
  <si>
    <t xml:space="preserve">Map task vcore reservation</t>
  </si>
  <si>
    <t xml:space="preserve">mapreduce.map.memory.mb</t>
  </si>
  <si>
    <t xml:space="preserve">Map task memory reservation</t>
  </si>
  <si>
    <t xml:space="preserve">mapreduce.map.java.opts.max.heap</t>
  </si>
  <si>
    <t xml:space="preserve">Map task Java heap size</t>
  </si>
  <si>
    <t xml:space="preserve">mapreduce.reduce.cpu.vcores</t>
  </si>
  <si>
    <t xml:space="preserve">Reduce Task</t>
  </si>
  <si>
    <t xml:space="preserve">Reduce task vcore reservation</t>
  </si>
  <si>
    <t xml:space="preserve">mapreduce.reduce.memory.mb</t>
  </si>
  <si>
    <t xml:space="preserve">Reduce task memory reservation</t>
  </si>
  <si>
    <t xml:space="preserve">mapreduce.reduce.java.opts</t>
  </si>
  <si>
    <t xml:space="preserve">Reduce Task Java heap size</t>
  </si>
  <si>
    <t xml:space="preserve">mapreduce.task.io.sort.mb</t>
  </si>
  <si>
    <t xml:space="preserve">Spill/Sort (Map Task)</t>
  </si>
  <si>
    <t xml:space="preserve">Spill/Sort memory reservation</t>
  </si>
  <si>
    <t xml:space="preserve">STEP 7A: MapReduce Sanity Checking</t>
  </si>
  <si>
    <t xml:space="preserve">Sanity check MapReduce settings against container minimum/maximum properties.</t>
  </si>
  <si>
    <t xml:space="preserve">Application Master Sanity Checks</t>
  </si>
  <si>
    <t xml:space="preserve">yarn.app.mapreduce.am.resource.cpu-vcores &gt;= container min</t>
  </si>
  <si>
    <t xml:space="preserve">Make sure ApplicationMaster vcore request fits within container limits</t>
  </si>
  <si>
    <t xml:space="preserve">yarn.app.mapreduce.am.resource.cpu-vcores &lt;= container max</t>
  </si>
  <si>
    <t xml:space="preserve">Ditto</t>
  </si>
  <si>
    <t xml:space="preserve">yarn.app.mapreduce.am.resource.mb &gt;= container min</t>
  </si>
  <si>
    <t xml:space="preserve">Make sure ApplicationMaster memory request fits within container limits</t>
  </si>
  <si>
    <t xml:space="preserve">yarn.app.mapreduce.am.resource.mb &lt;= container max</t>
  </si>
  <si>
    <t xml:space="preserve">ApplicationMaster Java Heap "close" to memory request</t>
  </si>
  <si>
    <t xml:space="preserve">Make sure ApplicationMaster Java Heap is within 90% to 100% of yarn.app.mapreduce.am.resource.mb.  Otherwise, memory is being wasted.</t>
  </si>
  <si>
    <t xml:space="preserve">Map Task Sanity Checks</t>
  </si>
  <si>
    <t xml:space="preserve">mapreduce.map.cpu.vcores &gt;= container min</t>
  </si>
  <si>
    <t xml:space="preserve">Make sure Map Task vcore request fits within container limits</t>
  </si>
  <si>
    <t xml:space="preserve">mapreduce.map.cpu.vcores &lt;= container max</t>
  </si>
  <si>
    <t xml:space="preserve">mapreduce.map.cpu.memory.mb &gt;= container min</t>
  </si>
  <si>
    <t xml:space="preserve">Make sure Map Task memory request fits within container limits</t>
  </si>
  <si>
    <t xml:space="preserve">mapreduce.map.cpu.memory.mb &lt;= container max</t>
  </si>
  <si>
    <t xml:space="preserve">Map Task Java Heap "close" to memory request</t>
  </si>
  <si>
    <t xml:space="preserve">Make sure that Map Task Java Heap is within 90% to 100% of mapreduce.map.cpu.memory.mb.  Otherwise, memory is being wasted.</t>
  </si>
  <si>
    <t xml:space="preserve">mapreduce.task.io.sort.mb &lt;&lt; Map Task Java Heap</t>
  </si>
  <si>
    <t xml:space="preserve">Make sure that Spill/Sort memory reservation leaves enough "room" in the Map Task</t>
  </si>
  <si>
    <t xml:space="preserve">Reduce Task Sanity Checks</t>
  </si>
  <si>
    <t xml:space="preserve">mapreduce.reduce.cpu.vcores &gt;= container min</t>
  </si>
  <si>
    <t xml:space="preserve">Make sure Reduce Task vcore request fits within container limits</t>
  </si>
  <si>
    <t xml:space="preserve">mapreduce.reduce.cpu.vcores &lt;= container max</t>
  </si>
  <si>
    <t xml:space="preserve">mapreduce.reduce.cpu.memory.mb &gt;= container min</t>
  </si>
  <si>
    <t xml:space="preserve">Make sure Reduce Task memory request fits within container limits</t>
  </si>
  <si>
    <t xml:space="preserve">mapreduce.reduce.cpu.memory.mb &lt;= container max</t>
  </si>
  <si>
    <t xml:space="preserve">Reduce Task Java Heap "close" to memory request</t>
  </si>
  <si>
    <t xml:space="preserve">Make sure that Reduce Task Java Heap is within 90% to 100% of mapreduce.reduce.cpu.memory.mb.  Otherwise, memory is being wasted.</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</si>
</sst>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b val="true"/>
      <sz val="36"/>
      <color rgb="FF29A7D5"/>
      <name val="Calibri"/>
      <family val="2"/>
      <charset val="1"/>
    </font>
    <font>
      <sz val="24"/>
      <color rgb="FF0078D9"/>
      <name val="Calibri"/>
      <family val="2"/>
      <charset val="1"/>
    </font>
    <font>
      <sz val="16"/>
      <color rgb="FF0078D9"/>
      <name val="Calibri"/>
      <family val="2"/>
      <charset val="1"/>
    </font>
    <font>
      <sz val="14"/>
      <color rgb="FF000000"/>
      <name val="Calibri"/>
      <family val="2"/>
      <charset val="1"/>
    </font>
    <font>
      <sz val="12"/>
      <color rgb="FFFFFFFF"/>
      <name val="Calibri"/>
      <family val="2"/>
      <charset val="1"/>
    </font>
    <font>
      <sz val="12"/>
      <color rgb="FF0078D9"/>
      <name val="Calibri"/>
      <family val="2"/>
      <charset val="1"/>
    </font>
    <font>
      <b val="true"/>
      <sz val="36"/>
      <color rgb="FF000000"/>
      <name val="Calibri"/>
      <family val="2"/>
      <charset val="1"/>
    </font>
  </fonts>
  <fills count="4">
    <fill>
      <patternFill patternType="none"/>
    </fill>
    <fill>
      <patternFill patternType="gray125"/>
    </fill>
    <fill>
      <patternFill patternType="solid">
        <fgColor rgb="FF29A7D5"/>
        <bgColor rgb="FF339966"/>
      </patternFill>
    </fill>
    <fill>
      <patternFill patternType="solid">
        <fgColor rgb="FF004D6F"/>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6">
    <dxf>
      <font>
        <color rgb="FF9C0006"/>
      </font>
      <fill>
        <patternFill>
          <bgColor rgb="FFFFFF00"/>
        </patternFill>
      </fill>
    </dxf>
    <dxf>
      <font>
        <color rgb="FFFFFFFF"/>
      </font>
      <fill>
        <patternFill>
          <bgColor rgb="FF004D6F"/>
        </patternFill>
      </fill>
    </dxf>
    <dxf>
      <font>
        <color rgb="FF9C0006"/>
      </font>
      <fill>
        <patternFill>
          <bgColor rgb="FFFF0000"/>
        </patternFill>
      </fill>
    </dxf>
    <dxf>
      <font>
        <color rgb="FF9C0006"/>
      </font>
      <fill>
        <patternFill>
          <bgColor rgb="FFFF0000"/>
        </patternFill>
      </fill>
    </dxf>
    <dxf>
      <font>
        <color rgb="00FFFFFF"/>
      </font>
      <fill>
        <patternFill>
          <bgColor rgb="FFFF0000"/>
        </patternFill>
      </fill>
    </dxf>
    <dxf>
      <font>
        <color rgb="00FFFFFF"/>
      </font>
      <fill>
        <patternFill>
          <bgColor rgb="FFFFFF00"/>
        </patternFill>
      </fill>
    </dxf>
    <dxf>
      <font>
        <color rgb="00FFFFFF"/>
      </font>
      <fill>
        <patternFill>
          <bgColor rgb="FF00FA00"/>
        </patternFill>
      </fill>
    </dxf>
    <dxf>
      <font>
        <color rgb="00FFFFFF"/>
      </font>
      <fill>
        <patternFill>
          <bgColor rgb="FFFF0000"/>
        </patternFill>
      </fill>
    </dxf>
    <dxf>
      <font>
        <color rgb="00FFFFFF"/>
      </font>
      <fill>
        <patternFill>
          <bgColor rgb="FFFFFF00"/>
        </patternFill>
      </fill>
    </dxf>
    <dxf>
      <font>
        <color rgb="FFFFFFFF"/>
      </font>
      <fill>
        <patternFill>
          <bgColor rgb="FF004D6F"/>
        </patternFill>
      </fill>
    </dxf>
    <dxf>
      <font>
        <color rgb="00FFFFFF"/>
      </font>
      <fill>
        <patternFill>
          <bgColor rgb="FFFF0000"/>
        </patternFill>
      </fill>
    </dxf>
    <dxf>
      <font>
        <color rgb="00FFFFFF"/>
      </font>
      <fill>
        <patternFill>
          <bgColor rgb="FFFFFF00"/>
        </patternFill>
      </fill>
    </dxf>
    <dxf>
      <font>
        <color rgb="FFFFFFFF"/>
      </font>
      <fill>
        <patternFill>
          <bgColor rgb="FF004D6F"/>
        </patternFill>
      </fill>
    </dxf>
    <dxf>
      <font>
        <color rgb="00FFFFFF"/>
      </font>
      <fill>
        <patternFill>
          <bgColor rgb="FFFF0000"/>
        </patternFill>
      </fill>
    </dxf>
    <dxf>
      <font>
        <color rgb="00FFFFFF"/>
      </font>
      <fill>
        <patternFill>
          <bgColor rgb="FFFFFF00"/>
        </patternFill>
      </fill>
    </dxf>
    <dxf>
      <font>
        <color rgb="FFFFFFFF"/>
      </font>
      <fill>
        <patternFill>
          <bgColor rgb="FF004D6F"/>
        </patternFill>
      </fill>
    </dxf>
  </dxfs>
  <colors>
    <indexedColors>
      <rgbColor rgb="FF000000"/>
      <rgbColor rgb="FFFFFFFF"/>
      <rgbColor rgb="FFFF0000"/>
      <rgbColor rgb="FF00FA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8D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9A7D5"/>
      <rgbColor rgb="FF99CC00"/>
      <rgbColor rgb="FFFFCC00"/>
      <rgbColor rgb="FFFF9900"/>
      <rgbColor rgb="FFFF6600"/>
      <rgbColor rgb="FF666699"/>
      <rgbColor rgb="FF969696"/>
      <rgbColor rgb="FF004D6F"/>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649440</xdr:colOff>
      <xdr:row>0</xdr:row>
      <xdr:rowOff>169560</xdr:rowOff>
    </xdr:from>
    <xdr:to>
      <xdr:col>2</xdr:col>
      <xdr:colOff>935640</xdr:colOff>
      <xdr:row>0</xdr:row>
      <xdr:rowOff>571320</xdr:rowOff>
    </xdr:to>
    <xdr:sp>
      <xdr:nvSpPr>
        <xdr:cNvPr id="0" name="CustomShape 1"/>
        <xdr:cNvSpPr/>
      </xdr:nvSpPr>
      <xdr:spPr>
        <a:xfrm>
          <a:off x="2725560" y="169560"/>
          <a:ext cx="286200" cy="401760"/>
        </a:xfrm>
        <a:custGeom>
          <a:avLst/>
          <a:gdLst/>
          <a:ahLst/>
          <a:rect l="l" t="t"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solidFill>
          <a:srgbClr val="29a7df"/>
        </a:solidFill>
        <a:ln w="9360">
          <a:noFill/>
        </a:ln>
      </xdr:spPr>
      <xdr:style>
        <a:lnRef idx="0"/>
        <a:fillRef idx="0"/>
        <a:effectRef idx="0"/>
        <a:fontRef idx="minor"/>
      </xdr:style>
    </xdr:sp>
    <xdr:clientData/>
  </xdr:twoCellAnchor>
  <xdr:twoCellAnchor editAs="absolute">
    <xdr:from>
      <xdr:col>0</xdr:col>
      <xdr:colOff>576000</xdr:colOff>
      <xdr:row>0</xdr:row>
      <xdr:rowOff>50760</xdr:rowOff>
    </xdr:from>
    <xdr:to>
      <xdr:col>0</xdr:col>
      <xdr:colOff>703440</xdr:colOff>
      <xdr:row>0</xdr:row>
      <xdr:rowOff>571320</xdr:rowOff>
    </xdr:to>
    <xdr:sp>
      <xdr:nvSpPr>
        <xdr:cNvPr id="1" name="CustomShape 1"/>
        <xdr:cNvSpPr/>
      </xdr:nvSpPr>
      <xdr:spPr>
        <a:xfrm>
          <a:off x="576000" y="50760"/>
          <a:ext cx="127440" cy="520560"/>
        </a:xfrm>
        <a:custGeom>
          <a:avLst/>
          <a:gdLst/>
          <a:ahLst/>
          <a:rect l="l" t="t"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solidFill>
          <a:srgbClr val="29a7df"/>
        </a:solidFill>
        <a:ln w="9360">
          <a:noFill/>
        </a:ln>
      </xdr:spPr>
      <xdr:style>
        <a:lnRef idx="0"/>
        <a:fillRef idx="0"/>
        <a:effectRef idx="0"/>
        <a:fontRef idx="minor"/>
      </xdr:style>
    </xdr:sp>
    <xdr:clientData/>
  </xdr:twoCellAnchor>
  <xdr:twoCellAnchor editAs="absolute">
    <xdr:from>
      <xdr:col>0</xdr:col>
      <xdr:colOff>752040</xdr:colOff>
      <xdr:row>0</xdr:row>
      <xdr:rowOff>158760</xdr:rowOff>
    </xdr:from>
    <xdr:to>
      <xdr:col>1</xdr:col>
      <xdr:colOff>162360</xdr:colOff>
      <xdr:row>0</xdr:row>
      <xdr:rowOff>573120</xdr:rowOff>
    </xdr:to>
    <xdr:sp>
      <xdr:nvSpPr>
        <xdr:cNvPr id="2" name="CustomShape 1"/>
        <xdr:cNvSpPr/>
      </xdr:nvSpPr>
      <xdr:spPr>
        <a:xfrm>
          <a:off x="752040" y="158760"/>
          <a:ext cx="448200" cy="414360"/>
        </a:xfrm>
        <a:custGeom>
          <a:avLst/>
          <a:gdLst/>
          <a:ahLst/>
          <a:rect l="l" t="t"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solidFill>
          <a:srgbClr val="29a7df"/>
        </a:solidFill>
        <a:ln w="9360">
          <a:noFill/>
        </a:ln>
      </xdr:spPr>
      <xdr:style>
        <a:lnRef idx="0"/>
        <a:fillRef idx="0"/>
        <a:effectRef idx="0"/>
        <a:fontRef idx="minor"/>
      </xdr:style>
    </xdr:sp>
    <xdr:clientData/>
  </xdr:twoCellAnchor>
  <xdr:twoCellAnchor editAs="absolute">
    <xdr:from>
      <xdr:col>0</xdr:col>
      <xdr:colOff>88920</xdr:colOff>
      <xdr:row>0</xdr:row>
      <xdr:rowOff>158760</xdr:rowOff>
    </xdr:from>
    <xdr:to>
      <xdr:col>0</xdr:col>
      <xdr:colOff>525960</xdr:colOff>
      <xdr:row>0</xdr:row>
      <xdr:rowOff>573120</xdr:rowOff>
    </xdr:to>
    <xdr:sp>
      <xdr:nvSpPr>
        <xdr:cNvPr id="3" name="CustomShape 1"/>
        <xdr:cNvSpPr/>
      </xdr:nvSpPr>
      <xdr:spPr>
        <a:xfrm>
          <a:off x="88920" y="158760"/>
          <a:ext cx="437040" cy="414360"/>
        </a:xfrm>
        <a:custGeom>
          <a:avLst/>
          <a:gdLst/>
          <a:ahLst/>
          <a:rect l="l" t="t"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solidFill>
          <a:srgbClr val="29a7df"/>
        </a:solidFill>
        <a:ln w="9360">
          <a:noFill/>
        </a:ln>
      </xdr:spPr>
      <xdr:style>
        <a:lnRef idx="0"/>
        <a:fillRef idx="0"/>
        <a:effectRef idx="0"/>
        <a:fontRef idx="minor"/>
      </xdr:style>
    </xdr:sp>
    <xdr:clientData/>
  </xdr:twoCellAnchor>
  <xdr:twoCellAnchor editAs="absolute">
    <xdr:from>
      <xdr:col>1</xdr:col>
      <xdr:colOff>212400</xdr:colOff>
      <xdr:row>0</xdr:row>
      <xdr:rowOff>169560</xdr:rowOff>
    </xdr:from>
    <xdr:to>
      <xdr:col>1</xdr:col>
      <xdr:colOff>636120</xdr:colOff>
      <xdr:row>0</xdr:row>
      <xdr:rowOff>573120</xdr:rowOff>
    </xdr:to>
    <xdr:sp>
      <xdr:nvSpPr>
        <xdr:cNvPr id="4" name="CustomShape 1"/>
        <xdr:cNvSpPr/>
      </xdr:nvSpPr>
      <xdr:spPr>
        <a:xfrm>
          <a:off x="1250280" y="169560"/>
          <a:ext cx="423720" cy="403560"/>
        </a:xfrm>
        <a:custGeom>
          <a:avLst/>
          <a:gdLst/>
          <a:ahLst/>
          <a:rect l="l" t="t"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solidFill>
          <a:srgbClr val="29a7df"/>
        </a:solidFill>
        <a:ln w="9360">
          <a:noFill/>
        </a:ln>
      </xdr:spPr>
      <xdr:style>
        <a:lnRef idx="0"/>
        <a:fillRef idx="0"/>
        <a:effectRef idx="0"/>
        <a:fontRef idx="minor"/>
      </xdr:style>
    </xdr:sp>
    <xdr:clientData/>
  </xdr:twoCellAnchor>
  <xdr:twoCellAnchor editAs="absolute">
    <xdr:from>
      <xdr:col>1</xdr:col>
      <xdr:colOff>688320</xdr:colOff>
      <xdr:row>0</xdr:row>
      <xdr:rowOff>50760</xdr:rowOff>
    </xdr:from>
    <xdr:to>
      <xdr:col>2</xdr:col>
      <xdr:colOff>104760</xdr:colOff>
      <xdr:row>0</xdr:row>
      <xdr:rowOff>573120</xdr:rowOff>
    </xdr:to>
    <xdr:sp>
      <xdr:nvSpPr>
        <xdr:cNvPr id="5" name="CustomShape 1"/>
        <xdr:cNvSpPr/>
      </xdr:nvSpPr>
      <xdr:spPr>
        <a:xfrm>
          <a:off x="1726200" y="50760"/>
          <a:ext cx="454680" cy="522360"/>
        </a:xfrm>
        <a:custGeom>
          <a:avLst/>
          <a:gdLst/>
          <a:ahLst/>
          <a:rect l="l" t="t"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solidFill>
          <a:srgbClr val="29a7df"/>
        </a:solidFill>
        <a:ln w="9360">
          <a:noFill/>
        </a:ln>
      </xdr:spPr>
      <xdr:style>
        <a:lnRef idx="0"/>
        <a:fillRef idx="0"/>
        <a:effectRef idx="0"/>
        <a:fontRef idx="minor"/>
      </xdr:style>
    </xdr:sp>
    <xdr:clientData/>
  </xdr:twoCellAnchor>
  <xdr:twoCellAnchor editAs="absolute">
    <xdr:from>
      <xdr:col>2</xdr:col>
      <xdr:colOff>154440</xdr:colOff>
      <xdr:row>0</xdr:row>
      <xdr:rowOff>158760</xdr:rowOff>
    </xdr:from>
    <xdr:to>
      <xdr:col>2</xdr:col>
      <xdr:colOff>602640</xdr:colOff>
      <xdr:row>0</xdr:row>
      <xdr:rowOff>573120</xdr:rowOff>
    </xdr:to>
    <xdr:sp>
      <xdr:nvSpPr>
        <xdr:cNvPr id="6" name="CustomShape 1"/>
        <xdr:cNvSpPr/>
      </xdr:nvSpPr>
      <xdr:spPr>
        <a:xfrm>
          <a:off x="2230560" y="158760"/>
          <a:ext cx="448200" cy="414360"/>
        </a:xfrm>
        <a:custGeom>
          <a:avLst/>
          <a:gdLst/>
          <a:ahLst/>
          <a:rect l="l" t="t"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solidFill>
          <a:srgbClr val="29a7df"/>
        </a:solidFill>
        <a:ln w="9360">
          <a:noFill/>
        </a:ln>
      </xdr:spPr>
      <xdr:style>
        <a:lnRef idx="0"/>
        <a:fillRef idx="0"/>
        <a:effectRef idx="0"/>
        <a:fontRef idx="minor"/>
      </xdr:style>
    </xdr:sp>
    <xdr:clientData/>
  </xdr:twoCellAnchor>
  <xdr:twoCellAnchor editAs="absolute">
    <xdr:from>
      <xdr:col>2</xdr:col>
      <xdr:colOff>954360</xdr:colOff>
      <xdr:row>0</xdr:row>
      <xdr:rowOff>158760</xdr:rowOff>
    </xdr:from>
    <xdr:to>
      <xdr:col>3</xdr:col>
      <xdr:colOff>326880</xdr:colOff>
      <xdr:row>0</xdr:row>
      <xdr:rowOff>573120</xdr:rowOff>
    </xdr:to>
    <xdr:sp>
      <xdr:nvSpPr>
        <xdr:cNvPr id="7" name="CustomShape 1"/>
        <xdr:cNvSpPr/>
      </xdr:nvSpPr>
      <xdr:spPr>
        <a:xfrm>
          <a:off x="3030480" y="158760"/>
          <a:ext cx="410760" cy="414360"/>
        </a:xfrm>
        <a:custGeom>
          <a:avLst/>
          <a:gdLst/>
          <a:ahLst/>
          <a:rect l="l" t="t"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solidFill>
          <a:srgbClr val="29a7df"/>
        </a:solidFill>
        <a:ln w="9360">
          <a:noFill/>
        </a:ln>
      </xdr:spPr>
      <xdr:style>
        <a:lnRef idx="0"/>
        <a:fillRef idx="0"/>
        <a:effectRef idx="0"/>
        <a:fontRef idx="minor"/>
      </xdr:style>
    </xdr:sp>
    <xdr:clientData/>
  </xdr:twoCellAnchor>
  <xdr:twoCellAnchor editAs="absolute">
    <xdr:from>
      <xdr:col>3</xdr:col>
      <xdr:colOff>358200</xdr:colOff>
      <xdr:row>0</xdr:row>
      <xdr:rowOff>161640</xdr:rowOff>
    </xdr:from>
    <xdr:to>
      <xdr:col>3</xdr:col>
      <xdr:colOff>456840</xdr:colOff>
      <xdr:row>0</xdr:row>
      <xdr:rowOff>244080</xdr:rowOff>
    </xdr:to>
    <xdr:sp>
      <xdr:nvSpPr>
        <xdr:cNvPr id="8" name="CustomShape 1"/>
        <xdr:cNvSpPr/>
      </xdr:nvSpPr>
      <xdr:spPr>
        <a:xfrm>
          <a:off x="3472560" y="161640"/>
          <a:ext cx="98640" cy="82440"/>
        </a:xfrm>
        <a:custGeom>
          <a:avLst/>
          <a:gdLst/>
          <a:ahLst/>
          <a:rect l="l" t="t"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solidFill>
          <a:srgbClr val="29a7df"/>
        </a:solidFill>
        <a:ln w="936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649440</xdr:colOff>
      <xdr:row>0</xdr:row>
      <xdr:rowOff>169560</xdr:rowOff>
    </xdr:from>
    <xdr:to>
      <xdr:col>2</xdr:col>
      <xdr:colOff>935640</xdr:colOff>
      <xdr:row>0</xdr:row>
      <xdr:rowOff>571320</xdr:rowOff>
    </xdr:to>
    <xdr:sp>
      <xdr:nvSpPr>
        <xdr:cNvPr id="9" name="CustomShape 1"/>
        <xdr:cNvSpPr/>
      </xdr:nvSpPr>
      <xdr:spPr>
        <a:xfrm>
          <a:off x="2725560" y="169560"/>
          <a:ext cx="286200" cy="401760"/>
        </a:xfrm>
        <a:custGeom>
          <a:avLst/>
          <a:gdLst/>
          <a:ahLst/>
          <a:rect l="l" t="t"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solidFill>
          <a:srgbClr val="29a7df"/>
        </a:solidFill>
        <a:ln w="9360">
          <a:noFill/>
        </a:ln>
      </xdr:spPr>
      <xdr:style>
        <a:lnRef idx="0"/>
        <a:fillRef idx="0"/>
        <a:effectRef idx="0"/>
        <a:fontRef idx="minor"/>
      </xdr:style>
    </xdr:sp>
    <xdr:clientData/>
  </xdr:twoCellAnchor>
  <xdr:twoCellAnchor editAs="absolute">
    <xdr:from>
      <xdr:col>0</xdr:col>
      <xdr:colOff>576000</xdr:colOff>
      <xdr:row>0</xdr:row>
      <xdr:rowOff>50760</xdr:rowOff>
    </xdr:from>
    <xdr:to>
      <xdr:col>0</xdr:col>
      <xdr:colOff>703440</xdr:colOff>
      <xdr:row>0</xdr:row>
      <xdr:rowOff>571320</xdr:rowOff>
    </xdr:to>
    <xdr:sp>
      <xdr:nvSpPr>
        <xdr:cNvPr id="10" name="CustomShape 1"/>
        <xdr:cNvSpPr/>
      </xdr:nvSpPr>
      <xdr:spPr>
        <a:xfrm>
          <a:off x="576000" y="50760"/>
          <a:ext cx="127440" cy="520560"/>
        </a:xfrm>
        <a:custGeom>
          <a:avLst/>
          <a:gdLst/>
          <a:ahLst/>
          <a:rect l="l" t="t"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solidFill>
          <a:srgbClr val="29a7df"/>
        </a:solidFill>
        <a:ln w="9360">
          <a:noFill/>
        </a:ln>
      </xdr:spPr>
      <xdr:style>
        <a:lnRef idx="0"/>
        <a:fillRef idx="0"/>
        <a:effectRef idx="0"/>
        <a:fontRef idx="minor"/>
      </xdr:style>
    </xdr:sp>
    <xdr:clientData/>
  </xdr:twoCellAnchor>
  <xdr:twoCellAnchor editAs="absolute">
    <xdr:from>
      <xdr:col>0</xdr:col>
      <xdr:colOff>752040</xdr:colOff>
      <xdr:row>0</xdr:row>
      <xdr:rowOff>158760</xdr:rowOff>
    </xdr:from>
    <xdr:to>
      <xdr:col>1</xdr:col>
      <xdr:colOff>162360</xdr:colOff>
      <xdr:row>0</xdr:row>
      <xdr:rowOff>573120</xdr:rowOff>
    </xdr:to>
    <xdr:sp>
      <xdr:nvSpPr>
        <xdr:cNvPr id="11" name="CustomShape 1"/>
        <xdr:cNvSpPr/>
      </xdr:nvSpPr>
      <xdr:spPr>
        <a:xfrm>
          <a:off x="752040" y="158760"/>
          <a:ext cx="448200" cy="414360"/>
        </a:xfrm>
        <a:custGeom>
          <a:avLst/>
          <a:gdLst/>
          <a:ahLst/>
          <a:rect l="l" t="t"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solidFill>
          <a:srgbClr val="29a7df"/>
        </a:solidFill>
        <a:ln w="9360">
          <a:noFill/>
        </a:ln>
      </xdr:spPr>
      <xdr:style>
        <a:lnRef idx="0"/>
        <a:fillRef idx="0"/>
        <a:effectRef idx="0"/>
        <a:fontRef idx="minor"/>
      </xdr:style>
    </xdr:sp>
    <xdr:clientData/>
  </xdr:twoCellAnchor>
  <xdr:twoCellAnchor editAs="absolute">
    <xdr:from>
      <xdr:col>0</xdr:col>
      <xdr:colOff>88920</xdr:colOff>
      <xdr:row>0</xdr:row>
      <xdr:rowOff>158760</xdr:rowOff>
    </xdr:from>
    <xdr:to>
      <xdr:col>0</xdr:col>
      <xdr:colOff>525960</xdr:colOff>
      <xdr:row>0</xdr:row>
      <xdr:rowOff>573120</xdr:rowOff>
    </xdr:to>
    <xdr:sp>
      <xdr:nvSpPr>
        <xdr:cNvPr id="12" name="CustomShape 1"/>
        <xdr:cNvSpPr/>
      </xdr:nvSpPr>
      <xdr:spPr>
        <a:xfrm>
          <a:off x="88920" y="158760"/>
          <a:ext cx="437040" cy="414360"/>
        </a:xfrm>
        <a:custGeom>
          <a:avLst/>
          <a:gdLst/>
          <a:ahLst/>
          <a:rect l="l" t="t"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solidFill>
          <a:srgbClr val="29a7df"/>
        </a:solidFill>
        <a:ln w="9360">
          <a:noFill/>
        </a:ln>
      </xdr:spPr>
      <xdr:style>
        <a:lnRef idx="0"/>
        <a:fillRef idx="0"/>
        <a:effectRef idx="0"/>
        <a:fontRef idx="minor"/>
      </xdr:style>
    </xdr:sp>
    <xdr:clientData/>
  </xdr:twoCellAnchor>
  <xdr:twoCellAnchor editAs="absolute">
    <xdr:from>
      <xdr:col>1</xdr:col>
      <xdr:colOff>212400</xdr:colOff>
      <xdr:row>0</xdr:row>
      <xdr:rowOff>169560</xdr:rowOff>
    </xdr:from>
    <xdr:to>
      <xdr:col>1</xdr:col>
      <xdr:colOff>636120</xdr:colOff>
      <xdr:row>0</xdr:row>
      <xdr:rowOff>573120</xdr:rowOff>
    </xdr:to>
    <xdr:sp>
      <xdr:nvSpPr>
        <xdr:cNvPr id="13" name="CustomShape 1"/>
        <xdr:cNvSpPr/>
      </xdr:nvSpPr>
      <xdr:spPr>
        <a:xfrm>
          <a:off x="1250280" y="169560"/>
          <a:ext cx="423720" cy="403560"/>
        </a:xfrm>
        <a:custGeom>
          <a:avLst/>
          <a:gdLst/>
          <a:ahLst/>
          <a:rect l="l" t="t"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solidFill>
          <a:srgbClr val="29a7df"/>
        </a:solidFill>
        <a:ln w="9360">
          <a:noFill/>
        </a:ln>
      </xdr:spPr>
      <xdr:style>
        <a:lnRef idx="0"/>
        <a:fillRef idx="0"/>
        <a:effectRef idx="0"/>
        <a:fontRef idx="minor"/>
      </xdr:style>
    </xdr:sp>
    <xdr:clientData/>
  </xdr:twoCellAnchor>
  <xdr:twoCellAnchor editAs="absolute">
    <xdr:from>
      <xdr:col>1</xdr:col>
      <xdr:colOff>688320</xdr:colOff>
      <xdr:row>0</xdr:row>
      <xdr:rowOff>50760</xdr:rowOff>
    </xdr:from>
    <xdr:to>
      <xdr:col>2</xdr:col>
      <xdr:colOff>104760</xdr:colOff>
      <xdr:row>0</xdr:row>
      <xdr:rowOff>573120</xdr:rowOff>
    </xdr:to>
    <xdr:sp>
      <xdr:nvSpPr>
        <xdr:cNvPr id="14" name="CustomShape 1"/>
        <xdr:cNvSpPr/>
      </xdr:nvSpPr>
      <xdr:spPr>
        <a:xfrm>
          <a:off x="1726200" y="50760"/>
          <a:ext cx="454680" cy="522360"/>
        </a:xfrm>
        <a:custGeom>
          <a:avLst/>
          <a:gdLst/>
          <a:ahLst/>
          <a:rect l="l" t="t"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solidFill>
          <a:srgbClr val="29a7df"/>
        </a:solidFill>
        <a:ln w="9360">
          <a:noFill/>
        </a:ln>
      </xdr:spPr>
      <xdr:style>
        <a:lnRef idx="0"/>
        <a:fillRef idx="0"/>
        <a:effectRef idx="0"/>
        <a:fontRef idx="minor"/>
      </xdr:style>
    </xdr:sp>
    <xdr:clientData/>
  </xdr:twoCellAnchor>
  <xdr:twoCellAnchor editAs="absolute">
    <xdr:from>
      <xdr:col>2</xdr:col>
      <xdr:colOff>154440</xdr:colOff>
      <xdr:row>0</xdr:row>
      <xdr:rowOff>158760</xdr:rowOff>
    </xdr:from>
    <xdr:to>
      <xdr:col>2</xdr:col>
      <xdr:colOff>602640</xdr:colOff>
      <xdr:row>0</xdr:row>
      <xdr:rowOff>573120</xdr:rowOff>
    </xdr:to>
    <xdr:sp>
      <xdr:nvSpPr>
        <xdr:cNvPr id="15" name="CustomShape 1"/>
        <xdr:cNvSpPr/>
      </xdr:nvSpPr>
      <xdr:spPr>
        <a:xfrm>
          <a:off x="2230560" y="158760"/>
          <a:ext cx="448200" cy="414360"/>
        </a:xfrm>
        <a:custGeom>
          <a:avLst/>
          <a:gdLst/>
          <a:ahLst/>
          <a:rect l="l" t="t"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solidFill>
          <a:srgbClr val="29a7df"/>
        </a:solidFill>
        <a:ln w="9360">
          <a:noFill/>
        </a:ln>
      </xdr:spPr>
      <xdr:style>
        <a:lnRef idx="0"/>
        <a:fillRef idx="0"/>
        <a:effectRef idx="0"/>
        <a:fontRef idx="minor"/>
      </xdr:style>
    </xdr:sp>
    <xdr:clientData/>
  </xdr:twoCellAnchor>
  <xdr:twoCellAnchor editAs="absolute">
    <xdr:from>
      <xdr:col>2</xdr:col>
      <xdr:colOff>954360</xdr:colOff>
      <xdr:row>0</xdr:row>
      <xdr:rowOff>158760</xdr:rowOff>
    </xdr:from>
    <xdr:to>
      <xdr:col>3</xdr:col>
      <xdr:colOff>326880</xdr:colOff>
      <xdr:row>0</xdr:row>
      <xdr:rowOff>573120</xdr:rowOff>
    </xdr:to>
    <xdr:sp>
      <xdr:nvSpPr>
        <xdr:cNvPr id="16" name="CustomShape 1"/>
        <xdr:cNvSpPr/>
      </xdr:nvSpPr>
      <xdr:spPr>
        <a:xfrm>
          <a:off x="3030480" y="158760"/>
          <a:ext cx="410760" cy="414360"/>
        </a:xfrm>
        <a:custGeom>
          <a:avLst/>
          <a:gdLst/>
          <a:ahLst/>
          <a:rect l="l" t="t"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solidFill>
          <a:srgbClr val="29a7df"/>
        </a:solidFill>
        <a:ln w="9360">
          <a:noFill/>
        </a:ln>
      </xdr:spPr>
      <xdr:style>
        <a:lnRef idx="0"/>
        <a:fillRef idx="0"/>
        <a:effectRef idx="0"/>
        <a:fontRef idx="minor"/>
      </xdr:style>
    </xdr:sp>
    <xdr:clientData/>
  </xdr:twoCellAnchor>
  <xdr:twoCellAnchor editAs="absolute">
    <xdr:from>
      <xdr:col>3</xdr:col>
      <xdr:colOff>358200</xdr:colOff>
      <xdr:row>0</xdr:row>
      <xdr:rowOff>161640</xdr:rowOff>
    </xdr:from>
    <xdr:to>
      <xdr:col>3</xdr:col>
      <xdr:colOff>456840</xdr:colOff>
      <xdr:row>0</xdr:row>
      <xdr:rowOff>244080</xdr:rowOff>
    </xdr:to>
    <xdr:sp>
      <xdr:nvSpPr>
        <xdr:cNvPr id="17" name="CustomShape 1"/>
        <xdr:cNvSpPr/>
      </xdr:nvSpPr>
      <xdr:spPr>
        <a:xfrm>
          <a:off x="3472560" y="161640"/>
          <a:ext cx="98640" cy="82440"/>
        </a:xfrm>
        <a:custGeom>
          <a:avLst/>
          <a:gdLst/>
          <a:ahLst/>
          <a:rect l="l" t="t"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solidFill>
          <a:srgbClr val="29a7df"/>
        </a:solidFill>
        <a:ln w="936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649440</xdr:colOff>
      <xdr:row>0</xdr:row>
      <xdr:rowOff>169560</xdr:rowOff>
    </xdr:from>
    <xdr:to>
      <xdr:col>2</xdr:col>
      <xdr:colOff>935640</xdr:colOff>
      <xdr:row>0</xdr:row>
      <xdr:rowOff>571320</xdr:rowOff>
    </xdr:to>
    <xdr:sp>
      <xdr:nvSpPr>
        <xdr:cNvPr id="18" name="CustomShape 1"/>
        <xdr:cNvSpPr/>
      </xdr:nvSpPr>
      <xdr:spPr>
        <a:xfrm>
          <a:off x="2725560" y="169560"/>
          <a:ext cx="286200" cy="401760"/>
        </a:xfrm>
        <a:custGeom>
          <a:avLst/>
          <a:gdLst/>
          <a:ahLst/>
          <a:rect l="l" t="t" r="r" b="b"/>
          <a:pathLst>
            <a:path w="110" h="189">
              <a:moveTo>
                <a:pt x="98" y="0"/>
              </a:moveTo>
              <a:cubicBezTo>
                <a:pt x="86" y="0"/>
                <a:pt x="73" y="1"/>
                <a:pt x="61" y="5"/>
              </a:cubicBezTo>
              <a:cubicBezTo>
                <a:pt x="56" y="6"/>
                <a:pt x="50" y="8"/>
                <a:pt x="45" y="10"/>
              </a:cubicBezTo>
              <a:cubicBezTo>
                <a:pt x="44" y="9"/>
                <a:pt x="43" y="8"/>
                <a:pt x="42" y="6"/>
              </a:cubicBezTo>
              <a:cubicBezTo>
                <a:pt x="37" y="2"/>
                <a:pt x="32" y="0"/>
                <a:pt x="25" y="0"/>
              </a:cubicBezTo>
              <a:cubicBezTo>
                <a:pt x="0" y="0"/>
                <a:pt x="0" y="0"/>
                <a:pt x="0" y="0"/>
              </a:cubicBezTo>
              <a:cubicBezTo>
                <a:pt x="0" y="189"/>
                <a:pt x="0" y="189"/>
                <a:pt x="0" y="189"/>
              </a:cubicBezTo>
              <a:cubicBezTo>
                <a:pt x="49" y="189"/>
                <a:pt x="49" y="189"/>
                <a:pt x="49" y="189"/>
              </a:cubicBezTo>
              <a:cubicBezTo>
                <a:pt x="49" y="90"/>
                <a:pt x="49" y="90"/>
                <a:pt x="49" y="90"/>
              </a:cubicBezTo>
              <a:cubicBezTo>
                <a:pt x="49" y="71"/>
                <a:pt x="52" y="64"/>
                <a:pt x="59" y="57"/>
              </a:cubicBezTo>
              <a:cubicBezTo>
                <a:pt x="65" y="51"/>
                <a:pt x="75" y="48"/>
                <a:pt x="89" y="48"/>
              </a:cubicBezTo>
              <a:cubicBezTo>
                <a:pt x="110" y="48"/>
                <a:pt x="110" y="48"/>
                <a:pt x="110" y="48"/>
              </a:cubicBezTo>
              <a:cubicBezTo>
                <a:pt x="110" y="0"/>
                <a:pt x="110" y="0"/>
                <a:pt x="110" y="0"/>
              </a:cubicBezTo>
              <a:cubicBezTo>
                <a:pt x="98" y="0"/>
                <a:pt x="98" y="0"/>
                <a:pt x="98" y="0"/>
              </a:cubicBezTo>
            </a:path>
          </a:pathLst>
        </a:custGeom>
        <a:solidFill>
          <a:srgbClr val="29a7df"/>
        </a:solidFill>
        <a:ln w="9360">
          <a:noFill/>
        </a:ln>
      </xdr:spPr>
      <xdr:style>
        <a:lnRef idx="0"/>
        <a:fillRef idx="0"/>
        <a:effectRef idx="0"/>
        <a:fontRef idx="minor"/>
      </xdr:style>
    </xdr:sp>
    <xdr:clientData/>
  </xdr:twoCellAnchor>
  <xdr:twoCellAnchor editAs="absolute">
    <xdr:from>
      <xdr:col>0</xdr:col>
      <xdr:colOff>576000</xdr:colOff>
      <xdr:row>0</xdr:row>
      <xdr:rowOff>50760</xdr:rowOff>
    </xdr:from>
    <xdr:to>
      <xdr:col>0</xdr:col>
      <xdr:colOff>703440</xdr:colOff>
      <xdr:row>0</xdr:row>
      <xdr:rowOff>571320</xdr:rowOff>
    </xdr:to>
    <xdr:sp>
      <xdr:nvSpPr>
        <xdr:cNvPr id="19" name="CustomShape 1"/>
        <xdr:cNvSpPr/>
      </xdr:nvSpPr>
      <xdr:spPr>
        <a:xfrm>
          <a:off x="576000" y="50760"/>
          <a:ext cx="127440" cy="520560"/>
        </a:xfrm>
        <a:custGeom>
          <a:avLst/>
          <a:gdLst/>
          <a:ahLst/>
          <a:rect l="l" t="t" r="r" b="b"/>
          <a:pathLst>
            <a:path w="49" h="245">
              <a:moveTo>
                <a:pt x="25" y="0"/>
              </a:moveTo>
              <a:cubicBezTo>
                <a:pt x="0" y="0"/>
                <a:pt x="0" y="0"/>
                <a:pt x="0" y="0"/>
              </a:cubicBezTo>
              <a:cubicBezTo>
                <a:pt x="0" y="221"/>
                <a:pt x="0" y="221"/>
                <a:pt x="0" y="221"/>
              </a:cubicBezTo>
              <a:cubicBezTo>
                <a:pt x="0" y="228"/>
                <a:pt x="2" y="233"/>
                <a:pt x="7" y="238"/>
              </a:cubicBezTo>
              <a:cubicBezTo>
                <a:pt x="11" y="242"/>
                <a:pt x="17" y="245"/>
                <a:pt x="24" y="245"/>
              </a:cubicBezTo>
              <a:cubicBezTo>
                <a:pt x="49" y="245"/>
                <a:pt x="49" y="245"/>
                <a:pt x="49" y="245"/>
              </a:cubicBezTo>
              <a:cubicBezTo>
                <a:pt x="49" y="23"/>
                <a:pt x="49" y="23"/>
                <a:pt x="49" y="23"/>
              </a:cubicBezTo>
              <a:cubicBezTo>
                <a:pt x="49" y="16"/>
                <a:pt x="47" y="11"/>
                <a:pt x="42" y="7"/>
              </a:cubicBezTo>
              <a:cubicBezTo>
                <a:pt x="37" y="2"/>
                <a:pt x="32" y="0"/>
                <a:pt x="25" y="0"/>
              </a:cubicBezTo>
            </a:path>
          </a:pathLst>
        </a:custGeom>
        <a:solidFill>
          <a:srgbClr val="29a7df"/>
        </a:solidFill>
        <a:ln w="9360">
          <a:noFill/>
        </a:ln>
      </xdr:spPr>
      <xdr:style>
        <a:lnRef idx="0"/>
        <a:fillRef idx="0"/>
        <a:effectRef idx="0"/>
        <a:fontRef idx="minor"/>
      </xdr:style>
    </xdr:sp>
    <xdr:clientData/>
  </xdr:twoCellAnchor>
  <xdr:twoCellAnchor editAs="absolute">
    <xdr:from>
      <xdr:col>0</xdr:col>
      <xdr:colOff>752040</xdr:colOff>
      <xdr:row>0</xdr:row>
      <xdr:rowOff>158760</xdr:rowOff>
    </xdr:from>
    <xdr:to>
      <xdr:col>1</xdr:col>
      <xdr:colOff>162360</xdr:colOff>
      <xdr:row>0</xdr:row>
      <xdr:rowOff>573120</xdr:rowOff>
    </xdr:to>
    <xdr:sp>
      <xdr:nvSpPr>
        <xdr:cNvPr id="20" name="CustomShape 1"/>
        <xdr:cNvSpPr/>
      </xdr:nvSpPr>
      <xdr:spPr>
        <a:xfrm>
          <a:off x="752040" y="158760"/>
          <a:ext cx="448200" cy="414360"/>
        </a:xfrm>
        <a:custGeom>
          <a:avLst/>
          <a:gdLst/>
          <a:ahLst/>
          <a:rect l="l" t="t" r="r" b="b"/>
          <a:pathLst>
            <a:path w="172" h="195">
              <a:moveTo>
                <a:pt x="86" y="155"/>
              </a:moveTo>
              <a:cubicBezTo>
                <a:pt x="115" y="155"/>
                <a:pt x="124" y="124"/>
                <a:pt x="124" y="98"/>
              </a:cubicBezTo>
              <a:cubicBezTo>
                <a:pt x="124" y="73"/>
                <a:pt x="115" y="41"/>
                <a:pt x="86" y="41"/>
              </a:cubicBezTo>
              <a:cubicBezTo>
                <a:pt x="57" y="41"/>
                <a:pt x="48" y="73"/>
                <a:pt x="48" y="98"/>
              </a:cubicBezTo>
              <a:cubicBezTo>
                <a:pt x="48" y="124"/>
                <a:pt x="57" y="155"/>
                <a:pt x="86" y="155"/>
              </a:cubicBezTo>
              <a:close/>
              <a:moveTo>
                <a:pt x="86" y="0"/>
              </a:moveTo>
              <a:cubicBezTo>
                <a:pt x="141" y="0"/>
                <a:pt x="172" y="37"/>
                <a:pt x="172" y="98"/>
              </a:cubicBezTo>
              <a:cubicBezTo>
                <a:pt x="172" y="159"/>
                <a:pt x="141" y="195"/>
                <a:pt x="86" y="195"/>
              </a:cubicBezTo>
              <a:cubicBezTo>
                <a:pt x="29" y="195"/>
                <a:pt x="0" y="159"/>
                <a:pt x="0" y="98"/>
              </a:cubicBezTo>
              <a:cubicBezTo>
                <a:pt x="0" y="37"/>
                <a:pt x="29" y="0"/>
                <a:pt x="86" y="0"/>
              </a:cubicBezTo>
              <a:close/>
            </a:path>
          </a:pathLst>
        </a:custGeom>
        <a:solidFill>
          <a:srgbClr val="29a7df"/>
        </a:solidFill>
        <a:ln w="9360">
          <a:noFill/>
        </a:ln>
      </xdr:spPr>
      <xdr:style>
        <a:lnRef idx="0"/>
        <a:fillRef idx="0"/>
        <a:effectRef idx="0"/>
        <a:fontRef idx="minor"/>
      </xdr:style>
    </xdr:sp>
    <xdr:clientData/>
  </xdr:twoCellAnchor>
  <xdr:twoCellAnchor editAs="absolute">
    <xdr:from>
      <xdr:col>0</xdr:col>
      <xdr:colOff>88920</xdr:colOff>
      <xdr:row>0</xdr:row>
      <xdr:rowOff>158760</xdr:rowOff>
    </xdr:from>
    <xdr:to>
      <xdr:col>0</xdr:col>
      <xdr:colOff>525960</xdr:colOff>
      <xdr:row>0</xdr:row>
      <xdr:rowOff>573120</xdr:rowOff>
    </xdr:to>
    <xdr:sp>
      <xdr:nvSpPr>
        <xdr:cNvPr id="21" name="CustomShape 1"/>
        <xdr:cNvSpPr/>
      </xdr:nvSpPr>
      <xdr:spPr>
        <a:xfrm>
          <a:off x="88920" y="158760"/>
          <a:ext cx="437040" cy="414360"/>
        </a:xfrm>
        <a:custGeom>
          <a:avLst/>
          <a:gdLst/>
          <a:ahLst/>
          <a:rect l="l" t="t" r="r" b="b"/>
          <a:pathLst>
            <a:path w="168" h="195">
              <a:moveTo>
                <a:pt x="86" y="155"/>
              </a:moveTo>
              <a:cubicBezTo>
                <a:pt x="57" y="155"/>
                <a:pt x="48" y="124"/>
                <a:pt x="48" y="98"/>
              </a:cubicBezTo>
              <a:cubicBezTo>
                <a:pt x="48" y="73"/>
                <a:pt x="57" y="41"/>
                <a:pt x="86" y="41"/>
              </a:cubicBezTo>
              <a:cubicBezTo>
                <a:pt x="102" y="41"/>
                <a:pt x="111" y="50"/>
                <a:pt x="117" y="62"/>
              </a:cubicBezTo>
              <a:cubicBezTo>
                <a:pt x="168" y="62"/>
                <a:pt x="168" y="62"/>
                <a:pt x="168" y="62"/>
              </a:cubicBezTo>
              <a:cubicBezTo>
                <a:pt x="158" y="23"/>
                <a:pt x="130" y="0"/>
                <a:pt x="86" y="0"/>
              </a:cubicBezTo>
              <a:cubicBezTo>
                <a:pt x="30" y="0"/>
                <a:pt x="0" y="37"/>
                <a:pt x="0" y="98"/>
              </a:cubicBezTo>
              <a:cubicBezTo>
                <a:pt x="0" y="159"/>
                <a:pt x="30" y="195"/>
                <a:pt x="86" y="195"/>
              </a:cubicBezTo>
              <a:cubicBezTo>
                <a:pt x="130" y="195"/>
                <a:pt x="158" y="173"/>
                <a:pt x="168" y="134"/>
              </a:cubicBezTo>
              <a:cubicBezTo>
                <a:pt x="135" y="134"/>
                <a:pt x="135" y="134"/>
                <a:pt x="135" y="134"/>
              </a:cubicBezTo>
              <a:cubicBezTo>
                <a:pt x="135" y="134"/>
                <a:pt x="126" y="134"/>
                <a:pt x="121" y="139"/>
              </a:cubicBezTo>
              <a:cubicBezTo>
                <a:pt x="112" y="147"/>
                <a:pt x="105" y="155"/>
                <a:pt x="86" y="155"/>
              </a:cubicBezTo>
              <a:close/>
            </a:path>
          </a:pathLst>
        </a:custGeom>
        <a:solidFill>
          <a:srgbClr val="29a7df"/>
        </a:solidFill>
        <a:ln w="9360">
          <a:noFill/>
        </a:ln>
      </xdr:spPr>
      <xdr:style>
        <a:lnRef idx="0"/>
        <a:fillRef idx="0"/>
        <a:effectRef idx="0"/>
        <a:fontRef idx="minor"/>
      </xdr:style>
    </xdr:sp>
    <xdr:clientData/>
  </xdr:twoCellAnchor>
  <xdr:twoCellAnchor editAs="absolute">
    <xdr:from>
      <xdr:col>1</xdr:col>
      <xdr:colOff>212400</xdr:colOff>
      <xdr:row>0</xdr:row>
      <xdr:rowOff>169560</xdr:rowOff>
    </xdr:from>
    <xdr:to>
      <xdr:col>1</xdr:col>
      <xdr:colOff>636120</xdr:colOff>
      <xdr:row>0</xdr:row>
      <xdr:rowOff>573120</xdr:rowOff>
    </xdr:to>
    <xdr:sp>
      <xdr:nvSpPr>
        <xdr:cNvPr id="22" name="CustomShape 1"/>
        <xdr:cNvSpPr/>
      </xdr:nvSpPr>
      <xdr:spPr>
        <a:xfrm>
          <a:off x="1250280" y="169560"/>
          <a:ext cx="423720" cy="403560"/>
        </a:xfrm>
        <a:custGeom>
          <a:avLst/>
          <a:gdLst/>
          <a:ahLst/>
          <a:rect l="l" t="t" r="r" b="b"/>
          <a:pathLst>
            <a:path w="163" h="190">
              <a:moveTo>
                <a:pt x="157" y="7"/>
              </a:moveTo>
              <a:cubicBezTo>
                <a:pt x="152" y="2"/>
                <a:pt x="147" y="0"/>
                <a:pt x="139" y="0"/>
              </a:cubicBezTo>
              <a:cubicBezTo>
                <a:pt x="115" y="0"/>
                <a:pt x="115" y="0"/>
                <a:pt x="115" y="0"/>
              </a:cubicBezTo>
              <a:cubicBezTo>
                <a:pt x="115" y="118"/>
                <a:pt x="115" y="118"/>
                <a:pt x="115" y="118"/>
              </a:cubicBezTo>
              <a:cubicBezTo>
                <a:pt x="115" y="129"/>
                <a:pt x="111" y="137"/>
                <a:pt x="105" y="142"/>
              </a:cubicBezTo>
              <a:cubicBezTo>
                <a:pt x="98" y="148"/>
                <a:pt x="90" y="150"/>
                <a:pt x="82" y="150"/>
              </a:cubicBezTo>
              <a:cubicBezTo>
                <a:pt x="73" y="150"/>
                <a:pt x="65" y="148"/>
                <a:pt x="59" y="142"/>
              </a:cubicBezTo>
              <a:cubicBezTo>
                <a:pt x="52" y="137"/>
                <a:pt x="48" y="129"/>
                <a:pt x="48" y="118"/>
              </a:cubicBezTo>
              <a:cubicBezTo>
                <a:pt x="48" y="23"/>
                <a:pt x="48" y="23"/>
                <a:pt x="48" y="23"/>
              </a:cubicBezTo>
              <a:cubicBezTo>
                <a:pt x="48" y="17"/>
                <a:pt x="46" y="11"/>
                <a:pt x="42" y="7"/>
              </a:cubicBezTo>
              <a:cubicBezTo>
                <a:pt x="37" y="2"/>
                <a:pt x="32" y="0"/>
                <a:pt x="25" y="0"/>
              </a:cubicBezTo>
              <a:cubicBezTo>
                <a:pt x="0" y="0"/>
                <a:pt x="0" y="0"/>
                <a:pt x="0" y="0"/>
              </a:cubicBezTo>
              <a:cubicBezTo>
                <a:pt x="0" y="109"/>
                <a:pt x="0" y="109"/>
                <a:pt x="0" y="109"/>
              </a:cubicBezTo>
              <a:cubicBezTo>
                <a:pt x="0" y="143"/>
                <a:pt x="9" y="163"/>
                <a:pt x="26" y="175"/>
              </a:cubicBezTo>
              <a:cubicBezTo>
                <a:pt x="42" y="186"/>
                <a:pt x="61" y="190"/>
                <a:pt x="82" y="190"/>
              </a:cubicBezTo>
              <a:cubicBezTo>
                <a:pt x="102" y="190"/>
                <a:pt x="121" y="186"/>
                <a:pt x="137" y="175"/>
              </a:cubicBezTo>
              <a:cubicBezTo>
                <a:pt x="154" y="163"/>
                <a:pt x="163" y="143"/>
                <a:pt x="163" y="109"/>
              </a:cubicBezTo>
              <a:cubicBezTo>
                <a:pt x="163" y="23"/>
                <a:pt x="163" y="23"/>
                <a:pt x="163" y="23"/>
              </a:cubicBezTo>
              <a:cubicBezTo>
                <a:pt x="163" y="17"/>
                <a:pt x="161" y="11"/>
                <a:pt x="157" y="7"/>
              </a:cubicBezTo>
              <a:close/>
            </a:path>
          </a:pathLst>
        </a:custGeom>
        <a:solidFill>
          <a:srgbClr val="29a7df"/>
        </a:solidFill>
        <a:ln w="9360">
          <a:noFill/>
        </a:ln>
      </xdr:spPr>
      <xdr:style>
        <a:lnRef idx="0"/>
        <a:fillRef idx="0"/>
        <a:effectRef idx="0"/>
        <a:fontRef idx="minor"/>
      </xdr:style>
    </xdr:sp>
    <xdr:clientData/>
  </xdr:twoCellAnchor>
  <xdr:twoCellAnchor editAs="absolute">
    <xdr:from>
      <xdr:col>1</xdr:col>
      <xdr:colOff>688320</xdr:colOff>
      <xdr:row>0</xdr:row>
      <xdr:rowOff>50760</xdr:rowOff>
    </xdr:from>
    <xdr:to>
      <xdr:col>2</xdr:col>
      <xdr:colOff>104760</xdr:colOff>
      <xdr:row>0</xdr:row>
      <xdr:rowOff>573120</xdr:rowOff>
    </xdr:to>
    <xdr:sp>
      <xdr:nvSpPr>
        <xdr:cNvPr id="23" name="CustomShape 1"/>
        <xdr:cNvSpPr/>
      </xdr:nvSpPr>
      <xdr:spPr>
        <a:xfrm>
          <a:off x="1726200" y="50760"/>
          <a:ext cx="454680" cy="522360"/>
        </a:xfrm>
        <a:custGeom>
          <a:avLst/>
          <a:gdLst/>
          <a:ahLst/>
          <a:rect l="l" t="t" r="r" b="b"/>
          <a:pathLst>
            <a:path w="175" h="246">
              <a:moveTo>
                <a:pt x="168" y="7"/>
              </a:moveTo>
              <a:cubicBezTo>
                <a:pt x="163" y="2"/>
                <a:pt x="158" y="0"/>
                <a:pt x="151" y="0"/>
              </a:cubicBezTo>
              <a:cubicBezTo>
                <a:pt x="127" y="0"/>
                <a:pt x="127" y="0"/>
                <a:pt x="127" y="0"/>
              </a:cubicBezTo>
              <a:cubicBezTo>
                <a:pt x="127" y="70"/>
                <a:pt x="127" y="70"/>
                <a:pt x="127" y="70"/>
              </a:cubicBezTo>
              <a:cubicBezTo>
                <a:pt x="119" y="63"/>
                <a:pt x="103" y="51"/>
                <a:pt x="79" y="51"/>
              </a:cubicBezTo>
              <a:cubicBezTo>
                <a:pt x="29" y="51"/>
                <a:pt x="0" y="88"/>
                <a:pt x="0" y="149"/>
              </a:cubicBezTo>
              <a:cubicBezTo>
                <a:pt x="0" y="210"/>
                <a:pt x="30" y="246"/>
                <a:pt x="87" y="246"/>
              </a:cubicBezTo>
              <a:cubicBezTo>
                <a:pt x="144" y="246"/>
                <a:pt x="175" y="210"/>
                <a:pt x="175" y="150"/>
              </a:cubicBezTo>
              <a:cubicBezTo>
                <a:pt x="175" y="150"/>
                <a:pt x="175" y="150"/>
                <a:pt x="175" y="150"/>
              </a:cubicBezTo>
              <a:cubicBezTo>
                <a:pt x="175" y="23"/>
                <a:pt x="175" y="23"/>
                <a:pt x="175" y="23"/>
              </a:cubicBezTo>
              <a:cubicBezTo>
                <a:pt x="175" y="16"/>
                <a:pt x="173" y="11"/>
                <a:pt x="168" y="7"/>
              </a:cubicBezTo>
              <a:close/>
              <a:moveTo>
                <a:pt x="87" y="206"/>
              </a:moveTo>
              <a:cubicBezTo>
                <a:pt x="58" y="206"/>
                <a:pt x="49" y="175"/>
                <a:pt x="49" y="149"/>
              </a:cubicBezTo>
              <a:cubicBezTo>
                <a:pt x="49" y="124"/>
                <a:pt x="58" y="92"/>
                <a:pt x="87" y="92"/>
              </a:cubicBezTo>
              <a:cubicBezTo>
                <a:pt x="117" y="92"/>
                <a:pt x="126" y="123"/>
                <a:pt x="127" y="149"/>
              </a:cubicBezTo>
              <a:cubicBezTo>
                <a:pt x="127" y="150"/>
                <a:pt x="127" y="150"/>
                <a:pt x="127" y="150"/>
              </a:cubicBezTo>
              <a:cubicBezTo>
                <a:pt x="127" y="150"/>
                <a:pt x="127" y="150"/>
                <a:pt x="127" y="150"/>
              </a:cubicBezTo>
              <a:cubicBezTo>
                <a:pt x="127" y="176"/>
                <a:pt x="117" y="206"/>
                <a:pt x="87" y="206"/>
              </a:cubicBezTo>
              <a:close/>
            </a:path>
          </a:pathLst>
        </a:custGeom>
        <a:solidFill>
          <a:srgbClr val="29a7df"/>
        </a:solidFill>
        <a:ln w="9360">
          <a:noFill/>
        </a:ln>
      </xdr:spPr>
      <xdr:style>
        <a:lnRef idx="0"/>
        <a:fillRef idx="0"/>
        <a:effectRef idx="0"/>
        <a:fontRef idx="minor"/>
      </xdr:style>
    </xdr:sp>
    <xdr:clientData/>
  </xdr:twoCellAnchor>
  <xdr:twoCellAnchor editAs="absolute">
    <xdr:from>
      <xdr:col>2</xdr:col>
      <xdr:colOff>154440</xdr:colOff>
      <xdr:row>0</xdr:row>
      <xdr:rowOff>158760</xdr:rowOff>
    </xdr:from>
    <xdr:to>
      <xdr:col>2</xdr:col>
      <xdr:colOff>602640</xdr:colOff>
      <xdr:row>0</xdr:row>
      <xdr:rowOff>573120</xdr:rowOff>
    </xdr:to>
    <xdr:sp>
      <xdr:nvSpPr>
        <xdr:cNvPr id="24" name="CustomShape 1"/>
        <xdr:cNvSpPr/>
      </xdr:nvSpPr>
      <xdr:spPr>
        <a:xfrm>
          <a:off x="2230560" y="158760"/>
          <a:ext cx="448200" cy="414360"/>
        </a:xfrm>
        <a:custGeom>
          <a:avLst/>
          <a:gdLst/>
          <a:ahLst/>
          <a:rect l="l" t="t" r="r" b="b"/>
          <a:pathLst>
            <a:path w="172" h="195">
              <a:moveTo>
                <a:pt x="172" y="87"/>
              </a:moveTo>
              <a:cubicBezTo>
                <a:pt x="172" y="91"/>
                <a:pt x="171" y="95"/>
                <a:pt x="169" y="98"/>
              </a:cubicBezTo>
              <a:cubicBezTo>
                <a:pt x="168" y="100"/>
                <a:pt x="167" y="102"/>
                <a:pt x="165" y="104"/>
              </a:cubicBezTo>
              <a:cubicBezTo>
                <a:pt x="160" y="108"/>
                <a:pt x="155" y="111"/>
                <a:pt x="148" y="111"/>
              </a:cubicBezTo>
              <a:cubicBezTo>
                <a:pt x="48" y="111"/>
                <a:pt x="48" y="111"/>
                <a:pt x="48" y="111"/>
              </a:cubicBezTo>
              <a:cubicBezTo>
                <a:pt x="50" y="133"/>
                <a:pt x="61" y="155"/>
                <a:pt x="86" y="155"/>
              </a:cubicBezTo>
              <a:cubicBezTo>
                <a:pt x="104" y="155"/>
                <a:pt x="111" y="147"/>
                <a:pt x="120" y="139"/>
              </a:cubicBezTo>
              <a:cubicBezTo>
                <a:pt x="125" y="134"/>
                <a:pt x="134" y="134"/>
                <a:pt x="134" y="134"/>
              </a:cubicBezTo>
              <a:cubicBezTo>
                <a:pt x="168" y="134"/>
                <a:pt x="168" y="134"/>
                <a:pt x="168" y="134"/>
              </a:cubicBezTo>
              <a:cubicBezTo>
                <a:pt x="157" y="173"/>
                <a:pt x="129" y="195"/>
                <a:pt x="86" y="195"/>
              </a:cubicBezTo>
              <a:cubicBezTo>
                <a:pt x="29" y="195"/>
                <a:pt x="0" y="159"/>
                <a:pt x="0" y="98"/>
              </a:cubicBezTo>
              <a:cubicBezTo>
                <a:pt x="0" y="37"/>
                <a:pt x="29" y="0"/>
                <a:pt x="86" y="0"/>
              </a:cubicBezTo>
              <a:cubicBezTo>
                <a:pt x="129" y="0"/>
                <a:pt x="158" y="23"/>
                <a:pt x="168" y="62"/>
              </a:cubicBezTo>
              <a:cubicBezTo>
                <a:pt x="170" y="68"/>
                <a:pt x="171" y="76"/>
                <a:pt x="172" y="84"/>
              </a:cubicBezTo>
              <a:lnTo>
                <a:pt x="172" y="87"/>
              </a:lnTo>
              <a:close/>
              <a:moveTo>
                <a:pt x="86" y="41"/>
              </a:moveTo>
              <a:cubicBezTo>
                <a:pt x="65" y="41"/>
                <a:pt x="52" y="57"/>
                <a:pt x="50" y="74"/>
              </a:cubicBezTo>
              <a:cubicBezTo>
                <a:pt x="121" y="74"/>
                <a:pt x="121" y="74"/>
                <a:pt x="121" y="74"/>
              </a:cubicBezTo>
              <a:cubicBezTo>
                <a:pt x="121" y="57"/>
                <a:pt x="106" y="41"/>
                <a:pt x="86" y="41"/>
              </a:cubicBezTo>
              <a:close/>
            </a:path>
          </a:pathLst>
        </a:custGeom>
        <a:solidFill>
          <a:srgbClr val="29a7df"/>
        </a:solidFill>
        <a:ln w="9360">
          <a:noFill/>
        </a:ln>
      </xdr:spPr>
      <xdr:style>
        <a:lnRef idx="0"/>
        <a:fillRef idx="0"/>
        <a:effectRef idx="0"/>
        <a:fontRef idx="minor"/>
      </xdr:style>
    </xdr:sp>
    <xdr:clientData/>
  </xdr:twoCellAnchor>
  <xdr:twoCellAnchor editAs="absolute">
    <xdr:from>
      <xdr:col>2</xdr:col>
      <xdr:colOff>954360</xdr:colOff>
      <xdr:row>0</xdr:row>
      <xdr:rowOff>158760</xdr:rowOff>
    </xdr:from>
    <xdr:to>
      <xdr:col>3</xdr:col>
      <xdr:colOff>326880</xdr:colOff>
      <xdr:row>0</xdr:row>
      <xdr:rowOff>573120</xdr:rowOff>
    </xdr:to>
    <xdr:sp>
      <xdr:nvSpPr>
        <xdr:cNvPr id="25" name="CustomShape 1"/>
        <xdr:cNvSpPr/>
      </xdr:nvSpPr>
      <xdr:spPr>
        <a:xfrm>
          <a:off x="3030480" y="158760"/>
          <a:ext cx="410760" cy="414360"/>
        </a:xfrm>
        <a:custGeom>
          <a:avLst/>
          <a:gdLst/>
          <a:ahLst/>
          <a:rect l="l" t="t" r="r" b="b"/>
          <a:pathLst>
            <a:path w="158" h="195">
              <a:moveTo>
                <a:pt x="158" y="52"/>
              </a:moveTo>
              <a:cubicBezTo>
                <a:pt x="158" y="36"/>
                <a:pt x="151" y="23"/>
                <a:pt x="138" y="13"/>
              </a:cubicBezTo>
              <a:cubicBezTo>
                <a:pt x="125" y="5"/>
                <a:pt x="105" y="0"/>
                <a:pt x="79" y="0"/>
              </a:cubicBezTo>
              <a:cubicBezTo>
                <a:pt x="55" y="0"/>
                <a:pt x="37" y="6"/>
                <a:pt x="24" y="16"/>
              </a:cubicBezTo>
              <a:cubicBezTo>
                <a:pt x="13" y="25"/>
                <a:pt x="6" y="38"/>
                <a:pt x="4" y="53"/>
              </a:cubicBezTo>
              <a:cubicBezTo>
                <a:pt x="52" y="53"/>
                <a:pt x="52" y="53"/>
                <a:pt x="52" y="53"/>
              </a:cubicBezTo>
              <a:cubicBezTo>
                <a:pt x="54" y="47"/>
                <a:pt x="58" y="43"/>
                <a:pt x="63" y="41"/>
              </a:cubicBezTo>
              <a:cubicBezTo>
                <a:pt x="68" y="39"/>
                <a:pt x="74" y="38"/>
                <a:pt x="81" y="38"/>
              </a:cubicBezTo>
              <a:cubicBezTo>
                <a:pt x="89" y="38"/>
                <a:pt x="95" y="39"/>
                <a:pt x="101" y="42"/>
              </a:cubicBezTo>
              <a:cubicBezTo>
                <a:pt x="108" y="44"/>
                <a:pt x="111" y="48"/>
                <a:pt x="111" y="55"/>
              </a:cubicBezTo>
              <a:cubicBezTo>
                <a:pt x="111" y="63"/>
                <a:pt x="101" y="70"/>
                <a:pt x="81" y="72"/>
              </a:cubicBezTo>
              <a:cubicBezTo>
                <a:pt x="56" y="76"/>
                <a:pt x="36" y="78"/>
                <a:pt x="18" y="91"/>
              </a:cubicBezTo>
              <a:cubicBezTo>
                <a:pt x="7" y="100"/>
                <a:pt x="0" y="115"/>
                <a:pt x="0" y="135"/>
              </a:cubicBezTo>
              <a:cubicBezTo>
                <a:pt x="0" y="155"/>
                <a:pt x="6" y="170"/>
                <a:pt x="19" y="180"/>
              </a:cubicBezTo>
              <a:cubicBezTo>
                <a:pt x="30" y="188"/>
                <a:pt x="48" y="195"/>
                <a:pt x="77" y="195"/>
              </a:cubicBezTo>
              <a:cubicBezTo>
                <a:pt x="103" y="195"/>
                <a:pt x="123" y="189"/>
                <a:pt x="136" y="181"/>
              </a:cubicBezTo>
              <a:cubicBezTo>
                <a:pt x="150" y="171"/>
                <a:pt x="158" y="160"/>
                <a:pt x="158" y="141"/>
              </a:cubicBezTo>
              <a:lnTo>
                <a:pt x="158" y="52"/>
              </a:lnTo>
              <a:close/>
              <a:moveTo>
                <a:pt x="105" y="144"/>
              </a:moveTo>
              <a:cubicBezTo>
                <a:pt x="98" y="152"/>
                <a:pt x="87" y="155"/>
                <a:pt x="74" y="155"/>
              </a:cubicBezTo>
              <a:cubicBezTo>
                <a:pt x="70" y="155"/>
                <a:pt x="57" y="154"/>
                <a:pt x="52" y="149"/>
              </a:cubicBezTo>
              <a:cubicBezTo>
                <a:pt x="48" y="145"/>
                <a:pt x="45" y="142"/>
                <a:pt x="45" y="135"/>
              </a:cubicBezTo>
              <a:cubicBezTo>
                <a:pt x="45" y="130"/>
                <a:pt x="47" y="125"/>
                <a:pt x="50" y="122"/>
              </a:cubicBezTo>
              <a:cubicBezTo>
                <a:pt x="57" y="114"/>
                <a:pt x="65" y="113"/>
                <a:pt x="81" y="110"/>
              </a:cubicBezTo>
              <a:cubicBezTo>
                <a:pt x="92" y="107"/>
                <a:pt x="106" y="103"/>
                <a:pt x="112" y="99"/>
              </a:cubicBezTo>
              <a:cubicBezTo>
                <a:pt x="112" y="114"/>
                <a:pt x="112" y="114"/>
                <a:pt x="112" y="114"/>
              </a:cubicBezTo>
              <a:cubicBezTo>
                <a:pt x="112" y="126"/>
                <a:pt x="113" y="137"/>
                <a:pt x="105" y="144"/>
              </a:cubicBezTo>
              <a:close/>
            </a:path>
          </a:pathLst>
        </a:custGeom>
        <a:solidFill>
          <a:srgbClr val="29a7df"/>
        </a:solidFill>
        <a:ln w="9360">
          <a:noFill/>
        </a:ln>
      </xdr:spPr>
      <xdr:style>
        <a:lnRef idx="0"/>
        <a:fillRef idx="0"/>
        <a:effectRef idx="0"/>
        <a:fontRef idx="minor"/>
      </xdr:style>
    </xdr:sp>
    <xdr:clientData/>
  </xdr:twoCellAnchor>
  <xdr:twoCellAnchor editAs="absolute">
    <xdr:from>
      <xdr:col>3</xdr:col>
      <xdr:colOff>358200</xdr:colOff>
      <xdr:row>0</xdr:row>
      <xdr:rowOff>161640</xdr:rowOff>
    </xdr:from>
    <xdr:to>
      <xdr:col>3</xdr:col>
      <xdr:colOff>456840</xdr:colOff>
      <xdr:row>0</xdr:row>
      <xdr:rowOff>244080</xdr:rowOff>
    </xdr:to>
    <xdr:sp>
      <xdr:nvSpPr>
        <xdr:cNvPr id="26" name="CustomShape 1"/>
        <xdr:cNvSpPr/>
      </xdr:nvSpPr>
      <xdr:spPr>
        <a:xfrm>
          <a:off x="3472560" y="161640"/>
          <a:ext cx="98640" cy="82440"/>
        </a:xfrm>
        <a:custGeom>
          <a:avLst/>
          <a:gdLst/>
          <a:ahLst/>
          <a:rect l="l" t="t" r="r" b="b"/>
          <a:pathLst>
            <a:path w="38" h="39">
              <a:moveTo>
                <a:pt x="19" y="0"/>
              </a:moveTo>
              <a:cubicBezTo>
                <a:pt x="30" y="0"/>
                <a:pt x="38" y="9"/>
                <a:pt x="38" y="20"/>
              </a:cubicBezTo>
              <a:cubicBezTo>
                <a:pt x="38" y="30"/>
                <a:pt x="30" y="39"/>
                <a:pt x="19" y="39"/>
              </a:cubicBezTo>
              <a:cubicBezTo>
                <a:pt x="7" y="39"/>
                <a:pt x="0" y="30"/>
                <a:pt x="0" y="20"/>
              </a:cubicBezTo>
              <a:cubicBezTo>
                <a:pt x="0" y="9"/>
                <a:pt x="7" y="0"/>
                <a:pt x="19" y="0"/>
              </a:cubicBezTo>
              <a:close/>
              <a:moveTo>
                <a:pt x="19" y="36"/>
              </a:moveTo>
              <a:cubicBezTo>
                <a:pt x="28" y="36"/>
                <a:pt x="34" y="29"/>
                <a:pt x="34" y="20"/>
              </a:cubicBezTo>
              <a:cubicBezTo>
                <a:pt x="34" y="11"/>
                <a:pt x="28" y="3"/>
                <a:pt x="19" y="3"/>
              </a:cubicBezTo>
              <a:cubicBezTo>
                <a:pt x="10" y="3"/>
                <a:pt x="3" y="11"/>
                <a:pt x="3" y="20"/>
              </a:cubicBezTo>
              <a:cubicBezTo>
                <a:pt x="3" y="29"/>
                <a:pt x="10" y="36"/>
                <a:pt x="19" y="36"/>
              </a:cubicBezTo>
              <a:close/>
              <a:moveTo>
                <a:pt x="19" y="23"/>
              </a:moveTo>
              <a:cubicBezTo>
                <a:pt x="15" y="23"/>
                <a:pt x="15" y="23"/>
                <a:pt x="15" y="23"/>
              </a:cubicBezTo>
              <a:cubicBezTo>
                <a:pt x="15" y="31"/>
                <a:pt x="15" y="31"/>
                <a:pt x="15" y="31"/>
              </a:cubicBezTo>
              <a:cubicBezTo>
                <a:pt x="11" y="31"/>
                <a:pt x="11" y="31"/>
                <a:pt x="11" y="31"/>
              </a:cubicBezTo>
              <a:cubicBezTo>
                <a:pt x="11" y="9"/>
                <a:pt x="11" y="9"/>
                <a:pt x="11" y="9"/>
              </a:cubicBezTo>
              <a:cubicBezTo>
                <a:pt x="18" y="9"/>
                <a:pt x="18" y="9"/>
                <a:pt x="18" y="9"/>
              </a:cubicBezTo>
              <a:cubicBezTo>
                <a:pt x="24" y="9"/>
                <a:pt x="27" y="10"/>
                <a:pt x="27" y="15"/>
              </a:cubicBezTo>
              <a:cubicBezTo>
                <a:pt x="27" y="19"/>
                <a:pt x="26" y="21"/>
                <a:pt x="23" y="22"/>
              </a:cubicBezTo>
              <a:cubicBezTo>
                <a:pt x="27" y="31"/>
                <a:pt x="27" y="31"/>
                <a:pt x="27" y="31"/>
              </a:cubicBezTo>
              <a:cubicBezTo>
                <a:pt x="23" y="31"/>
                <a:pt x="23" y="31"/>
                <a:pt x="23" y="31"/>
              </a:cubicBezTo>
              <a:lnTo>
                <a:pt x="19" y="23"/>
              </a:lnTo>
              <a:close/>
              <a:moveTo>
                <a:pt x="15" y="19"/>
              </a:moveTo>
              <a:cubicBezTo>
                <a:pt x="19" y="19"/>
                <a:pt x="19" y="19"/>
                <a:pt x="19" y="19"/>
              </a:cubicBezTo>
              <a:cubicBezTo>
                <a:pt x="22" y="19"/>
                <a:pt x="23" y="18"/>
                <a:pt x="23" y="16"/>
              </a:cubicBezTo>
              <a:cubicBezTo>
                <a:pt x="23" y="13"/>
                <a:pt x="21" y="12"/>
                <a:pt x="18" y="12"/>
              </a:cubicBezTo>
              <a:cubicBezTo>
                <a:pt x="15" y="12"/>
                <a:pt x="15" y="12"/>
                <a:pt x="15" y="12"/>
              </a:cubicBezTo>
              <a:lnTo>
                <a:pt x="15" y="19"/>
              </a:lnTo>
              <a:close/>
            </a:path>
          </a:pathLst>
        </a:custGeom>
        <a:solidFill>
          <a:srgbClr val="29a7d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29" activeCellId="0" sqref="E29"/>
    </sheetView>
  </sheetViews>
  <sheetFormatPr defaultRowHeight="15"/>
  <cols>
    <col collapsed="false" hidden="false" max="5" min="1" style="0" width="10.6814814814815"/>
    <col collapsed="false" hidden="false" max="6" min="6" style="0" width="12.4444444444444"/>
    <col collapsed="false" hidden="false" max="1025" min="7" style="0" width="10.6814814814815"/>
  </cols>
  <sheetData>
    <row r="1" customFormat="false" ht="55" hidden="false" customHeight="true" outlineLevel="0" collapsed="false">
      <c r="A1" s="1"/>
      <c r="B1" s="1"/>
      <c r="C1" s="1"/>
      <c r="D1" s="1"/>
      <c r="E1" s="1"/>
      <c r="F1" s="1"/>
      <c r="G1" s="1"/>
    </row>
    <row r="2" customFormat="false" ht="45" hidden="false" customHeight="false" outlineLevel="0" collapsed="false">
      <c r="A2" s="2" t="s">
        <v>0</v>
      </c>
      <c r="B2" s="2"/>
      <c r="C2" s="2"/>
      <c r="D2" s="2"/>
      <c r="E2" s="2"/>
      <c r="F2" s="2"/>
      <c r="G2" s="2"/>
    </row>
    <row r="4" customFormat="false" ht="30" hidden="false" customHeight="false" outlineLevel="0" collapsed="false">
      <c r="A4" s="3" t="s">
        <v>1</v>
      </c>
      <c r="B4" s="3"/>
      <c r="C4" s="3"/>
      <c r="D4" s="3"/>
      <c r="E4" s="3"/>
      <c r="F4" s="3"/>
      <c r="G4" s="3"/>
    </row>
    <row r="5" customFormat="false" ht="82" hidden="false" customHeight="true" outlineLevel="0" collapsed="false">
      <c r="A5" s="4" t="s">
        <v>2</v>
      </c>
      <c r="B5" s="4"/>
      <c r="C5" s="4"/>
      <c r="D5" s="4"/>
      <c r="E5" s="4"/>
      <c r="F5" s="4"/>
      <c r="G5" s="4"/>
      <c r="H5" s="4"/>
    </row>
    <row r="6" customFormat="false" ht="15" hidden="false" customHeight="false" outlineLevel="0" collapsed="false">
      <c r="A6" s="5"/>
    </row>
    <row r="7" customFormat="false" ht="19" hidden="false" customHeight="false" outlineLevel="0" collapsed="false">
      <c r="A7" s="6" t="s">
        <v>3</v>
      </c>
      <c r="B7" s="6"/>
      <c r="C7" s="6"/>
      <c r="D7" s="7" t="s">
        <v>4</v>
      </c>
      <c r="E7" s="8" t="s">
        <v>5</v>
      </c>
      <c r="F7" s="8"/>
      <c r="G7" s="8"/>
      <c r="H7" s="8"/>
    </row>
    <row r="8" customFormat="false" ht="15" hidden="false" customHeight="false" outlineLevel="0" collapsed="false">
      <c r="A8" s="9" t="s">
        <v>6</v>
      </c>
      <c r="B8" s="9"/>
      <c r="C8" s="9"/>
      <c r="D8" s="10" t="n">
        <v>128</v>
      </c>
      <c r="E8" s="9" t="s">
        <v>7</v>
      </c>
      <c r="F8" s="9"/>
      <c r="G8" s="9"/>
      <c r="H8" s="9"/>
    </row>
    <row r="9" customFormat="false" ht="15" hidden="false" customHeight="false" outlineLevel="0" collapsed="false">
      <c r="A9" s="9" t="s">
        <v>8</v>
      </c>
      <c r="B9" s="9"/>
      <c r="C9" s="9"/>
      <c r="D9" s="10" t="n">
        <v>20</v>
      </c>
      <c r="E9" s="9" t="s">
        <v>9</v>
      </c>
      <c r="F9" s="9"/>
      <c r="G9" s="9"/>
      <c r="H9" s="9"/>
    </row>
    <row r="10" customFormat="false" ht="15" hidden="false" customHeight="false" outlineLevel="0" collapsed="false">
      <c r="A10" s="9" t="s">
        <v>10</v>
      </c>
      <c r="B10" s="9"/>
      <c r="C10" s="9"/>
      <c r="D10" s="10" t="n">
        <v>36</v>
      </c>
      <c r="E10" s="9" t="s">
        <v>11</v>
      </c>
      <c r="F10" s="9"/>
      <c r="G10" s="9"/>
      <c r="H10" s="9"/>
    </row>
    <row r="11" customFormat="false" ht="15" hidden="false" customHeight="false" outlineLevel="0" collapsed="false">
      <c r="A11" s="9" t="s">
        <v>12</v>
      </c>
      <c r="B11" s="9"/>
      <c r="C11" s="9"/>
      <c r="D11" s="10" t="n">
        <v>2</v>
      </c>
      <c r="E11" s="9" t="s">
        <v>13</v>
      </c>
      <c r="F11" s="9"/>
      <c r="G11" s="9"/>
      <c r="H11" s="9"/>
    </row>
    <row r="13" customFormat="false" ht="15" hidden="false" customHeight="false" outlineLevel="0" collapsed="false">
      <c r="A13" s="11" t="s">
        <v>14</v>
      </c>
      <c r="B13" s="11"/>
      <c r="C13" s="11"/>
      <c r="D13" s="11"/>
      <c r="E13" s="11"/>
      <c r="F13" s="11"/>
      <c r="G13" s="11"/>
      <c r="H13" s="11"/>
    </row>
    <row r="14" customFormat="false" ht="15" hidden="false" customHeight="false" outlineLevel="0" collapsed="false">
      <c r="A14" s="11"/>
      <c r="B14" s="11"/>
      <c r="C14" s="11"/>
      <c r="D14" s="11"/>
      <c r="E14" s="11"/>
      <c r="F14" s="11"/>
      <c r="G14" s="11"/>
      <c r="H14" s="11"/>
    </row>
    <row r="15" customFormat="false" ht="29" hidden="false" customHeight="true" outlineLevel="0" collapsed="false">
      <c r="A15" s="11"/>
      <c r="B15" s="11"/>
      <c r="C15" s="11"/>
      <c r="D15" s="11"/>
      <c r="E15" s="11"/>
      <c r="F15" s="11"/>
      <c r="G15" s="11"/>
      <c r="H15" s="11"/>
    </row>
    <row r="16" customFormat="false" ht="79" hidden="false" customHeight="true" outlineLevel="0" collapsed="false">
      <c r="A16" s="4" t="s">
        <v>15</v>
      </c>
      <c r="B16" s="4"/>
      <c r="C16" s="4"/>
      <c r="D16" s="4"/>
      <c r="E16" s="4"/>
      <c r="F16" s="4"/>
      <c r="G16" s="4"/>
      <c r="H16" s="4"/>
    </row>
    <row r="18" customFormat="false" ht="19" hidden="false" customHeight="false" outlineLevel="0" collapsed="false">
      <c r="A18" s="6" t="s">
        <v>16</v>
      </c>
      <c r="B18" s="6"/>
      <c r="C18" s="6"/>
      <c r="D18" s="7" t="s">
        <v>17</v>
      </c>
      <c r="E18" s="7" t="s">
        <v>18</v>
      </c>
      <c r="F18" s="7" t="s">
        <v>19</v>
      </c>
      <c r="G18" s="7" t="s">
        <v>20</v>
      </c>
    </row>
    <row r="19" customFormat="false" ht="15" hidden="false" customHeight="false" outlineLevel="0" collapsed="false">
      <c r="A19" s="9" t="s">
        <v>21</v>
      </c>
      <c r="B19" s="9"/>
      <c r="C19" s="9"/>
      <c r="D19" s="0" t="s">
        <v>22</v>
      </c>
      <c r="E19" s="10" t="n">
        <v>1</v>
      </c>
      <c r="F19" s="10" t="n">
        <v>8192</v>
      </c>
      <c r="G19" s="0" t="s">
        <v>23</v>
      </c>
    </row>
    <row r="20" customFormat="false" ht="15" hidden="false" customHeight="false" outlineLevel="0" collapsed="false">
      <c r="A20" s="9" t="s">
        <v>24</v>
      </c>
      <c r="B20" s="9"/>
      <c r="C20" s="9"/>
      <c r="D20" s="0" t="s">
        <v>22</v>
      </c>
      <c r="E20" s="10" t="n">
        <v>0</v>
      </c>
      <c r="F20" s="10" t="n">
        <v>8192</v>
      </c>
      <c r="G20" s="0" t="s">
        <v>25</v>
      </c>
    </row>
    <row r="21" customFormat="false" ht="15" hidden="false" customHeight="false" outlineLevel="0" collapsed="false">
      <c r="A21" s="9" t="s">
        <v>26</v>
      </c>
      <c r="B21" s="9"/>
      <c r="C21" s="9"/>
      <c r="D21" s="0" t="s">
        <v>22</v>
      </c>
      <c r="E21" s="10" t="n">
        <v>1</v>
      </c>
      <c r="F21" s="10" t="n">
        <v>1024</v>
      </c>
      <c r="G21" s="0" t="s">
        <v>27</v>
      </c>
    </row>
    <row r="22" customFormat="false" ht="15" hidden="false" customHeight="false" outlineLevel="0" collapsed="false">
      <c r="A22" s="9" t="s">
        <v>28</v>
      </c>
      <c r="B22" s="9"/>
      <c r="C22" s="9"/>
      <c r="D22" s="0" t="s">
        <v>22</v>
      </c>
      <c r="E22" s="10" t="n">
        <v>0</v>
      </c>
      <c r="F22" s="10" t="n">
        <v>0</v>
      </c>
      <c r="G22" s="0" t="s">
        <v>29</v>
      </c>
    </row>
    <row r="23" customFormat="false" ht="15" hidden="false" customHeight="false" outlineLevel="0" collapsed="false">
      <c r="A23" s="9" t="s">
        <v>30</v>
      </c>
      <c r="B23" s="9"/>
      <c r="C23" s="9"/>
      <c r="D23" s="0" t="s">
        <v>31</v>
      </c>
      <c r="E23" s="10" t="n">
        <v>1</v>
      </c>
      <c r="F23" s="10" t="n">
        <v>1024</v>
      </c>
      <c r="G23" s="0" t="s">
        <v>32</v>
      </c>
    </row>
    <row r="24" customFormat="false" ht="15" hidden="false" customHeight="false" outlineLevel="0" collapsed="false">
      <c r="A24" s="9" t="s">
        <v>33</v>
      </c>
      <c r="B24" s="9"/>
      <c r="C24" s="9"/>
      <c r="D24" s="0" t="s">
        <v>31</v>
      </c>
      <c r="E24" s="10" t="n">
        <v>0</v>
      </c>
      <c r="F24" s="10" t="n">
        <v>0</v>
      </c>
      <c r="G24" s="0" t="s">
        <v>34</v>
      </c>
    </row>
    <row r="25" customFormat="false" ht="15" hidden="false" customHeight="false" outlineLevel="0" collapsed="false">
      <c r="A25" s="9" t="s">
        <v>35</v>
      </c>
      <c r="B25" s="9"/>
      <c r="C25" s="9"/>
      <c r="D25" s="0" t="s">
        <v>31</v>
      </c>
      <c r="E25" s="10" t="n">
        <v>0</v>
      </c>
      <c r="F25" s="10" t="n">
        <v>0</v>
      </c>
      <c r="G25" s="0" t="s">
        <v>36</v>
      </c>
    </row>
    <row r="26" customFormat="false" ht="15" hidden="false" customHeight="false" outlineLevel="0" collapsed="false">
      <c r="A26" s="9" t="s">
        <v>37</v>
      </c>
      <c r="B26" s="9"/>
      <c r="C26" s="9"/>
      <c r="D26" s="0" t="s">
        <v>31</v>
      </c>
      <c r="E26" s="10" t="n">
        <v>0</v>
      </c>
      <c r="F26" s="10" t="n">
        <v>0</v>
      </c>
      <c r="G26" s="0" t="s">
        <v>38</v>
      </c>
    </row>
    <row r="27" customFormat="false" ht="15" hidden="false" customHeight="false" outlineLevel="0" collapsed="false">
      <c r="A27" s="9" t="s">
        <v>39</v>
      </c>
      <c r="B27" s="9"/>
      <c r="C27" s="9"/>
      <c r="D27" s="0" t="s">
        <v>31</v>
      </c>
      <c r="E27" s="10" t="n">
        <v>1</v>
      </c>
      <c r="F27" s="10" t="n">
        <v>1024</v>
      </c>
      <c r="G27" s="0" t="s">
        <v>40</v>
      </c>
    </row>
    <row r="28" customFormat="false" ht="15" hidden="false" customHeight="false" outlineLevel="0" collapsed="false">
      <c r="A28" s="12" t="s">
        <v>41</v>
      </c>
      <c r="B28" s="12"/>
      <c r="C28" s="12"/>
      <c r="D28" s="13"/>
      <c r="E28" s="13" t="n">
        <f aca="false">WorkerHostCPU-SUM(E19:E27)</f>
        <v>16</v>
      </c>
      <c r="F28" s="13" t="n">
        <f aca="false">(WorkerHostRAM*1024)-SUM(F19:F27)</f>
        <v>111616</v>
      </c>
    </row>
    <row r="29" customFormat="false" ht="15" hidden="false" customHeight="false" outlineLevel="0" collapsed="false">
      <c r="A29" s="9" t="s">
        <v>42</v>
      </c>
      <c r="B29" s="9"/>
      <c r="C29" s="9"/>
      <c r="E29" s="10" t="n">
        <v>4</v>
      </c>
      <c r="G29" s="0" t="s">
        <v>43</v>
      </c>
    </row>
    <row r="30" customFormat="false" ht="15" hidden="false" customHeight="false" outlineLevel="0" collapsed="false">
      <c r="A30" s="9" t="s">
        <v>44</v>
      </c>
      <c r="B30" s="9"/>
      <c r="C30" s="9"/>
      <c r="E30" s="0" t="n">
        <f aca="false">E29*E28</f>
        <v>64</v>
      </c>
      <c r="G30" s="0" t="s">
        <v>45</v>
      </c>
    </row>
    <row r="31" customFormat="false" ht="15" hidden="false" customHeight="false" outlineLevel="0" collapsed="false">
      <c r="A31" s="9" t="s">
        <v>46</v>
      </c>
      <c r="B31" s="9"/>
      <c r="C31" s="9"/>
      <c r="F31" s="0" t="n">
        <f aca="false">F28</f>
        <v>111616</v>
      </c>
      <c r="G31" s="0" t="s">
        <v>45</v>
      </c>
    </row>
    <row r="34" customFormat="false" ht="30" hidden="false" customHeight="false" outlineLevel="0" collapsed="false">
      <c r="A34" s="14" t="s">
        <v>47</v>
      </c>
      <c r="B34" s="14"/>
      <c r="C34" s="14"/>
      <c r="D34" s="14"/>
      <c r="E34" s="14"/>
      <c r="F34" s="14"/>
      <c r="G34" s="14"/>
      <c r="H34" s="15"/>
    </row>
    <row r="35" customFormat="false" ht="39" hidden="false" customHeight="true" outlineLevel="0" collapsed="false">
      <c r="A35" s="4" t="s">
        <v>48</v>
      </c>
      <c r="B35" s="4"/>
      <c r="C35" s="4"/>
      <c r="D35" s="4"/>
      <c r="E35" s="4"/>
      <c r="F35" s="4"/>
      <c r="G35" s="4"/>
      <c r="H35" s="4"/>
    </row>
    <row r="37" customFormat="false" ht="15" hidden="false" customHeight="false" outlineLevel="0" collapsed="false">
      <c r="D37" s="0" t="s">
        <v>4</v>
      </c>
    </row>
    <row r="38" customFormat="false" ht="15" hidden="false" customHeight="false" outlineLevel="0" collapsed="false">
      <c r="A38" s="9" t="s">
        <v>49</v>
      </c>
      <c r="B38" s="9"/>
      <c r="C38" s="9"/>
      <c r="D38" s="10" t="n">
        <v>10</v>
      </c>
    </row>
  </sheetData>
  <mergeCells count="33">
    <mergeCell ref="A1:G1"/>
    <mergeCell ref="A2:G2"/>
    <mergeCell ref="A4:G4"/>
    <mergeCell ref="A5:H5"/>
    <mergeCell ref="A7:C7"/>
    <mergeCell ref="E7:H7"/>
    <mergeCell ref="A8:C8"/>
    <mergeCell ref="E8:H8"/>
    <mergeCell ref="A9:C9"/>
    <mergeCell ref="E9:H9"/>
    <mergeCell ref="A10:C10"/>
    <mergeCell ref="E10:H10"/>
    <mergeCell ref="A11:C11"/>
    <mergeCell ref="E11:H11"/>
    <mergeCell ref="A13:H15"/>
    <mergeCell ref="A16:H16"/>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4:G34"/>
    <mergeCell ref="A35:H35"/>
    <mergeCell ref="A38:C3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51"/>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F29" activeCellId="0" sqref="F29"/>
    </sheetView>
  </sheetViews>
  <sheetFormatPr defaultRowHeight="15"/>
  <cols>
    <col collapsed="false" hidden="false" max="3" min="1" style="0" width="10.6814814814815"/>
    <col collapsed="false" hidden="false" max="4" min="4" style="0" width="24.8888888888889"/>
    <col collapsed="false" hidden="false" max="5" min="5" style="0" width="13.6222222222222"/>
    <col collapsed="false" hidden="false" max="1025" min="6" style="0" width="10.6814814814815"/>
  </cols>
  <sheetData>
    <row r="1" customFormat="false" ht="54" hidden="false" customHeight="true" outlineLevel="0" collapsed="false">
      <c r="A1" s="1"/>
      <c r="B1" s="1"/>
      <c r="C1" s="1"/>
      <c r="D1" s="1"/>
      <c r="E1" s="1"/>
      <c r="F1" s="1"/>
    </row>
    <row r="2" customFormat="false" ht="47" hidden="false" customHeight="true" outlineLevel="0" collapsed="false">
      <c r="A2" s="2" t="s">
        <v>50</v>
      </c>
      <c r="B2" s="2"/>
      <c r="C2" s="2"/>
      <c r="D2" s="2"/>
      <c r="E2" s="2"/>
      <c r="F2" s="2"/>
    </row>
    <row r="4" customFormat="false" ht="30" hidden="false" customHeight="false" outlineLevel="0" collapsed="false">
      <c r="A4" s="14" t="s">
        <v>51</v>
      </c>
      <c r="B4" s="14"/>
      <c r="C4" s="14"/>
      <c r="D4" s="14"/>
      <c r="E4" s="14"/>
      <c r="F4" s="14"/>
      <c r="G4" s="14"/>
    </row>
    <row r="5" customFormat="false" ht="41" hidden="false" customHeight="true" outlineLevel="0" collapsed="false">
      <c r="A5" s="4" t="s">
        <v>52</v>
      </c>
      <c r="B5" s="4"/>
      <c r="C5" s="4"/>
      <c r="D5" s="4"/>
      <c r="E5" s="4"/>
      <c r="F5" s="4"/>
      <c r="G5" s="4"/>
      <c r="H5" s="4"/>
    </row>
    <row r="7" customFormat="false" ht="19" hidden="false" customHeight="false" outlineLevel="0" collapsed="false">
      <c r="A7" s="6" t="s">
        <v>53</v>
      </c>
      <c r="B7" s="6"/>
      <c r="C7" s="6"/>
      <c r="D7" s="6"/>
      <c r="E7" s="6"/>
      <c r="F7" s="7" t="s">
        <v>54</v>
      </c>
    </row>
    <row r="8" customFormat="false" ht="15" hidden="false" customHeight="false" outlineLevel="0" collapsed="false">
      <c r="A8" s="9" t="s">
        <v>55</v>
      </c>
      <c r="B8" s="9"/>
      <c r="C8" s="9"/>
      <c r="D8" s="9"/>
      <c r="E8" s="9"/>
      <c r="F8" s="0" t="n">
        <f aca="false">HostAvailableVcore</f>
        <v>64</v>
      </c>
      <c r="G8" s="0" t="s">
        <v>56</v>
      </c>
    </row>
    <row r="9" customFormat="false" ht="15" hidden="false" customHeight="false" outlineLevel="0" collapsed="false">
      <c r="A9" s="9" t="s">
        <v>57</v>
      </c>
      <c r="B9" s="9"/>
      <c r="C9" s="9"/>
      <c r="D9" s="9"/>
      <c r="E9" s="9"/>
      <c r="F9" s="0" t="n">
        <f aca="false">HostAvailableMemory</f>
        <v>111616</v>
      </c>
      <c r="G9" s="0" t="s">
        <v>56</v>
      </c>
    </row>
    <row r="11" customFormat="false" ht="30" hidden="false" customHeight="false" outlineLevel="0" collapsed="false">
      <c r="A11" s="14" t="s">
        <v>58</v>
      </c>
      <c r="B11" s="14"/>
      <c r="C11" s="14"/>
      <c r="D11" s="14"/>
      <c r="E11" s="14"/>
      <c r="F11" s="14"/>
      <c r="G11" s="14"/>
    </row>
    <row r="12" customFormat="false" ht="67" hidden="false" customHeight="true" outlineLevel="0" collapsed="false">
      <c r="A12" s="4" t="s">
        <v>59</v>
      </c>
      <c r="B12" s="4"/>
      <c r="C12" s="4"/>
      <c r="D12" s="4"/>
      <c r="E12" s="4"/>
      <c r="F12" s="4"/>
      <c r="G12" s="4"/>
      <c r="H12" s="4"/>
    </row>
    <row r="14" customFormat="false" ht="19" hidden="false" customHeight="false" outlineLevel="0" collapsed="false">
      <c r="A14" s="6" t="s">
        <v>60</v>
      </c>
      <c r="B14" s="6"/>
      <c r="C14" s="6"/>
      <c r="D14" s="6"/>
      <c r="E14" s="6"/>
      <c r="F14" s="7" t="s">
        <v>54</v>
      </c>
      <c r="G14" s="0" t="s">
        <v>61</v>
      </c>
    </row>
    <row r="15" customFormat="false" ht="15" hidden="false" customHeight="false" outlineLevel="0" collapsed="false">
      <c r="A15" s="9" t="s">
        <v>62</v>
      </c>
      <c r="B15" s="9"/>
      <c r="C15" s="9"/>
      <c r="D15" s="9"/>
      <c r="E15" s="9"/>
      <c r="F15" s="0" t="n">
        <f aca="false">HostAvailableVcore*ClusterHostCount</f>
        <v>640</v>
      </c>
      <c r="G15" s="0" t="s">
        <v>63</v>
      </c>
    </row>
    <row r="16" customFormat="false" ht="15" hidden="false" customHeight="false" outlineLevel="0" collapsed="false">
      <c r="A16" s="9" t="s">
        <v>64</v>
      </c>
      <c r="B16" s="9"/>
      <c r="C16" s="9"/>
      <c r="D16" s="9"/>
      <c r="E16" s="9"/>
      <c r="F16" s="0" t="n">
        <f aca="false">(HostAvailableMemory*ClusterHostCount)/1024</f>
        <v>1090</v>
      </c>
      <c r="G16" s="0" t="s">
        <v>65</v>
      </c>
    </row>
    <row r="18" customFormat="false" ht="30" hidden="false" customHeight="false" outlineLevel="0" collapsed="false">
      <c r="A18" s="14" t="s">
        <v>66</v>
      </c>
      <c r="B18" s="14"/>
      <c r="C18" s="14"/>
      <c r="D18" s="14"/>
      <c r="E18" s="14"/>
      <c r="F18" s="14"/>
      <c r="G18" s="14"/>
    </row>
    <row r="19" customFormat="false" ht="29" hidden="false" customHeight="true" outlineLevel="0" collapsed="false">
      <c r="A19" s="4" t="s">
        <v>67</v>
      </c>
      <c r="B19" s="4"/>
      <c r="C19" s="4"/>
      <c r="D19" s="4"/>
      <c r="E19" s="4"/>
      <c r="F19" s="4"/>
      <c r="G19" s="4"/>
      <c r="H19" s="4"/>
    </row>
    <row r="21" customFormat="false" ht="19" hidden="false" customHeight="false" outlineLevel="0" collapsed="false">
      <c r="A21" s="6" t="s">
        <v>68</v>
      </c>
      <c r="B21" s="6"/>
      <c r="C21" s="6"/>
      <c r="D21" s="6"/>
      <c r="E21" s="6"/>
      <c r="F21" s="7" t="s">
        <v>54</v>
      </c>
      <c r="G21" s="0" t="s">
        <v>5</v>
      </c>
    </row>
    <row r="22" customFormat="false" ht="15" hidden="false" customHeight="false" outlineLevel="0" collapsed="false">
      <c r="A22" s="9" t="s">
        <v>69</v>
      </c>
      <c r="B22" s="9"/>
      <c r="C22" s="9"/>
      <c r="D22" s="9"/>
      <c r="E22" s="9"/>
      <c r="F22" s="10" t="n">
        <v>1</v>
      </c>
      <c r="G22" s="0" t="s">
        <v>70</v>
      </c>
    </row>
    <row r="23" customFormat="false" ht="15" hidden="false" customHeight="false" outlineLevel="0" collapsed="false">
      <c r="A23" s="9" t="s">
        <v>71</v>
      </c>
      <c r="B23" s="9"/>
      <c r="C23" s="9"/>
      <c r="D23" s="9"/>
      <c r="E23" s="9"/>
      <c r="F23" s="10" t="n">
        <v>48</v>
      </c>
      <c r="G23" s="0" t="s">
        <v>72</v>
      </c>
    </row>
    <row r="24" customFormat="false" ht="15" hidden="false" customHeight="false" outlineLevel="0" collapsed="false">
      <c r="A24" s="9" t="s">
        <v>73</v>
      </c>
      <c r="B24" s="9"/>
      <c r="C24" s="9"/>
      <c r="D24" s="9"/>
      <c r="E24" s="9"/>
      <c r="F24" s="10" t="n">
        <v>1</v>
      </c>
      <c r="G24" s="0" t="s">
        <v>74</v>
      </c>
    </row>
    <row r="26" customFormat="false" ht="19" hidden="false" customHeight="false" outlineLevel="0" collapsed="false">
      <c r="A26" s="6" t="s">
        <v>75</v>
      </c>
      <c r="B26" s="6"/>
      <c r="C26" s="6"/>
      <c r="D26" s="6"/>
      <c r="E26" s="6"/>
      <c r="F26" s="7" t="s">
        <v>54</v>
      </c>
    </row>
    <row r="27" customFormat="false" ht="15" hidden="false" customHeight="false" outlineLevel="0" collapsed="false">
      <c r="A27" s="9" t="s">
        <v>76</v>
      </c>
      <c r="B27" s="9"/>
      <c r="C27" s="9"/>
      <c r="D27" s="9"/>
      <c r="E27" s="9"/>
      <c r="F27" s="10" t="n">
        <v>2048</v>
      </c>
      <c r="G27" s="0" t="s">
        <v>77</v>
      </c>
    </row>
    <row r="28" customFormat="false" ht="15" hidden="false" customHeight="false" outlineLevel="0" collapsed="false">
      <c r="A28" s="9" t="s">
        <v>78</v>
      </c>
      <c r="B28" s="9"/>
      <c r="C28" s="9"/>
      <c r="D28" s="9"/>
      <c r="E28" s="9"/>
      <c r="F28" s="10" t="n">
        <v>32768</v>
      </c>
      <c r="G28" s="0" t="s">
        <v>79</v>
      </c>
    </row>
    <row r="29" customFormat="false" ht="15" hidden="false" customHeight="false" outlineLevel="0" collapsed="false">
      <c r="A29" s="9" t="s">
        <v>80</v>
      </c>
      <c r="B29" s="9"/>
      <c r="C29" s="9"/>
      <c r="D29" s="9"/>
      <c r="E29" s="9"/>
      <c r="F29" s="10" t="n">
        <v>512</v>
      </c>
      <c r="G29" s="0" t="s">
        <v>81</v>
      </c>
    </row>
    <row r="32" customFormat="false" ht="30" hidden="false" customHeight="false" outlineLevel="0" collapsed="false">
      <c r="A32" s="14" t="s">
        <v>82</v>
      </c>
      <c r="B32" s="14"/>
      <c r="C32" s="14"/>
      <c r="D32" s="14"/>
      <c r="E32" s="14"/>
      <c r="F32" s="14"/>
      <c r="G32" s="14"/>
    </row>
    <row r="33" customFormat="false" ht="35" hidden="false" customHeight="true" outlineLevel="0" collapsed="false">
      <c r="A33" s="4" t="s">
        <v>83</v>
      </c>
      <c r="B33" s="4"/>
      <c r="C33" s="4"/>
      <c r="D33" s="4"/>
      <c r="E33" s="4"/>
      <c r="F33" s="4"/>
      <c r="G33" s="4"/>
      <c r="H33" s="4"/>
    </row>
    <row r="35" customFormat="false" ht="18" hidden="false" customHeight="false" outlineLevel="0" collapsed="false">
      <c r="A35" s="6" t="s">
        <v>84</v>
      </c>
      <c r="B35" s="6"/>
      <c r="C35" s="6"/>
      <c r="D35" s="6"/>
      <c r="E35" s="6"/>
      <c r="F35" s="7" t="s">
        <v>54</v>
      </c>
    </row>
    <row r="36" customFormat="false" ht="15" hidden="false" customHeight="false" outlineLevel="0" collapsed="false">
      <c r="A36" s="9" t="s">
        <v>85</v>
      </c>
      <c r="B36" s="9"/>
      <c r="C36" s="9"/>
      <c r="D36" s="9"/>
      <c r="E36" s="9"/>
      <c r="F36" s="0" t="n">
        <f aca="false">FLOOR((ClusterAvailableMemoryGB*1024)/SchedulerMinAllocMb,1)</f>
        <v>545</v>
      </c>
    </row>
    <row r="37" customFormat="false" ht="15" hidden="false" customHeight="false" outlineLevel="0" collapsed="false">
      <c r="A37" s="9" t="s">
        <v>86</v>
      </c>
      <c r="B37" s="9"/>
      <c r="C37" s="9"/>
      <c r="D37" s="9"/>
      <c r="E37" s="9"/>
      <c r="F37" s="0" t="n">
        <f aca="false">FLOOR((ClusterAvailableMemoryGB*1024)/SchedulerMaxAllocMb,1)</f>
        <v>34</v>
      </c>
    </row>
    <row r="38" customFormat="false" ht="15" hidden="false" customHeight="false" outlineLevel="0" collapsed="false">
      <c r="A38" s="9" t="s">
        <v>87</v>
      </c>
      <c r="B38" s="9"/>
      <c r="C38" s="9"/>
      <c r="D38" s="9"/>
      <c r="E38" s="9"/>
      <c r="F38" s="0" t="n">
        <f aca="false">IF(SchedulerMinAllocVcore=0,ClusterAvailableVcore,FLOOR(ClusterAvailableVcore/SchedulerMinAllocVcore,1))</f>
        <v>640</v>
      </c>
    </row>
    <row r="39" customFormat="false" ht="15" hidden="false" customHeight="false" outlineLevel="0" collapsed="false">
      <c r="A39" s="9" t="s">
        <v>88</v>
      </c>
      <c r="B39" s="9"/>
      <c r="C39" s="9"/>
      <c r="D39" s="9"/>
      <c r="E39" s="9"/>
      <c r="F39" s="0" t="n">
        <f aca="false">FLOOR(ClusterAvailableVcore/SchedulerMaxAllocVcore,1)</f>
        <v>13</v>
      </c>
    </row>
    <row r="41" customFormat="false" ht="30" hidden="false" customHeight="false" outlineLevel="0" collapsed="false">
      <c r="A41" s="14" t="s">
        <v>89</v>
      </c>
      <c r="B41" s="14"/>
      <c r="C41" s="14"/>
      <c r="D41" s="14"/>
      <c r="E41" s="14"/>
      <c r="F41" s="14"/>
      <c r="G41" s="14"/>
    </row>
    <row r="42" customFormat="false" ht="48" hidden="false" customHeight="true" outlineLevel="0" collapsed="false">
      <c r="A42" s="4" t="s">
        <v>90</v>
      </c>
      <c r="B42" s="4"/>
      <c r="C42" s="4"/>
      <c r="D42" s="4"/>
      <c r="E42" s="4"/>
      <c r="F42" s="4"/>
      <c r="G42" s="4"/>
      <c r="H42" s="4"/>
    </row>
    <row r="44" customFormat="false" ht="18" hidden="false" customHeight="false" outlineLevel="0" collapsed="false">
      <c r="A44" s="7" t="s">
        <v>91</v>
      </c>
      <c r="E44" s="7" t="s">
        <v>92</v>
      </c>
      <c r="F44" s="7" t="s">
        <v>5</v>
      </c>
    </row>
    <row r="45" customFormat="false" ht="16" hidden="false" customHeight="true" outlineLevel="0" collapsed="false">
      <c r="A45" s="9" t="s">
        <v>93</v>
      </c>
      <c r="B45" s="9"/>
      <c r="C45" s="9"/>
      <c r="D45" s="9"/>
      <c r="E45" s="16" t="str">
        <f aca="false">IF(SchedulerMaxAllocVcore&gt;=SchedulerMinAllocVcore,"GOOD","BAD")</f>
        <v>GOOD</v>
      </c>
      <c r="F45" s="17" t="s">
        <v>94</v>
      </c>
      <c r="G45" s="17"/>
      <c r="H45" s="17"/>
      <c r="I45" s="17"/>
    </row>
    <row r="46" customFormat="false" ht="15" hidden="false" customHeight="true" outlineLevel="0" collapsed="false">
      <c r="A46" s="18" t="s">
        <v>95</v>
      </c>
      <c r="B46" s="18"/>
      <c r="C46" s="18"/>
      <c r="D46" s="18"/>
      <c r="E46" s="19" t="str">
        <f aca="false">IF(SchedulerMaxAllocMb&gt;=SchedulerMinAllocMb,"GOOD","BAD")</f>
        <v>GOOD</v>
      </c>
      <c r="F46" s="0" t="s">
        <v>96</v>
      </c>
    </row>
    <row r="47" customFormat="false" ht="15" hidden="false" customHeight="true" outlineLevel="0" collapsed="false">
      <c r="A47" s="18" t="s">
        <v>97</v>
      </c>
      <c r="B47" s="18"/>
      <c r="C47" s="18"/>
      <c r="D47" s="18"/>
      <c r="E47" s="19" t="str">
        <f aca="false">IF(SchedulerMinAllocVcore&gt;=0,"GOOD","BAD")</f>
        <v>GOOD</v>
      </c>
      <c r="F47" s="0" t="s">
        <v>98</v>
      </c>
    </row>
    <row r="48" customFormat="false" ht="15" hidden="false" customHeight="false" outlineLevel="0" collapsed="false">
      <c r="A48" s="20" t="s">
        <v>99</v>
      </c>
      <c r="B48" s="20"/>
      <c r="C48" s="20"/>
      <c r="D48" s="20"/>
      <c r="E48" s="19" t="str">
        <f aca="false">IF(SchedulerMinAllocVcore&lt;=F8,"GOOD","BAD")</f>
        <v>GOOD</v>
      </c>
      <c r="F48" s="0" t="s">
        <v>100</v>
      </c>
    </row>
    <row r="49" customFormat="false" ht="15" hidden="false" customHeight="true" outlineLevel="0" collapsed="false">
      <c r="A49" s="21" t="s">
        <v>101</v>
      </c>
      <c r="B49" s="21"/>
      <c r="C49" s="21"/>
      <c r="D49" s="21"/>
      <c r="E49" s="19" t="str">
        <f aca="false">IF(SchedulerMaxAllocVcore&gt;=1,"GOOD","BAD")</f>
        <v>GOOD</v>
      </c>
      <c r="F49" s="0" t="s">
        <v>102</v>
      </c>
    </row>
    <row r="50" customFormat="false" ht="15" hidden="false" customHeight="true" outlineLevel="0" collapsed="false">
      <c r="A50" s="21" t="s">
        <v>103</v>
      </c>
      <c r="B50" s="21"/>
      <c r="C50" s="21"/>
      <c r="D50" s="21"/>
      <c r="E50" s="19" t="str">
        <f aca="false">IF(SchedulerMaxAllocVcore&lt;=HostAvailableVcore,"GOOD","BAD")</f>
        <v>GOOD</v>
      </c>
      <c r="F50" s="0" t="s">
        <v>104</v>
      </c>
    </row>
    <row r="51" customFormat="false" ht="15" hidden="false" customHeight="true" outlineLevel="0" collapsed="false">
      <c r="A51" s="21" t="s">
        <v>105</v>
      </c>
      <c r="B51" s="21"/>
      <c r="C51" s="21"/>
      <c r="D51" s="21"/>
      <c r="E51" s="19" t="str">
        <f aca="false">IF(SchedulerMinAllocMb&lt;1024,IF(SchedulerMinAllocMb&lt;256,"BAD","WARN"),"GOOD")</f>
        <v>GOOD</v>
      </c>
      <c r="F51" s="0" t="s">
        <v>106</v>
      </c>
    </row>
  </sheetData>
  <mergeCells count="38">
    <mergeCell ref="A1:F1"/>
    <mergeCell ref="A2:F2"/>
    <mergeCell ref="A4:G4"/>
    <mergeCell ref="A5:H5"/>
    <mergeCell ref="A7:E7"/>
    <mergeCell ref="A8:E8"/>
    <mergeCell ref="A9:E9"/>
    <mergeCell ref="A11:G11"/>
    <mergeCell ref="A12:H12"/>
    <mergeCell ref="A14:E14"/>
    <mergeCell ref="A15:E15"/>
    <mergeCell ref="A16:E16"/>
    <mergeCell ref="A18:G18"/>
    <mergeCell ref="A19:H19"/>
    <mergeCell ref="A21:E21"/>
    <mergeCell ref="A22:E22"/>
    <mergeCell ref="A23:E23"/>
    <mergeCell ref="A24:E24"/>
    <mergeCell ref="A26:E26"/>
    <mergeCell ref="A27:E27"/>
    <mergeCell ref="A28:E28"/>
    <mergeCell ref="A29:E29"/>
    <mergeCell ref="A32:G32"/>
    <mergeCell ref="A33:H33"/>
    <mergeCell ref="A35:E35"/>
    <mergeCell ref="A36:E36"/>
    <mergeCell ref="A37:E37"/>
    <mergeCell ref="A38:E38"/>
    <mergeCell ref="A39:E39"/>
    <mergeCell ref="A41:G41"/>
    <mergeCell ref="A42:H42"/>
    <mergeCell ref="A45:D45"/>
    <mergeCell ref="A46:D46"/>
    <mergeCell ref="A47:D47"/>
    <mergeCell ref="A48:D48"/>
    <mergeCell ref="A49:D49"/>
    <mergeCell ref="A50:D50"/>
    <mergeCell ref="A51:D51"/>
  </mergeCells>
  <conditionalFormatting sqref="E45:E62">
    <cfRule type="containsText" priority="2" aboveAverage="0" equalAverage="0" bottom="0" percent="0" rank="0" text="WARN" dxfId="0"/>
    <cfRule type="containsText" priority="3" aboveAverage="0" equalAverage="0" bottom="0" percent="0" rank="0" text="GOOD" dxfId="1"/>
  </conditionalFormatting>
  <conditionalFormatting sqref="A57:D57">
    <cfRule type="containsText" priority="4" aboveAverage="0" equalAverage="0" bottom="0" percent="0" rank="0" text="BAD" dxfId="2"/>
  </conditionalFormatting>
  <conditionalFormatting sqref="E45:E62">
    <cfRule type="containsText" priority="5" aboveAverage="0" equalAverage="0" bottom="0" percent="0" rank="0" text="BAD" dxfId="3"/>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I41"/>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G26" activeCellId="0" sqref="G26"/>
    </sheetView>
  </sheetViews>
  <sheetFormatPr defaultRowHeight="15"/>
  <cols>
    <col collapsed="false" hidden="false" max="4" min="1" style="0" width="10.6814814814815"/>
    <col collapsed="false" hidden="false" max="5" min="5" style="0" width="11.0740740740741"/>
    <col collapsed="false" hidden="false" max="6" min="6" style="0" width="15.6777777777778"/>
    <col collapsed="false" hidden="false" max="7" min="7" style="0" width="19.2074074074074"/>
    <col collapsed="false" hidden="false" max="8" min="8" style="0" width="11.0740740740741"/>
    <col collapsed="false" hidden="false" max="9" min="9" style="0" width="12.7407407407407"/>
    <col collapsed="false" hidden="false" max="1025" min="10" style="0" width="10.6814814814815"/>
  </cols>
  <sheetData>
    <row r="1" customFormat="false" ht="55" hidden="false" customHeight="true" outlineLevel="0" collapsed="false"/>
    <row r="2" customFormat="false" ht="47" hidden="false" customHeight="true" outlineLevel="0" collapsed="false">
      <c r="A2" s="22" t="s">
        <v>107</v>
      </c>
      <c r="B2" s="22"/>
      <c r="C2" s="22"/>
      <c r="D2" s="22"/>
      <c r="E2" s="22"/>
      <c r="F2" s="22"/>
      <c r="G2" s="22"/>
      <c r="H2" s="23"/>
    </row>
    <row r="3" customFormat="false" ht="30" hidden="false" customHeight="false" outlineLevel="0" collapsed="false">
      <c r="A3" s="14" t="s">
        <v>108</v>
      </c>
      <c r="B3" s="14"/>
      <c r="C3" s="14"/>
      <c r="D3" s="14"/>
      <c r="E3" s="14"/>
      <c r="F3" s="14"/>
      <c r="G3" s="14"/>
    </row>
    <row r="6" customFormat="false" ht="19" hidden="false" customHeight="false" outlineLevel="0" collapsed="false">
      <c r="A6" s="7" t="s">
        <v>109</v>
      </c>
      <c r="F6" s="7" t="s">
        <v>110</v>
      </c>
      <c r="G6" s="7" t="s">
        <v>111</v>
      </c>
      <c r="H6" s="7" t="s">
        <v>54</v>
      </c>
      <c r="I6" s="7" t="s">
        <v>5</v>
      </c>
    </row>
    <row r="7" customFormat="false" ht="15" hidden="false" customHeight="false" outlineLevel="0" collapsed="false">
      <c r="A7" s="9" t="s">
        <v>112</v>
      </c>
      <c r="B7" s="9"/>
      <c r="C7" s="9"/>
      <c r="D7" s="9"/>
      <c r="E7" s="9"/>
      <c r="F7" s="0" t="s">
        <v>113</v>
      </c>
      <c r="G7" s="0" t="s">
        <v>114</v>
      </c>
      <c r="H7" s="10" t="n">
        <v>1</v>
      </c>
      <c r="I7" s="0" t="s">
        <v>115</v>
      </c>
    </row>
    <row r="8" customFormat="false" ht="15" hidden="false" customHeight="false" outlineLevel="0" collapsed="false">
      <c r="A8" s="9" t="s">
        <v>116</v>
      </c>
      <c r="B8" s="9"/>
      <c r="C8" s="9"/>
      <c r="D8" s="9"/>
      <c r="E8" s="9"/>
      <c r="F8" s="0" t="s">
        <v>113</v>
      </c>
      <c r="G8" s="0" t="s">
        <v>114</v>
      </c>
      <c r="H8" s="10" t="n">
        <v>2048</v>
      </c>
      <c r="I8" s="0" t="s">
        <v>117</v>
      </c>
    </row>
    <row r="9" customFormat="false" ht="15" hidden="false" customHeight="false" outlineLevel="0" collapsed="false">
      <c r="A9" s="9" t="s">
        <v>118</v>
      </c>
      <c r="B9" s="9"/>
      <c r="C9" s="9"/>
      <c r="D9" s="9"/>
      <c r="E9" s="9"/>
      <c r="F9" s="0" t="s">
        <v>119</v>
      </c>
      <c r="G9" s="0" t="s">
        <v>114</v>
      </c>
      <c r="H9" s="10" t="n">
        <v>1950</v>
      </c>
      <c r="I9" s="0" t="s">
        <v>120</v>
      </c>
    </row>
    <row r="10" customFormat="false" ht="15" hidden="false" customHeight="false" outlineLevel="0" collapsed="false">
      <c r="A10" s="9" t="s">
        <v>121</v>
      </c>
      <c r="B10" s="9"/>
      <c r="C10" s="9"/>
      <c r="D10" s="9"/>
      <c r="E10" s="9"/>
      <c r="F10" s="0" t="s">
        <v>113</v>
      </c>
      <c r="G10" s="0" t="s">
        <v>122</v>
      </c>
      <c r="H10" s="10" t="n">
        <v>1</v>
      </c>
      <c r="I10" s="0" t="s">
        <v>123</v>
      </c>
    </row>
    <row r="11" customFormat="false" ht="15" hidden="false" customHeight="false" outlineLevel="0" collapsed="false">
      <c r="A11" s="9" t="s">
        <v>124</v>
      </c>
      <c r="B11" s="9"/>
      <c r="C11" s="9"/>
      <c r="D11" s="9"/>
      <c r="E11" s="9"/>
      <c r="F11" s="0" t="s">
        <v>113</v>
      </c>
      <c r="G11" s="0" t="s">
        <v>122</v>
      </c>
      <c r="H11" s="10" t="n">
        <v>3700</v>
      </c>
      <c r="I11" s="0" t="s">
        <v>125</v>
      </c>
    </row>
    <row r="12" customFormat="false" ht="15" hidden="false" customHeight="false" outlineLevel="0" collapsed="false">
      <c r="A12" s="9" t="s">
        <v>126</v>
      </c>
      <c r="B12" s="9"/>
      <c r="C12" s="9"/>
      <c r="D12" s="9"/>
      <c r="E12" s="9"/>
      <c r="F12" s="0" t="s">
        <v>119</v>
      </c>
      <c r="G12" s="0" t="s">
        <v>122</v>
      </c>
      <c r="H12" s="10" t="n">
        <v>3650</v>
      </c>
      <c r="I12" s="0" t="s">
        <v>127</v>
      </c>
    </row>
    <row r="13" customFormat="false" ht="15" hidden="false" customHeight="false" outlineLevel="0" collapsed="false">
      <c r="A13" s="9" t="s">
        <v>128</v>
      </c>
      <c r="B13" s="9"/>
      <c r="C13" s="9"/>
      <c r="D13" s="9"/>
      <c r="E13" s="9"/>
      <c r="F13" s="0" t="s">
        <v>113</v>
      </c>
      <c r="G13" s="0" t="s">
        <v>129</v>
      </c>
      <c r="H13" s="10" t="n">
        <v>1</v>
      </c>
      <c r="I13" s="0" t="s">
        <v>130</v>
      </c>
    </row>
    <row r="14" customFormat="false" ht="15" hidden="false" customHeight="false" outlineLevel="0" collapsed="false">
      <c r="A14" s="9" t="s">
        <v>131</v>
      </c>
      <c r="B14" s="9"/>
      <c r="C14" s="9"/>
      <c r="D14" s="9"/>
      <c r="E14" s="9"/>
      <c r="F14" s="0" t="s">
        <v>113</v>
      </c>
      <c r="G14" s="0" t="s">
        <v>129</v>
      </c>
      <c r="H14" s="10" t="n">
        <v>7250</v>
      </c>
      <c r="I14" s="0" t="s">
        <v>132</v>
      </c>
    </row>
    <row r="15" customFormat="false" ht="15" hidden="false" customHeight="false" outlineLevel="0" collapsed="false">
      <c r="A15" s="9" t="s">
        <v>133</v>
      </c>
      <c r="B15" s="9"/>
      <c r="C15" s="9"/>
      <c r="D15" s="9"/>
      <c r="E15" s="9"/>
      <c r="F15" s="0" t="s">
        <v>119</v>
      </c>
      <c r="G15" s="0" t="s">
        <v>129</v>
      </c>
      <c r="H15" s="10" t="n">
        <v>7200</v>
      </c>
      <c r="I15" s="0" t="s">
        <v>134</v>
      </c>
    </row>
    <row r="16" customFormat="false" ht="15" hidden="false" customHeight="false" outlineLevel="0" collapsed="false">
      <c r="A16" s="9" t="s">
        <v>135</v>
      </c>
      <c r="B16" s="9"/>
      <c r="C16" s="9"/>
      <c r="D16" s="9"/>
      <c r="E16" s="9"/>
      <c r="F16" s="0" t="s">
        <v>113</v>
      </c>
      <c r="G16" s="0" t="s">
        <v>136</v>
      </c>
      <c r="H16" s="10" t="n">
        <v>256</v>
      </c>
      <c r="I16" s="0" t="s">
        <v>137</v>
      </c>
    </row>
    <row r="18" customFormat="false" ht="45" hidden="false" customHeight="false" outlineLevel="0" collapsed="false">
      <c r="A18" s="24" t="s">
        <v>138</v>
      </c>
      <c r="B18" s="24"/>
      <c r="C18" s="24"/>
      <c r="D18" s="24"/>
      <c r="E18" s="24"/>
      <c r="F18" s="24"/>
      <c r="G18" s="24"/>
    </row>
    <row r="19" customFormat="false" ht="20" hidden="false" customHeight="true" outlineLevel="0" collapsed="false">
      <c r="A19" s="4" t="s">
        <v>139</v>
      </c>
      <c r="B19" s="4"/>
      <c r="C19" s="4"/>
      <c r="D19" s="4"/>
      <c r="E19" s="4"/>
      <c r="F19" s="4"/>
      <c r="G19" s="4"/>
      <c r="H19" s="4"/>
    </row>
    <row r="21" customFormat="false" ht="18" hidden="false" customHeight="false" outlineLevel="0" collapsed="false">
      <c r="A21" s="7" t="s">
        <v>140</v>
      </c>
      <c r="F21" s="7" t="s">
        <v>54</v>
      </c>
      <c r="G21" s="7" t="s">
        <v>5</v>
      </c>
      <c r="H21" s="7"/>
    </row>
    <row r="22" customFormat="false" ht="15" hidden="false" customHeight="false" outlineLevel="0" collapsed="false">
      <c r="A22" s="0" t="s">
        <v>141</v>
      </c>
      <c r="F22" s="25" t="str">
        <f aca="false">IF(AppMasterCpuVcores&gt;=SchedulerMinAllocVcore,"GOOD","BAD")</f>
        <v>GOOD</v>
      </c>
      <c r="G22" s="0" t="s">
        <v>142</v>
      </c>
    </row>
    <row r="23" customFormat="false" ht="15" hidden="false" customHeight="false" outlineLevel="0" collapsed="false">
      <c r="A23" s="0" t="s">
        <v>143</v>
      </c>
      <c r="F23" s="25" t="str">
        <f aca="false">IF(AppMasterCpuVcores&lt;=SchedulerMaxAllocVcore,"GOOD","BAD")</f>
        <v>GOOD</v>
      </c>
      <c r="G23" s="0" t="s">
        <v>144</v>
      </c>
    </row>
    <row r="24" customFormat="false" ht="15" hidden="false" customHeight="false" outlineLevel="0" collapsed="false">
      <c r="A24" s="0" t="s">
        <v>145</v>
      </c>
      <c r="F24" s="25" t="str">
        <f aca="false">IF(AppMasterMemory&gt;=SchedulerMinAllocMb,"GOOD","BAD")</f>
        <v>GOOD</v>
      </c>
      <c r="G24" s="0" t="s">
        <v>146</v>
      </c>
    </row>
    <row r="25" customFormat="false" ht="15" hidden="false" customHeight="false" outlineLevel="0" collapsed="false">
      <c r="A25" s="0" t="s">
        <v>147</v>
      </c>
      <c r="F25" s="25" t="str">
        <f aca="false">IF(AppMasterMemory&lt;=SchedulerMaxAllocMb,"GOOD","BAD")</f>
        <v>GOOD</v>
      </c>
      <c r="G25" s="0" t="s">
        <v>144</v>
      </c>
    </row>
    <row r="26" customFormat="false" ht="15" hidden="false" customHeight="false" outlineLevel="0" collapsed="false">
      <c r="A26" s="0" t="s">
        <v>148</v>
      </c>
      <c r="F26" s="25" t="str">
        <f aca="false">IF((AppMasterJavaHeap/AppMasterMemory)&gt;1,"BAD",IF((AppMasterJavaHeap/AppMasterMemory)&gt;=0.9,"GOOD",IF((AppMasterJavaHeap/AppMasterMemory)&gt;=0.5,"WARN","BAD")))</f>
        <v>GOOD</v>
      </c>
      <c r="G26" s="0" t="s">
        <v>149</v>
      </c>
    </row>
    <row r="28" customFormat="false" ht="18" hidden="false" customHeight="false" outlineLevel="0" collapsed="false">
      <c r="A28" s="7" t="s">
        <v>150</v>
      </c>
      <c r="F28" s="7" t="s">
        <v>54</v>
      </c>
      <c r="G28" s="7" t="s">
        <v>5</v>
      </c>
    </row>
    <row r="29" customFormat="false" ht="15" hidden="false" customHeight="false" outlineLevel="0" collapsed="false">
      <c r="A29" s="0" t="s">
        <v>151</v>
      </c>
      <c r="F29" s="25" t="str">
        <f aca="false">IF(MapTaskCpuVcores&gt;=SchedulerMinAllocVcore,"GOOD","BAD")</f>
        <v>GOOD</v>
      </c>
      <c r="G29" s="0" t="s">
        <v>152</v>
      </c>
    </row>
    <row r="30" customFormat="false" ht="15" hidden="false" customHeight="false" outlineLevel="0" collapsed="false">
      <c r="A30" s="0" t="s">
        <v>153</v>
      </c>
      <c r="F30" s="25" t="str">
        <f aca="false">IF(MapTaskCpuVcores&lt;=SchedulerMaxAllocVcore,"GOOD","BAD")</f>
        <v>GOOD</v>
      </c>
      <c r="G30" s="0" t="s">
        <v>144</v>
      </c>
    </row>
    <row r="31" customFormat="false" ht="15" hidden="false" customHeight="false" outlineLevel="0" collapsed="false">
      <c r="A31" s="0" t="s">
        <v>154</v>
      </c>
      <c r="F31" s="25" t="str">
        <f aca="false">IF(MapTaskMemory&gt;=SchedulerMinAllocMb,"GOOD","BAD")</f>
        <v>GOOD</v>
      </c>
      <c r="G31" s="0" t="s">
        <v>155</v>
      </c>
    </row>
    <row r="32" customFormat="false" ht="15" hidden="false" customHeight="false" outlineLevel="0" collapsed="false">
      <c r="A32" s="0" t="s">
        <v>156</v>
      </c>
      <c r="F32" s="25" t="str">
        <f aca="false">IF(MapTaskMemory&lt;=SchedulerMaxAllocMb,"GOOD","BAD")</f>
        <v>GOOD</v>
      </c>
      <c r="G32" s="0" t="s">
        <v>144</v>
      </c>
    </row>
    <row r="33" customFormat="false" ht="15" hidden="false" customHeight="false" outlineLevel="0" collapsed="false">
      <c r="A33" s="0" t="s">
        <v>157</v>
      </c>
      <c r="F33" s="25" t="str">
        <f aca="false">IF((MapTaskJavaHeap/MapTaskMemory)&gt;1,"BAD",IF((MapTaskJavaHeap/MapTaskMemory)&gt;=0.9,"GOOD",IF((MapTaskJavaHeap/MapTaskMemory)&gt;=0.5,"WARN","BAD")))</f>
        <v>GOOD</v>
      </c>
      <c r="G33" s="0" t="s">
        <v>158</v>
      </c>
    </row>
    <row r="34" customFormat="false" ht="15" hidden="false" customHeight="false" outlineLevel="0" collapsed="false">
      <c r="A34" s="0" t="s">
        <v>159</v>
      </c>
      <c r="F34" s="25" t="str">
        <f aca="false">IF((MapTaskJavaHeap-MapTaskIoSortMb)&gt;=768,"GOOD",IF((MapTaskJavaHeap-MapTaskIoSortMb)&gt;=384,"WARN","BAD"))</f>
        <v>GOOD</v>
      </c>
      <c r="G34" s="0" t="s">
        <v>160</v>
      </c>
    </row>
    <row r="36" customFormat="false" ht="18" hidden="false" customHeight="false" outlineLevel="0" collapsed="false">
      <c r="A36" s="7" t="s">
        <v>161</v>
      </c>
      <c r="F36" s="7" t="s">
        <v>54</v>
      </c>
      <c r="G36" s="7" t="s">
        <v>5</v>
      </c>
    </row>
    <row r="37" customFormat="false" ht="15" hidden="false" customHeight="false" outlineLevel="0" collapsed="false">
      <c r="A37" s="0" t="s">
        <v>162</v>
      </c>
      <c r="F37" s="25" t="str">
        <f aca="false">IF(ReduceTaskCpuVcores&gt;=SchedulerMinAllocVcore,"GOOD","BAD")</f>
        <v>GOOD</v>
      </c>
      <c r="G37" s="0" t="s">
        <v>163</v>
      </c>
    </row>
    <row r="38" customFormat="false" ht="15" hidden="false" customHeight="false" outlineLevel="0" collapsed="false">
      <c r="A38" s="0" t="s">
        <v>164</v>
      </c>
      <c r="F38" s="25" t="str">
        <f aca="false">IF(ReduceTaskCpuVcores&lt;=SchedulerMaxAllocVcore,"GOOD","BAD")</f>
        <v>GOOD</v>
      </c>
      <c r="G38" s="0" t="s">
        <v>144</v>
      </c>
    </row>
    <row r="39" customFormat="false" ht="15" hidden="false" customHeight="false" outlineLevel="0" collapsed="false">
      <c r="A39" s="0" t="s">
        <v>165</v>
      </c>
      <c r="F39" s="25" t="str">
        <f aca="false">IF(ReduceTaskMemory&gt;=SchedulerMinAllocMb,"GOOD","BAD")</f>
        <v>GOOD</v>
      </c>
      <c r="G39" s="0" t="s">
        <v>166</v>
      </c>
    </row>
    <row r="40" customFormat="false" ht="15" hidden="false" customHeight="false" outlineLevel="0" collapsed="false">
      <c r="A40" s="0" t="s">
        <v>167</v>
      </c>
      <c r="F40" s="25" t="str">
        <f aca="false">IF(ReduceTaskMemory&lt;=SchedulerMaxAllocMb,"GOOD","BAD")</f>
        <v>GOOD</v>
      </c>
      <c r="G40" s="0" t="s">
        <v>144</v>
      </c>
    </row>
    <row r="41" customFormat="false" ht="15" hidden="false" customHeight="false" outlineLevel="0" collapsed="false">
      <c r="A41" s="0" t="s">
        <v>168</v>
      </c>
      <c r="F41" s="25" t="str">
        <f aca="false">IF((ReduceTaskJavaHeap/ReduceTaskMemory)&gt;1,"BAD",IF((ReduceTaskJavaHeap/ReduceTaskMemory)&gt;=0.9,"GOOD",IF((ReduceTaskJavaHeap/ReduceTaskMemory)&gt;=0.5,"WARN","BAD")))</f>
        <v>GOOD</v>
      </c>
      <c r="G41" s="0" t="s">
        <v>169</v>
      </c>
    </row>
  </sheetData>
  <mergeCells count="13">
    <mergeCell ref="A2:G2"/>
    <mergeCell ref="A3:G3"/>
    <mergeCell ref="A7:E7"/>
    <mergeCell ref="A8:E8"/>
    <mergeCell ref="A9:E9"/>
    <mergeCell ref="A10:E10"/>
    <mergeCell ref="A11:E11"/>
    <mergeCell ref="A12:E12"/>
    <mergeCell ref="A13:E13"/>
    <mergeCell ref="A14:E14"/>
    <mergeCell ref="A15:E15"/>
    <mergeCell ref="A16:E16"/>
    <mergeCell ref="A19:H19"/>
  </mergeCells>
  <conditionalFormatting sqref="F42:F55,F35:F36">
    <cfRule type="containsText" priority="2" aboveAverage="0" equalAverage="0" bottom="0" percent="0" rank="0" text="BAD" dxfId="0"/>
    <cfRule type="containsText" priority="3" aboveAverage="0" equalAverage="0" bottom="0" percent="0" rank="0" text="WARN" dxfId="1"/>
    <cfRule type="containsText" priority="4" aboveAverage="0" equalAverage="0" bottom="0" percent="0" rank="0" text="GOOD" dxfId="2"/>
  </conditionalFormatting>
  <conditionalFormatting sqref="F37:F41">
    <cfRule type="containsText" priority="5" aboveAverage="0" equalAverage="0" bottom="0" percent="0" rank="0" text="BAD" dxfId="3"/>
    <cfRule type="containsText" priority="6" aboveAverage="0" equalAverage="0" bottom="0" percent="0" rank="0" text="WARN" dxfId="4"/>
    <cfRule type="containsText" priority="7" aboveAverage="0" equalAverage="0" bottom="0" percent="0" rank="0" text="GOOD" dxfId="5"/>
  </conditionalFormatting>
  <conditionalFormatting sqref="F29:F34">
    <cfRule type="containsText" priority="8" aboveAverage="0" equalAverage="0" bottom="0" percent="0" rank="0" text="BAD" dxfId="6"/>
    <cfRule type="containsText" priority="9" aboveAverage="0" equalAverage="0" bottom="0" percent="0" rank="0" text="WARN" dxfId="7"/>
    <cfRule type="containsText" priority="10" aboveAverage="0" equalAverage="0" bottom="0" percent="0" rank="0" text="GOOD" dxfId="8"/>
  </conditionalFormatting>
  <conditionalFormatting sqref="F22:F26">
    <cfRule type="containsText" priority="11" aboveAverage="0" equalAverage="0" bottom="0" percent="0" rank="0" text="BAD" dxfId="9"/>
    <cfRule type="containsText" priority="12" aboveAverage="0" equalAverage="0" bottom="0" percent="0" rank="0" text="WARN" dxfId="10"/>
    <cfRule type="containsText" priority="13" aboveAverage="0" equalAverage="0" bottom="0" percent="0" rank="0" text="GOOD" dxfId="11"/>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2015-09-28T18:38:52Z</dcterms:created>
  <dc:creator>Microsoft Office User</dc:creator>
  <dc:description/>
  <dc:language>en-US</dc:language>
  <cp:lastModifiedBy/>
  <dcterms:modified xsi:type="dcterms:W3CDTF">2016-09-21T17:31:04Z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