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plocienniczak/projects/matura/2020-operon/Praktyka/"/>
    </mc:Choice>
  </mc:AlternateContent>
  <xr:revisionPtr revIDLastSave="0" documentId="13_ncr:1_{3BC417E9-BF81-8A4D-93E0-60B3D1890576}" xr6:coauthVersionLast="47" xr6:coauthVersionMax="47" xr10:uidLastSave="{00000000-0000-0000-0000-000000000000}"/>
  <bookViews>
    <workbookView xWindow="-5100" yWindow="-21100" windowWidth="38400" windowHeight="21100" activeTab="4" xr2:uid="{324AF4CE-88D1-384A-988A-D51AF12F7749}"/>
  </bookViews>
  <sheets>
    <sheet name="5.1" sheetId="1" r:id="rId1"/>
    <sheet name="5.2" sheetId="4" r:id="rId2"/>
    <sheet name="5.3" sheetId="5" r:id="rId3"/>
    <sheet name="5.4" sheetId="6" r:id="rId4"/>
    <sheet name="5.5" sheetId="7" r:id="rId5"/>
  </sheets>
  <definedNames>
    <definedName name="_xlnm._FilterDatabase" localSheetId="0" hidden="1">'5.1'!$A$1:$V$153</definedName>
    <definedName name="matura" localSheetId="0">'5.1'!$A$1:$U$153</definedName>
    <definedName name="matura_1" localSheetId="1">'5.2'!$A$1:$U$153</definedName>
    <definedName name="matura_1" localSheetId="2">'5.3'!$A$1:$U$153</definedName>
    <definedName name="matura_1" localSheetId="3">'5.4'!$A$1:$U$153</definedName>
    <definedName name="matura_1" localSheetId="4">'5.5'!$A$1:$U$153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Y3" i="7" s="1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Y2" i="7" s="1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2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Z3" i="6"/>
  <c r="Z2" i="6"/>
  <c r="Y3" i="6"/>
  <c r="Y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2" i="6"/>
  <c r="Y5" i="5"/>
  <c r="Y6" i="5"/>
  <c r="Y7" i="5"/>
  <c r="Y8" i="5"/>
  <c r="Y9" i="5"/>
  <c r="Y4" i="5"/>
  <c r="X10" i="5"/>
  <c r="X9" i="5"/>
  <c r="X8" i="5"/>
  <c r="X7" i="5"/>
  <c r="X6" i="5"/>
  <c r="X5" i="5"/>
  <c r="X4" i="5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C159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C158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92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137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61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C03568-4685-D34C-9F88-D2577E7F3327}" name="matura" type="6" refreshedVersion="8" background="1" saveData="1">
    <textPr sourceFile="/Users/michalplocienniczak/projects/matura/2020-operon/Praktyka/dane/matura.txt" decimal=",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DEB1C83-3292-2946-A730-342F9AC1756C}" name="matura2" type="6" refreshedVersion="8" background="1" saveData="1">
    <textPr sourceFile="/Users/michalplocienniczak/projects/matura/2020-operon/Praktyka/dane/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DCC7262-2E90-4040-90F8-79D2459BC1B4}" name="matura21" type="6" refreshedVersion="8" background="1" saveData="1">
    <textPr sourceFile="/Users/michalplocienniczak/projects/matura/2020-operon/Praktyka/dane/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CE29A65-9D03-984D-B83B-4137A68DC317}" name="matura211" type="6" refreshedVersion="8" background="1" saveData="1">
    <textPr sourceFile="/Users/michalplocienniczak/projects/matura/2020-operon/Praktyka/dane/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46EE861-F887-0247-91AB-0E6A251E7246}" name="matura2111" type="6" refreshedVersion="8" background="1" saveData="1">
    <textPr sourceFile="/Users/michalplocienniczak/projects/matura/2020-operon/Praktyka/dane/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<sst xmlns="http://schemas.openxmlformats.org/spreadsheetml/2006/main" count="2103" uniqueCount="274">
  <si>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</si>
  <si>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</si>
  <si>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</si>
  <si>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</si>
  <si>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</si>
  <si>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</si>
  <si>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</si>
  <si>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</si>
  <si>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</si>
  <si>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</si>
  <si>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</si>
  <si>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</si>
  <si>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HiszpaÒski-P</t>
  </si>
  <si>
    <t>HiszpaÒski-R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</si>
  <si>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</si>
  <si>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</si>
  <si>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</si>
  <si>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</si>
  <si>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</si>
  <si>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</si>
  <si>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</si>
  <si>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</si>
  <si>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52.00</t>
  </si>
  <si>
    <t>100.00</t>
  </si>
  <si>
    <t>91.00</t>
  </si>
  <si>
    <t>88.00</t>
  </si>
  <si>
    <t>80.00</t>
  </si>
  <si>
    <t>67.00</t>
  </si>
  <si>
    <t>33.00</t>
  </si>
  <si>
    <t>73.00</t>
  </si>
  <si>
    <t>56.00</t>
  </si>
  <si>
    <t>40.00</t>
  </si>
  <si>
    <t>70.00</t>
  </si>
  <si>
    <t>58.00</t>
  </si>
  <si>
    <t>92.00</t>
  </si>
  <si>
    <t>60.00</t>
  </si>
  <si>
    <t>61.00</t>
  </si>
  <si>
    <t>90.00</t>
  </si>
  <si>
    <t>78.00</t>
  </si>
  <si>
    <t>98.00</t>
  </si>
  <si>
    <t>68.00</t>
  </si>
  <si>
    <t>62.00</t>
  </si>
  <si>
    <t>87.00</t>
  </si>
  <si>
    <t>51.00</t>
  </si>
  <si>
    <t>65.00</t>
  </si>
  <si>
    <t>75.00</t>
  </si>
  <si>
    <t>48.00</t>
  </si>
  <si>
    <t>96.00</t>
  </si>
  <si>
    <t>94.00</t>
  </si>
  <si>
    <t>34.00</t>
  </si>
  <si>
    <t>74.00</t>
  </si>
  <si>
    <t>77.00</t>
  </si>
  <si>
    <t>85.00</t>
  </si>
  <si>
    <t>93.00</t>
  </si>
  <si>
    <t>84.00</t>
  </si>
  <si>
    <t>86.00</t>
  </si>
  <si>
    <t>57.00</t>
  </si>
  <si>
    <t>47.00</t>
  </si>
  <si>
    <t>43.00</t>
  </si>
  <si>
    <t>89.00</t>
  </si>
  <si>
    <t>76.00</t>
  </si>
  <si>
    <t>95.00</t>
  </si>
  <si>
    <t>79.00</t>
  </si>
  <si>
    <t>59.00</t>
  </si>
  <si>
    <t>83.00</t>
  </si>
  <si>
    <t>99.00</t>
  </si>
  <si>
    <t>54.00</t>
  </si>
  <si>
    <t>55.00</t>
  </si>
  <si>
    <t>45.00</t>
  </si>
  <si>
    <t>64.00</t>
  </si>
  <si>
    <t>72.00</t>
  </si>
  <si>
    <t>50.00</t>
  </si>
  <si>
    <t>30.00</t>
  </si>
  <si>
    <t>82.00</t>
  </si>
  <si>
    <t>63.00</t>
  </si>
  <si>
    <t>66.00</t>
  </si>
  <si>
    <t>B</t>
  </si>
  <si>
    <t>46.00</t>
  </si>
  <si>
    <t>44.00</t>
  </si>
  <si>
    <t>81.00</t>
  </si>
  <si>
    <t>36.00</t>
  </si>
  <si>
    <t>53.00</t>
  </si>
  <si>
    <t>69.00</t>
  </si>
  <si>
    <t>38.00</t>
  </si>
  <si>
    <t>41.00</t>
  </si>
  <si>
    <t>97.00</t>
  </si>
  <si>
    <t>35.00</t>
  </si>
  <si>
    <t>32.00</t>
  </si>
  <si>
    <t>42.00</t>
  </si>
  <si>
    <t>24.00</t>
  </si>
  <si>
    <t>17.00</t>
  </si>
  <si>
    <t>C</t>
  </si>
  <si>
    <t>49.00</t>
  </si>
  <si>
    <t>71.00</t>
  </si>
  <si>
    <t>14.00</t>
  </si>
  <si>
    <t>E</t>
  </si>
  <si>
    <t>25.00</t>
  </si>
  <si>
    <t>37.00</t>
  </si>
  <si>
    <t>28.00</t>
  </si>
  <si>
    <t>H</t>
  </si>
  <si>
    <t>16.00</t>
  </si>
  <si>
    <t>18.00</t>
  </si>
  <si>
    <t>12.00</t>
  </si>
  <si>
    <t>Hiszpański-P</t>
  </si>
  <si>
    <t>Hiszpański-R</t>
  </si>
  <si>
    <t>Przedmiot</t>
  </si>
  <si>
    <t>Liczba zdających</t>
  </si>
  <si>
    <t>Średnia</t>
  </si>
  <si>
    <t>Przedział</t>
  </si>
  <si>
    <t>Procent uczniów</t>
  </si>
  <si>
    <t>0-31</t>
  </si>
  <si>
    <t>31-50</t>
  </si>
  <si>
    <t>51-70</t>
  </si>
  <si>
    <t>76-90</t>
  </si>
  <si>
    <t>91-99</t>
  </si>
  <si>
    <t>liczba osób</t>
  </si>
  <si>
    <t>Płeć</t>
  </si>
  <si>
    <t>95010405222</t>
  </si>
  <si>
    <t>95011310048</t>
  </si>
  <si>
    <t>95012311345</t>
  </si>
  <si>
    <t>95030607404</t>
  </si>
  <si>
    <t>95031506511</t>
  </si>
  <si>
    <t>95031714219</t>
  </si>
  <si>
    <t>95032402083</t>
  </si>
  <si>
    <t>95032701960</t>
  </si>
  <si>
    <t>95040412034</t>
  </si>
  <si>
    <t>95040908766</t>
  </si>
  <si>
    <t>95041309368</t>
  </si>
  <si>
    <t>95052600643</t>
  </si>
  <si>
    <t>95061500402</t>
  </si>
  <si>
    <t>95061702842</t>
  </si>
  <si>
    <t>95062301712</t>
  </si>
  <si>
    <t>95071508265</t>
  </si>
  <si>
    <t>95071807500</t>
  </si>
  <si>
    <t>95072900844</t>
  </si>
  <si>
    <t>95073111506</t>
  </si>
  <si>
    <t>95080409087</t>
  </si>
  <si>
    <t>95081008322</t>
  </si>
  <si>
    <t>95081802841</t>
  </si>
  <si>
    <t>95082400949</t>
  </si>
  <si>
    <t>95082502641</t>
  </si>
  <si>
    <t>95090501360</t>
  </si>
  <si>
    <t>95091604864</t>
  </si>
  <si>
    <t>95110304166</t>
  </si>
  <si>
    <t>95110400947</t>
  </si>
  <si>
    <t>95111004447</t>
  </si>
  <si>
    <t>95112301543</t>
  </si>
  <si>
    <t>95120101108</t>
  </si>
  <si>
    <t>95120600768</t>
  </si>
  <si>
    <t>95120903939</t>
  </si>
  <si>
    <t>95122401008</t>
  </si>
  <si>
    <t>95011505013</t>
  </si>
  <si>
    <t>95012403389</t>
  </si>
  <si>
    <t>95020804428</t>
  </si>
  <si>
    <t>95021807901</t>
  </si>
  <si>
    <t>95022105039</t>
  </si>
  <si>
    <t>95031012300</t>
  </si>
  <si>
    <t>95032101746</t>
  </si>
  <si>
    <t>95032204296</t>
  </si>
  <si>
    <t>95042205755</t>
  </si>
  <si>
    <t>95050205185</t>
  </si>
  <si>
    <t>95050904503</t>
  </si>
  <si>
    <t>95051201982</t>
  </si>
  <si>
    <t>95052501302</t>
  </si>
  <si>
    <t>95060201793</t>
  </si>
  <si>
    <t>95062400343</t>
  </si>
  <si>
    <t>95070400070</t>
  </si>
  <si>
    <t>95080101408</t>
  </si>
  <si>
    <t>95080902016</t>
  </si>
  <si>
    <t>95081001141</t>
  </si>
  <si>
    <t>95081600739</t>
  </si>
  <si>
    <t>95083106189</t>
  </si>
  <si>
    <t>95092111585</t>
  </si>
  <si>
    <t>95092712281</t>
  </si>
  <si>
    <t>95100600025</t>
  </si>
  <si>
    <t>95100606458</t>
  </si>
  <si>
    <t>95100700282</t>
  </si>
  <si>
    <t>95101000947</t>
  </si>
  <si>
    <t>95110605809</t>
  </si>
  <si>
    <t>95110704362</t>
  </si>
  <si>
    <t>95111800425</t>
  </si>
  <si>
    <t>95112902461</t>
  </si>
  <si>
    <t>94120209724</t>
  </si>
  <si>
    <t>95011303864</t>
  </si>
  <si>
    <t>95012701920</t>
  </si>
  <si>
    <t>95012707551</t>
  </si>
  <si>
    <t>95021105139</t>
  </si>
  <si>
    <t>95021201255</t>
  </si>
  <si>
    <t>95021303223</t>
  </si>
  <si>
    <t>95030407844</t>
  </si>
  <si>
    <t>95040309147</t>
  </si>
  <si>
    <t>95040502267</t>
  </si>
  <si>
    <t>95040601874</t>
  </si>
  <si>
    <t>95062703248</t>
  </si>
  <si>
    <t>95062704850</t>
  </si>
  <si>
    <t>95070400629</t>
  </si>
  <si>
    <t>95070600715</t>
  </si>
  <si>
    <t>95071306764</t>
  </si>
  <si>
    <t>95071307406</t>
  </si>
  <si>
    <t>95072805323</t>
  </si>
  <si>
    <t>95072901340</t>
  </si>
  <si>
    <t>95072901364</t>
  </si>
  <si>
    <t>95082206507</t>
  </si>
  <si>
    <t>95091103271</t>
  </si>
  <si>
    <t>95092301371</t>
  </si>
  <si>
    <t>95100703063</t>
  </si>
  <si>
    <t>95102509322</t>
  </si>
  <si>
    <t>95121002200</t>
  </si>
  <si>
    <t>96010806327</t>
  </si>
  <si>
    <t>95010400678</t>
  </si>
  <si>
    <t>95012402890</t>
  </si>
  <si>
    <t>95012801194</t>
  </si>
  <si>
    <t>95012904927</t>
  </si>
  <si>
    <t>95020904777</t>
  </si>
  <si>
    <t>95021601338</t>
  </si>
  <si>
    <t>95032801943</t>
  </si>
  <si>
    <t>95032801950</t>
  </si>
  <si>
    <t>95040804338</t>
  </si>
  <si>
    <t>95050803734</t>
  </si>
  <si>
    <t>95052200645</t>
  </si>
  <si>
    <t>95052901713</t>
  </si>
  <si>
    <t>95060303600</t>
  </si>
  <si>
    <t>95060705327</t>
  </si>
  <si>
    <t>95060913018</t>
  </si>
  <si>
    <t>95072510054</t>
  </si>
  <si>
    <t>95080407818</t>
  </si>
  <si>
    <t>95080805098</t>
  </si>
  <si>
    <t>95081600791</t>
  </si>
  <si>
    <t>95082906797</t>
  </si>
  <si>
    <t>95083100398</t>
  </si>
  <si>
    <t>95091803737</t>
  </si>
  <si>
    <t>95100400649</t>
  </si>
  <si>
    <t>95101104184</t>
  </si>
  <si>
    <t>95101303842</t>
  </si>
  <si>
    <t>95101902775</t>
  </si>
  <si>
    <t>95102002757</t>
  </si>
  <si>
    <t>95102301894</t>
  </si>
  <si>
    <t>95112306692</t>
  </si>
  <si>
    <t>95112702337</t>
  </si>
  <si>
    <t>95122110962</t>
  </si>
  <si>
    <t>95123001771</t>
  </si>
  <si>
    <t>96011200502</t>
  </si>
  <si>
    <t>94011110436</t>
  </si>
  <si>
    <t>94013113642</t>
  </si>
  <si>
    <t>94020211283</t>
  </si>
  <si>
    <t>94021306625</t>
  </si>
  <si>
    <t>94030804224</t>
  </si>
  <si>
    <t>94031410644</t>
  </si>
  <si>
    <t>94040607118</t>
  </si>
  <si>
    <t>94042912726</t>
  </si>
  <si>
    <t>94060604247</t>
  </si>
  <si>
    <t>94062703166</t>
  </si>
  <si>
    <t>94063002080</t>
  </si>
  <si>
    <t>94081102166</t>
  </si>
  <si>
    <t>94082703588</t>
  </si>
  <si>
    <t>94082901146</t>
  </si>
  <si>
    <t>94082905447</t>
  </si>
  <si>
    <t>94083000868</t>
  </si>
  <si>
    <t>94090909307</t>
  </si>
  <si>
    <t>94091301085</t>
  </si>
  <si>
    <t>94092207960</t>
  </si>
  <si>
    <t>94100706007</t>
  </si>
  <si>
    <t>94102604723</t>
  </si>
  <si>
    <t>94103100907</t>
  </si>
  <si>
    <t>94110205866</t>
  </si>
  <si>
    <t>94121203482</t>
  </si>
  <si>
    <t>94121709025</t>
  </si>
  <si>
    <t>95011300625</t>
  </si>
  <si>
    <t>95032804489</t>
  </si>
  <si>
    <t>Kobiety</t>
  </si>
  <si>
    <t>Mężczyźni</t>
  </si>
  <si>
    <t>Matematyka</t>
  </si>
  <si>
    <t>Polski</t>
  </si>
  <si>
    <t>Ile zdaje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</si>
</sst>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43" fontId="0" fillId="0" borderId="0" xfId="1" applyFont="1"/>
    <xf numFmtId="49" fontId="0" fillId="0" borderId="0" xfId="0" applyNumberFormat="1"/>
    <xf numFmtId="2" fontId="0" fillId="0" borderId="0" xfId="0" applyNumberForma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 liczba zdających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'5.2'!$B$158</c:f>
              <c:strCache>
                <c:ptCount val="1"/>
                <c:pt idx="0">
                  <c:v>Liczba zdających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'5.2'!$C$157:$U$157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'5.2'!$C$158:$U$158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3645-83EC-0DFA270095CE}"/>
            </c:ext>
          </c:extLst>
        </c:ser>
        <c:ser>
          <c:idx val="1"/>
          <c:order val="1"/>
          <c:tx>
            <c:strRef>
              <c:f>'5.2'!$B$159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'5.2'!$C$157:$U$157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'5.2'!$C$159:$U$159</c:f>
              <c:numCache>
                <c:formatCode>_(* #,##0.00_);_(* \(#,##0.00\);_(* "-"??_);_(@_)</c:formatCode>
                <c:ptCount val="19"/>
                <c:pt idx="0">
                  <c:v>66.599999999999994</c:v>
                </c:pt>
                <c:pt idx="1">
                  <c:v>59.545454545454547</c:v>
                </c:pt>
                <c:pt idx="2">
                  <c:v>63.25925925925926</c:v>
                </c:pt>
                <c:pt idx="3">
                  <c:v>65.5625</c:v>
                </c:pt>
                <c:pt idx="4">
                  <c:v>77.8</c:v>
                </c:pt>
                <c:pt idx="5">
                  <c:v>77.2</c:v>
                </c:pt>
                <c:pt idx="6">
                  <c:v>92.705479452054789</c:v>
                </c:pt>
                <c:pt idx="7">
                  <c:v>77.643564356435647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89.89473684210526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73.78947368421052</c:v>
                </c:pt>
                <c:pt idx="15">
                  <c:v>59.442622950819676</c:v>
                </c:pt>
                <c:pt idx="16">
                  <c:v>61.907894736842103</c:v>
                </c:pt>
                <c:pt idx="17">
                  <c:v>67.547169811320757</c:v>
                </c:pt>
                <c:pt idx="18">
                  <c:v>56.315789473684212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3645-83EC-0DFA2700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82320"/>
        <c:axId val="1373615360"/>
      </c:barChart>
      <c:catAx>
        <c:axId val="13727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615360"/>
        <c:crosses val="autoZero"/>
        <c:auto val="1"/>
        <c:lblAlgn val="ctr"/>
        <c:lblOffset val="100"/>
        <c:noMultiLvlLbl val="0"/>
      </c:catAx>
      <c:valAx>
        <c:axId val="1373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7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maturalne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'5.3'!$Y$3</c:f>
              <c:strCache>
                <c:ptCount val="1"/>
                <c:pt idx="0">
                  <c:v>Procent uczniów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'5.3'!$W$4:$W$9</c:f>
              <c:strCache>
                <c:ptCount val="6"/>
                <c:pt idx="0">
                  <c:v>0-31</c:v>
                </c:pt>
                <c:pt idx="1">
                  <c:v>31-50</c:v>
                </c:pt>
                <c:pt idx="2">
                  <c:v>51-70</c:v>
                </c:pt>
                <c:pt idx="3">
                  <c:v>76-90</c:v>
                </c:pt>
                <c:pt idx="4">
                  <c:v>91-99</c:v>
                </c:pt>
                <c:pt idx="5">
                  <c:v>100</c:v>
                </c:pt>
              </c:strCache>
            </c:strRef>
          </c:cat>
          <c:val>
            <c:numRef>
              <c:f>'5.3'!$Y$4:$Y$9</c:f>
              <c:numCache>
                <c:formatCode>0.00%</c:formatCode>
                <c:ptCount val="6"/>
                <c:pt idx="0">
                  <c:v>0</c:v>
                </c:pt>
                <c:pt idx="1">
                  <c:v>0.1118421052631579</c:v>
                </c:pt>
                <c:pt idx="2">
                  <c:v>0.38815789473684209</c:v>
                </c:pt>
                <c:pt idx="3">
                  <c:v>0.27631578947368424</c:v>
                </c:pt>
                <c:pt idx="4">
                  <c:v>0.17763157894736842</c:v>
                </c:pt>
                <c:pt idx="5">
                  <c:v>4.6052631578947366E-2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E-1846-A3C7-2D33E021A5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723900</xdr:colOff>
      <xdr:row>0</xdr:row>
      <xdr:rowOff>165100</xdr:rowOff>
    </xdr:from>
    <xdr:to>
      <xdr:col>27</xdr:col>
      <xdr:colOff>279400</xdr:colOff>
      <xdr:row>14</xdr:row>
      <xdr:rowOff>63500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4B7F3B7-844E-ADD5-6838-065A9699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437444</xdr:colOff>
      <xdr:row>1</xdr:row>
      <xdr:rowOff>190030</xdr:rowOff>
    </xdr:from>
    <xdr:to>
      <xdr:col>31</xdr:col>
      <xdr:colOff>42333</xdr:colOff>
      <xdr:row>15</xdr:row>
      <xdr:rowOff>35749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73495A-A273-EE8E-1CC2-8C45A9821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" connectionId="1" xr16:uid="{81525BBA-95A0-F140-9B69-8FFE680870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2" xr16:uid="{14D12B88-4CB4-1345-A3F0-41EBE8E73E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3" xr16:uid="{E82B6359-DFEA-CE41-AEAE-A0F400E0795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4" xr16:uid="{A69BC35B-DC83-F044-AC36-40AD17F18C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5" xr16:uid="{FBA89667-306D-F54F-8D71-F2A2C13F1C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20E7-B1EF-5945-8C18-3EF60941579D}">
  <sheetPr filterMode="1"/>
  <dimension ref="A1:W153"/>
  <sheetViews>
    <sheetView workbookViewId="0">
      <selection activeCell="V137" sqref="V137"/>
    </sheetView>
  </sheetViews>
  <sheetFormatPr baseColWidth="10" defaultRowHeight="16" x14ac:dyDescent="0.2"/>
  <cols>
    <col min="1" max="1" width="6.33203125" bestFit="1" customWidth="1"/>
    <col min="2" max="2" width="12.1640625" bestFit="1" customWidth="1"/>
    <col min="3" max="3" width="9.6640625" bestFit="1" customWidth="1"/>
    <col min="4" max="4" width="9.1640625" bestFit="1" customWidth="1"/>
    <col min="5" max="5" width="8" bestFit="1" customWidth="1"/>
    <col min="6" max="6" width="11.1640625" bestFit="1" customWidth="1"/>
    <col min="7" max="7" width="9.33203125" bestFit="1" customWidth="1"/>
    <col min="8" max="8" width="12.83203125" bestFit="1" customWidth="1"/>
    <col min="9" max="9" width="10.1640625" bestFit="1" customWidth="1"/>
    <col min="10" max="10" width="10.33203125" bestFit="1" customWidth="1"/>
    <col min="11" max="11" width="10.5" bestFit="1" customWidth="1"/>
    <col min="12" max="12" width="10.6640625" bestFit="1" customWidth="1"/>
    <col min="13" max="13" width="11.5" bestFit="1" customWidth="1"/>
    <col min="14" max="14" width="11.6640625" bestFit="1" customWidth="1"/>
    <col min="15" max="15" width="11" bestFit="1" customWidth="1"/>
    <col min="16" max="16" width="11.1640625" bestFit="1" customWidth="1"/>
    <col min="17" max="17" width="13.1640625" bestFit="1" customWidth="1"/>
    <col min="18" max="18" width="13.33203125" bestFit="1" customWidth="1"/>
    <col min="19" max="19" width="7.5" bestFit="1" customWidth="1"/>
    <col min="20" max="20" width="7.6640625" bestFit="1" customWidth="1"/>
    <col min="21" max="21" width="7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>
        <v>1</v>
      </c>
      <c r="W1" t="s">
        <v>23</v>
      </c>
    </row>
    <row r="2" spans="1:23" hidden="1" x14ac:dyDescent="0.2">
      <c r="A2" t="s">
        <v>21</v>
      </c>
      <c r="B2">
        <v>95010405222</v>
      </c>
      <c r="C2" t="s">
        <v>22</v>
      </c>
      <c r="I2" t="s">
        <v>23</v>
      </c>
      <c r="J2" t="s">
        <v>24</v>
      </c>
      <c r="L2" t="s">
        <v>25</v>
      </c>
      <c r="Q2" t="s">
        <v>26</v>
      </c>
      <c r="S2" t="s">
        <v>27</v>
      </c>
      <c r="V2">
        <f>COUNTIF(C2:U2,$W$1)</f>
        <v>1</v>
      </c>
    </row>
    <row r="3" spans="1:23" hidden="1" x14ac:dyDescent="0.2">
      <c r="A3" t="s">
        <v>21</v>
      </c>
      <c r="B3">
        <v>95011310048</v>
      </c>
      <c r="C3" t="s">
        <v>28</v>
      </c>
      <c r="D3" t="s">
        <v>22</v>
      </c>
      <c r="I3" t="s">
        <v>29</v>
      </c>
      <c r="Q3" t="s">
        <v>30</v>
      </c>
      <c r="S3" t="s">
        <v>31</v>
      </c>
      <c r="V3">
        <f t="shared" ref="V3:V66" si="0">COUNTIF(C3:U3,$W$1)</f>
        <v>0</v>
      </c>
    </row>
    <row r="4" spans="1:23" hidden="1" x14ac:dyDescent="0.2">
      <c r="A4" t="s">
        <v>21</v>
      </c>
      <c r="B4">
        <v>95012311345</v>
      </c>
      <c r="C4" t="s">
        <v>32</v>
      </c>
      <c r="D4" t="s">
        <v>33</v>
      </c>
      <c r="I4" t="s">
        <v>34</v>
      </c>
      <c r="Q4" t="s">
        <v>35</v>
      </c>
      <c r="S4" t="s">
        <v>36</v>
      </c>
      <c r="V4">
        <f t="shared" si="0"/>
        <v>0</v>
      </c>
    </row>
    <row r="5" spans="1:23" hidden="1" x14ac:dyDescent="0.2">
      <c r="A5" t="s">
        <v>21</v>
      </c>
      <c r="B5">
        <v>95030607404</v>
      </c>
      <c r="C5" t="s">
        <v>37</v>
      </c>
      <c r="D5" t="s">
        <v>38</v>
      </c>
      <c r="I5" t="s">
        <v>39</v>
      </c>
      <c r="J5" t="s">
        <v>40</v>
      </c>
      <c r="Q5" t="s">
        <v>32</v>
      </c>
      <c r="S5" t="s">
        <v>29</v>
      </c>
      <c r="V5">
        <f t="shared" si="0"/>
        <v>0</v>
      </c>
    </row>
    <row r="6" spans="1:23" hidden="1" x14ac:dyDescent="0.2">
      <c r="A6" t="s">
        <v>21</v>
      </c>
      <c r="B6">
        <v>95031506511</v>
      </c>
      <c r="C6" t="s">
        <v>41</v>
      </c>
      <c r="D6" t="s">
        <v>41</v>
      </c>
      <c r="I6" t="s">
        <v>42</v>
      </c>
      <c r="Q6" t="s">
        <v>32</v>
      </c>
      <c r="S6" t="s">
        <v>43</v>
      </c>
      <c r="V6">
        <f t="shared" si="0"/>
        <v>0</v>
      </c>
    </row>
    <row r="7" spans="1:23" hidden="1" x14ac:dyDescent="0.2">
      <c r="A7" t="s">
        <v>21</v>
      </c>
      <c r="B7">
        <v>95031714219</v>
      </c>
      <c r="C7" t="s">
        <v>44</v>
      </c>
      <c r="D7" t="s">
        <v>44</v>
      </c>
      <c r="I7" t="s">
        <v>45</v>
      </c>
      <c r="Q7" t="s">
        <v>46</v>
      </c>
      <c r="S7" t="s">
        <v>31</v>
      </c>
      <c r="V7">
        <f t="shared" si="0"/>
        <v>0</v>
      </c>
    </row>
    <row r="8" spans="1:23" hidden="1" x14ac:dyDescent="0.2">
      <c r="A8" t="s">
        <v>21</v>
      </c>
      <c r="B8">
        <v>95032402083</v>
      </c>
      <c r="D8" t="s">
        <v>33</v>
      </c>
      <c r="I8" t="s">
        <v>47</v>
      </c>
      <c r="J8" t="s">
        <v>36</v>
      </c>
      <c r="Q8" t="s">
        <v>48</v>
      </c>
      <c r="R8" t="s">
        <v>49</v>
      </c>
      <c r="S8" t="s">
        <v>50</v>
      </c>
      <c r="V8">
        <f t="shared" si="0"/>
        <v>0</v>
      </c>
    </row>
    <row r="9" spans="1:23" hidden="1" x14ac:dyDescent="0.2">
      <c r="A9" t="s">
        <v>21</v>
      </c>
      <c r="B9">
        <v>95032701960</v>
      </c>
      <c r="C9" t="s">
        <v>51</v>
      </c>
      <c r="D9" t="s">
        <v>52</v>
      </c>
      <c r="I9" t="s">
        <v>47</v>
      </c>
      <c r="Q9" t="s">
        <v>47</v>
      </c>
      <c r="S9" t="s">
        <v>51</v>
      </c>
      <c r="V9">
        <f t="shared" si="0"/>
        <v>0</v>
      </c>
    </row>
    <row r="10" spans="1:23" hidden="1" x14ac:dyDescent="0.2">
      <c r="A10" t="s">
        <v>21</v>
      </c>
      <c r="B10">
        <v>95040412034</v>
      </c>
      <c r="C10" t="s">
        <v>53</v>
      </c>
      <c r="D10" t="s">
        <v>27</v>
      </c>
      <c r="I10" t="s">
        <v>54</v>
      </c>
      <c r="Q10" t="s">
        <v>55</v>
      </c>
      <c r="S10" t="s">
        <v>29</v>
      </c>
      <c r="V10">
        <f t="shared" si="0"/>
        <v>0</v>
      </c>
    </row>
    <row r="11" spans="1:23" hidden="1" x14ac:dyDescent="0.2">
      <c r="A11" t="s">
        <v>21</v>
      </c>
      <c r="B11">
        <v>95040908766</v>
      </c>
      <c r="C11" t="s">
        <v>56</v>
      </c>
      <c r="D11" t="s">
        <v>57</v>
      </c>
      <c r="I11" t="s">
        <v>42</v>
      </c>
      <c r="Q11" t="s">
        <v>31</v>
      </c>
      <c r="S11" t="s">
        <v>58</v>
      </c>
      <c r="V11">
        <f t="shared" si="0"/>
        <v>0</v>
      </c>
    </row>
    <row r="12" spans="1:23" hidden="1" x14ac:dyDescent="0.2">
      <c r="A12" t="s">
        <v>21</v>
      </c>
      <c r="B12">
        <v>95041309368</v>
      </c>
      <c r="C12" t="s">
        <v>35</v>
      </c>
      <c r="I12" t="s">
        <v>47</v>
      </c>
      <c r="J12" t="s">
        <v>59</v>
      </c>
      <c r="Q12" t="s">
        <v>32</v>
      </c>
      <c r="S12" t="s">
        <v>60</v>
      </c>
      <c r="V12">
        <f t="shared" si="0"/>
        <v>0</v>
      </c>
    </row>
    <row r="13" spans="1:23" x14ac:dyDescent="0.2">
      <c r="A13" t="s">
        <v>21</v>
      </c>
      <c r="B13">
        <v>95052600643</v>
      </c>
      <c r="F13" t="s">
        <v>37</v>
      </c>
      <c r="I13" t="s">
        <v>23</v>
      </c>
      <c r="J13" t="s">
        <v>23</v>
      </c>
      <c r="O13" t="s">
        <v>23</v>
      </c>
      <c r="Q13" t="s">
        <v>39</v>
      </c>
      <c r="R13" t="s">
        <v>55</v>
      </c>
      <c r="S13" t="s">
        <v>26</v>
      </c>
      <c r="V13">
        <f>COUNTIF(C13:U13,$W$1)</f>
        <v>3</v>
      </c>
    </row>
    <row r="14" spans="1:23" hidden="1" x14ac:dyDescent="0.2">
      <c r="A14" t="s">
        <v>21</v>
      </c>
      <c r="B14">
        <v>95061500402</v>
      </c>
      <c r="C14" t="s">
        <v>61</v>
      </c>
      <c r="D14" t="s">
        <v>25</v>
      </c>
      <c r="I14" t="s">
        <v>34</v>
      </c>
      <c r="Q14" t="s">
        <v>34</v>
      </c>
      <c r="S14" t="s">
        <v>62</v>
      </c>
      <c r="V14">
        <f>COUNTIF(C14:U14,$W$1)</f>
        <v>0</v>
      </c>
    </row>
    <row r="15" spans="1:23" hidden="1" x14ac:dyDescent="0.2">
      <c r="A15" t="s">
        <v>21</v>
      </c>
      <c r="B15">
        <v>95061702842</v>
      </c>
      <c r="C15" t="s">
        <v>45</v>
      </c>
      <c r="D15" t="s">
        <v>27</v>
      </c>
      <c r="I15" t="s">
        <v>24</v>
      </c>
      <c r="Q15" t="s">
        <v>25</v>
      </c>
      <c r="S15" t="s">
        <v>63</v>
      </c>
      <c r="V15">
        <f>COUNTIF(C15:U15,$W$1)</f>
        <v>0</v>
      </c>
    </row>
    <row r="16" spans="1:23" hidden="1" x14ac:dyDescent="0.2">
      <c r="A16" t="s">
        <v>21</v>
      </c>
      <c r="B16">
        <v>95062301712</v>
      </c>
      <c r="C16" t="s">
        <v>52</v>
      </c>
      <c r="D16" t="s">
        <v>64</v>
      </c>
      <c r="E16" t="s">
        <v>46</v>
      </c>
      <c r="I16" t="s">
        <v>48</v>
      </c>
      <c r="Q16" t="s">
        <v>34</v>
      </c>
      <c r="S16" t="s">
        <v>30</v>
      </c>
      <c r="V16">
        <f>COUNTIF(C16:U16,$W$1)</f>
        <v>0</v>
      </c>
    </row>
    <row r="17" spans="1:22" hidden="1" x14ac:dyDescent="0.2">
      <c r="A17" t="s">
        <v>21</v>
      </c>
      <c r="B17">
        <v>95071508265</v>
      </c>
      <c r="C17" t="s">
        <v>41</v>
      </c>
      <c r="D17" t="s">
        <v>46</v>
      </c>
      <c r="I17" t="s">
        <v>52</v>
      </c>
      <c r="Q17" t="s">
        <v>33</v>
      </c>
      <c r="S17" t="s">
        <v>63</v>
      </c>
      <c r="V17">
        <f>COUNTIF(C17:U17,$W$1)</f>
        <v>0</v>
      </c>
    </row>
    <row r="18" spans="1:22" hidden="1" x14ac:dyDescent="0.2">
      <c r="A18" t="s">
        <v>21</v>
      </c>
      <c r="B18">
        <v>95071807500</v>
      </c>
      <c r="C18" t="s">
        <v>40</v>
      </c>
      <c r="D18" t="s">
        <v>41</v>
      </c>
      <c r="I18" t="s">
        <v>65</v>
      </c>
      <c r="J18" t="s">
        <v>53</v>
      </c>
      <c r="Q18" t="s">
        <v>38</v>
      </c>
      <c r="S18" t="s">
        <v>66</v>
      </c>
      <c r="V18">
        <f>COUNTIF(C18:U18,$W$1)</f>
        <v>0</v>
      </c>
    </row>
    <row r="19" spans="1:22" hidden="1" x14ac:dyDescent="0.2">
      <c r="A19" t="s">
        <v>21</v>
      </c>
      <c r="B19">
        <v>95072900844</v>
      </c>
      <c r="C19" t="s">
        <v>67</v>
      </c>
      <c r="D19" t="s">
        <v>41</v>
      </c>
      <c r="I19" t="s">
        <v>47</v>
      </c>
      <c r="J19" t="s">
        <v>55</v>
      </c>
      <c r="Q19" t="s">
        <v>34</v>
      </c>
      <c r="S19" t="s">
        <v>29</v>
      </c>
      <c r="V19">
        <f>COUNTIF(C19:U19,$W$1)</f>
        <v>0</v>
      </c>
    </row>
    <row r="20" spans="1:22" hidden="1" x14ac:dyDescent="0.2">
      <c r="A20" t="s">
        <v>21</v>
      </c>
      <c r="B20">
        <v>95073111506</v>
      </c>
      <c r="C20" t="s">
        <v>40</v>
      </c>
      <c r="D20" t="s">
        <v>68</v>
      </c>
      <c r="I20" t="s">
        <v>34</v>
      </c>
      <c r="Q20" t="s">
        <v>38</v>
      </c>
      <c r="S20" t="s">
        <v>30</v>
      </c>
      <c r="V20">
        <f>COUNTIF(C20:U20,$W$1)</f>
        <v>0</v>
      </c>
    </row>
    <row r="21" spans="1:22" hidden="1" x14ac:dyDescent="0.2">
      <c r="A21" t="s">
        <v>21</v>
      </c>
      <c r="B21">
        <v>95080409087</v>
      </c>
      <c r="C21" t="s">
        <v>38</v>
      </c>
      <c r="I21" t="s">
        <v>61</v>
      </c>
      <c r="J21" t="s">
        <v>51</v>
      </c>
      <c r="Q21" t="s">
        <v>69</v>
      </c>
      <c r="S21" t="s">
        <v>54</v>
      </c>
      <c r="V21">
        <f>COUNTIF(C21:U21,$W$1)</f>
        <v>0</v>
      </c>
    </row>
    <row r="22" spans="1:22" hidden="1" x14ac:dyDescent="0.2">
      <c r="A22" t="s">
        <v>21</v>
      </c>
      <c r="B22">
        <v>95081008322</v>
      </c>
      <c r="C22" t="s">
        <v>70</v>
      </c>
      <c r="D22" t="s">
        <v>40</v>
      </c>
      <c r="I22" t="s">
        <v>34</v>
      </c>
      <c r="Q22" t="s">
        <v>32</v>
      </c>
      <c r="S22" t="s">
        <v>69</v>
      </c>
      <c r="V22">
        <f>COUNTIF(C22:U22,$W$1)</f>
        <v>0</v>
      </c>
    </row>
    <row r="23" spans="1:22" hidden="1" x14ac:dyDescent="0.2">
      <c r="A23" t="s">
        <v>21</v>
      </c>
      <c r="B23">
        <v>95081802841</v>
      </c>
      <c r="C23" t="s">
        <v>67</v>
      </c>
      <c r="D23" t="s">
        <v>71</v>
      </c>
      <c r="I23" t="s">
        <v>54</v>
      </c>
      <c r="Q23" t="s">
        <v>33</v>
      </c>
      <c r="S23" t="s">
        <v>66</v>
      </c>
      <c r="V23">
        <f>COUNTIF(C23:U23,$W$1)</f>
        <v>0</v>
      </c>
    </row>
    <row r="24" spans="1:22" hidden="1" x14ac:dyDescent="0.2">
      <c r="A24" t="s">
        <v>21</v>
      </c>
      <c r="B24">
        <v>95082400949</v>
      </c>
      <c r="C24" t="s">
        <v>27</v>
      </c>
      <c r="D24" t="s">
        <v>35</v>
      </c>
      <c r="I24" t="s">
        <v>34</v>
      </c>
      <c r="Q24" t="s">
        <v>60</v>
      </c>
      <c r="S24" t="s">
        <v>71</v>
      </c>
      <c r="V24">
        <f>COUNTIF(C24:U24,$W$1)</f>
        <v>0</v>
      </c>
    </row>
    <row r="25" spans="1:22" hidden="1" x14ac:dyDescent="0.2">
      <c r="A25" t="s">
        <v>21</v>
      </c>
      <c r="B25">
        <v>95082502641</v>
      </c>
      <c r="C25" t="s">
        <v>68</v>
      </c>
      <c r="D25" t="s">
        <v>72</v>
      </c>
      <c r="I25" t="s">
        <v>36</v>
      </c>
      <c r="Q25" t="s">
        <v>71</v>
      </c>
      <c r="S25" t="s">
        <v>28</v>
      </c>
      <c r="V25">
        <f>COUNTIF(C25:U25,$W$1)</f>
        <v>0</v>
      </c>
    </row>
    <row r="26" spans="1:22" hidden="1" x14ac:dyDescent="0.2">
      <c r="A26" t="s">
        <v>21</v>
      </c>
      <c r="B26">
        <v>95090501360</v>
      </c>
      <c r="C26" t="s">
        <v>64</v>
      </c>
      <c r="D26" t="s">
        <v>71</v>
      </c>
      <c r="I26" t="s">
        <v>23</v>
      </c>
      <c r="J26" t="s">
        <v>64</v>
      </c>
      <c r="Q26" t="s">
        <v>41</v>
      </c>
      <c r="S26" t="s">
        <v>60</v>
      </c>
      <c r="V26">
        <f>COUNTIF(C26:U26,$W$1)</f>
        <v>1</v>
      </c>
    </row>
    <row r="27" spans="1:22" hidden="1" x14ac:dyDescent="0.2">
      <c r="A27" t="s">
        <v>21</v>
      </c>
      <c r="B27">
        <v>95091604864</v>
      </c>
      <c r="C27" t="s">
        <v>26</v>
      </c>
      <c r="I27" t="s">
        <v>65</v>
      </c>
      <c r="J27" t="s">
        <v>64</v>
      </c>
      <c r="Q27" t="s">
        <v>70</v>
      </c>
      <c r="S27" t="s">
        <v>54</v>
      </c>
      <c r="V27">
        <f>COUNTIF(C27:U27,$W$1)</f>
        <v>0</v>
      </c>
    </row>
    <row r="28" spans="1:22" hidden="1" x14ac:dyDescent="0.2">
      <c r="A28" t="s">
        <v>21</v>
      </c>
      <c r="B28">
        <v>95110304166</v>
      </c>
      <c r="C28" t="s">
        <v>32</v>
      </c>
      <c r="D28" t="s">
        <v>35</v>
      </c>
      <c r="I28" t="s">
        <v>24</v>
      </c>
      <c r="Q28" t="s">
        <v>26</v>
      </c>
      <c r="S28" t="s">
        <v>50</v>
      </c>
      <c r="V28">
        <f>COUNTIF(C28:U28,$W$1)</f>
        <v>0</v>
      </c>
    </row>
    <row r="29" spans="1:22" hidden="1" x14ac:dyDescent="0.2">
      <c r="A29" t="s">
        <v>21</v>
      </c>
      <c r="B29">
        <v>95110400947</v>
      </c>
      <c r="E29" t="s">
        <v>67</v>
      </c>
      <c r="I29" t="s">
        <v>47</v>
      </c>
      <c r="J29" t="s">
        <v>55</v>
      </c>
      <c r="Q29" t="s">
        <v>55</v>
      </c>
      <c r="S29" t="s">
        <v>69</v>
      </c>
      <c r="V29">
        <f>COUNTIF(C29:U29,$W$1)</f>
        <v>0</v>
      </c>
    </row>
    <row r="30" spans="1:22" hidden="1" x14ac:dyDescent="0.2">
      <c r="A30" t="s">
        <v>21</v>
      </c>
      <c r="B30">
        <v>95111004447</v>
      </c>
      <c r="C30" t="s">
        <v>29</v>
      </c>
      <c r="D30" t="s">
        <v>38</v>
      </c>
      <c r="I30" t="s">
        <v>47</v>
      </c>
      <c r="Q30" t="s">
        <v>73</v>
      </c>
      <c r="S30" t="s">
        <v>35</v>
      </c>
      <c r="V30">
        <f>COUNTIF(C30:U30,$W$1)</f>
        <v>0</v>
      </c>
    </row>
    <row r="31" spans="1:22" hidden="1" x14ac:dyDescent="0.2">
      <c r="A31" t="s">
        <v>21</v>
      </c>
      <c r="B31">
        <v>95112301543</v>
      </c>
      <c r="C31" t="s">
        <v>26</v>
      </c>
      <c r="D31" t="s">
        <v>35</v>
      </c>
      <c r="I31" t="s">
        <v>25</v>
      </c>
      <c r="J31" t="s">
        <v>27</v>
      </c>
      <c r="Q31" t="s">
        <v>26</v>
      </c>
      <c r="S31" t="s">
        <v>74</v>
      </c>
      <c r="V31">
        <f>COUNTIF(C31:U31,$W$1)</f>
        <v>0</v>
      </c>
    </row>
    <row r="32" spans="1:22" hidden="1" x14ac:dyDescent="0.2">
      <c r="A32" t="s">
        <v>21</v>
      </c>
      <c r="B32">
        <v>95120101108</v>
      </c>
      <c r="C32" t="s">
        <v>53</v>
      </c>
      <c r="D32" t="s">
        <v>25</v>
      </c>
      <c r="I32" t="s">
        <v>23</v>
      </c>
      <c r="J32" t="s">
        <v>60</v>
      </c>
      <c r="Q32" t="s">
        <v>34</v>
      </c>
      <c r="S32" t="s">
        <v>60</v>
      </c>
      <c r="V32">
        <f>COUNTIF(C32:U32,$W$1)</f>
        <v>1</v>
      </c>
    </row>
    <row r="33" spans="1:22" hidden="1" x14ac:dyDescent="0.2">
      <c r="A33" t="s">
        <v>21</v>
      </c>
      <c r="B33">
        <v>95120600768</v>
      </c>
      <c r="C33" t="s">
        <v>52</v>
      </c>
      <c r="D33" t="s">
        <v>53</v>
      </c>
      <c r="E33" t="s">
        <v>73</v>
      </c>
      <c r="I33" t="s">
        <v>47</v>
      </c>
      <c r="Q33" t="s">
        <v>48</v>
      </c>
      <c r="R33" t="s">
        <v>50</v>
      </c>
      <c r="S33" t="s">
        <v>75</v>
      </c>
      <c r="V33">
        <f>COUNTIF(C33:U33,$W$1)</f>
        <v>0</v>
      </c>
    </row>
    <row r="34" spans="1:22" hidden="1" x14ac:dyDescent="0.2">
      <c r="A34" t="s">
        <v>21</v>
      </c>
      <c r="B34">
        <v>95120903939</v>
      </c>
      <c r="C34" t="s">
        <v>37</v>
      </c>
      <c r="D34" t="s">
        <v>73</v>
      </c>
      <c r="I34" t="s">
        <v>34</v>
      </c>
      <c r="Q34" t="s">
        <v>55</v>
      </c>
      <c r="S34" t="s">
        <v>74</v>
      </c>
      <c r="V34">
        <f>COUNTIF(C34:U34,$W$1)</f>
        <v>0</v>
      </c>
    </row>
    <row r="35" spans="1:22" hidden="1" x14ac:dyDescent="0.2">
      <c r="A35" t="s">
        <v>21</v>
      </c>
      <c r="B35">
        <v>95122401008</v>
      </c>
      <c r="C35" t="s">
        <v>42</v>
      </c>
      <c r="I35" t="s">
        <v>23</v>
      </c>
      <c r="Q35" t="s">
        <v>73</v>
      </c>
      <c r="S35" t="s">
        <v>62</v>
      </c>
      <c r="T35" t="s">
        <v>29</v>
      </c>
      <c r="U35" t="s">
        <v>69</v>
      </c>
      <c r="V35">
        <f>COUNTIF(C35:U35,$W$1)</f>
        <v>1</v>
      </c>
    </row>
    <row r="36" spans="1:22" hidden="1" x14ac:dyDescent="0.2">
      <c r="A36" t="s">
        <v>76</v>
      </c>
      <c r="B36">
        <v>95011505013</v>
      </c>
      <c r="I36" t="s">
        <v>53</v>
      </c>
      <c r="J36" t="s">
        <v>35</v>
      </c>
      <c r="Q36" t="s">
        <v>77</v>
      </c>
      <c r="S36" t="s">
        <v>35</v>
      </c>
      <c r="T36" t="s">
        <v>45</v>
      </c>
      <c r="V36">
        <f>COUNTIF(C36:U36,$W$1)</f>
        <v>0</v>
      </c>
    </row>
    <row r="37" spans="1:22" hidden="1" x14ac:dyDescent="0.2">
      <c r="A37" t="s">
        <v>76</v>
      </c>
      <c r="B37">
        <v>95012403389</v>
      </c>
      <c r="I37" t="s">
        <v>47</v>
      </c>
      <c r="J37" t="s">
        <v>42</v>
      </c>
      <c r="Q37" t="s">
        <v>71</v>
      </c>
      <c r="S37" t="s">
        <v>31</v>
      </c>
      <c r="T37" t="s">
        <v>32</v>
      </c>
      <c r="U37" t="s">
        <v>78</v>
      </c>
      <c r="V37">
        <f>COUNTIF(C37:U37,$W$1)</f>
        <v>0</v>
      </c>
    </row>
    <row r="38" spans="1:22" hidden="1" x14ac:dyDescent="0.2">
      <c r="A38" t="s">
        <v>76</v>
      </c>
      <c r="B38">
        <v>95020804428</v>
      </c>
      <c r="G38" t="s">
        <v>34</v>
      </c>
      <c r="I38" t="s">
        <v>23</v>
      </c>
      <c r="J38" t="s">
        <v>79</v>
      </c>
      <c r="Q38" t="s">
        <v>25</v>
      </c>
      <c r="S38" t="s">
        <v>56</v>
      </c>
      <c r="T38" t="s">
        <v>32</v>
      </c>
      <c r="V38">
        <f>COUNTIF(C38:U38,$W$1)</f>
        <v>1</v>
      </c>
    </row>
    <row r="39" spans="1:22" hidden="1" x14ac:dyDescent="0.2">
      <c r="A39" t="s">
        <v>76</v>
      </c>
      <c r="B39">
        <v>95021807901</v>
      </c>
      <c r="G39" t="s">
        <v>55</v>
      </c>
      <c r="I39" t="s">
        <v>23</v>
      </c>
      <c r="J39" t="s">
        <v>37</v>
      </c>
      <c r="Q39" t="s">
        <v>32</v>
      </c>
      <c r="S39" t="s">
        <v>30</v>
      </c>
      <c r="T39" t="s">
        <v>40</v>
      </c>
      <c r="U39" t="s">
        <v>38</v>
      </c>
      <c r="V39">
        <f>COUNTIF(C39:U39,$W$1)</f>
        <v>1</v>
      </c>
    </row>
    <row r="40" spans="1:22" hidden="1" x14ac:dyDescent="0.2">
      <c r="A40" t="s">
        <v>76</v>
      </c>
      <c r="B40">
        <v>95022105039</v>
      </c>
      <c r="G40" t="s">
        <v>37</v>
      </c>
      <c r="I40" t="s">
        <v>47</v>
      </c>
      <c r="J40" t="s">
        <v>53</v>
      </c>
      <c r="Q40" t="s">
        <v>55</v>
      </c>
      <c r="R40" t="s">
        <v>80</v>
      </c>
      <c r="S40" t="s">
        <v>81</v>
      </c>
      <c r="T40" t="s">
        <v>29</v>
      </c>
      <c r="U40" t="s">
        <v>23</v>
      </c>
      <c r="V40">
        <f>COUNTIF(C40:U40,$W$1)</f>
        <v>1</v>
      </c>
    </row>
    <row r="41" spans="1:22" hidden="1" x14ac:dyDescent="0.2">
      <c r="A41" t="s">
        <v>76</v>
      </c>
      <c r="B41">
        <v>95031012300</v>
      </c>
      <c r="I41" t="s">
        <v>63</v>
      </c>
      <c r="J41" t="s">
        <v>78</v>
      </c>
      <c r="Q41" t="s">
        <v>49</v>
      </c>
      <c r="S41" t="s">
        <v>72</v>
      </c>
      <c r="T41" t="s">
        <v>81</v>
      </c>
      <c r="U41" t="s">
        <v>49</v>
      </c>
      <c r="V41">
        <f>COUNTIF(C41:U41,$W$1)</f>
        <v>0</v>
      </c>
    </row>
    <row r="42" spans="1:22" hidden="1" x14ac:dyDescent="0.2">
      <c r="A42" t="s">
        <v>76</v>
      </c>
      <c r="B42">
        <v>95032101746</v>
      </c>
      <c r="G42" t="s">
        <v>25</v>
      </c>
      <c r="I42" t="s">
        <v>39</v>
      </c>
      <c r="J42" t="s">
        <v>61</v>
      </c>
      <c r="P42" t="s">
        <v>82</v>
      </c>
      <c r="Q42" t="s">
        <v>40</v>
      </c>
      <c r="S42" t="s">
        <v>32</v>
      </c>
      <c r="T42" t="s">
        <v>26</v>
      </c>
      <c r="U42" t="s">
        <v>70</v>
      </c>
      <c r="V42">
        <f>COUNTIF(C42:U42,$W$1)</f>
        <v>0</v>
      </c>
    </row>
    <row r="43" spans="1:22" hidden="1" x14ac:dyDescent="0.2">
      <c r="A43" t="s">
        <v>76</v>
      </c>
      <c r="B43">
        <v>95032204296</v>
      </c>
      <c r="G43" t="s">
        <v>34</v>
      </c>
      <c r="I43" t="s">
        <v>53</v>
      </c>
      <c r="J43" t="s">
        <v>61</v>
      </c>
      <c r="Q43" t="s">
        <v>30</v>
      </c>
      <c r="S43" t="s">
        <v>62</v>
      </c>
      <c r="T43" t="s">
        <v>67</v>
      </c>
      <c r="U43" t="s">
        <v>70</v>
      </c>
      <c r="V43">
        <f>COUNTIF(C43:U43,$W$1)</f>
        <v>0</v>
      </c>
    </row>
    <row r="44" spans="1:22" hidden="1" x14ac:dyDescent="0.2">
      <c r="A44" t="s">
        <v>76</v>
      </c>
      <c r="B44">
        <v>95042205755</v>
      </c>
      <c r="G44" t="s">
        <v>48</v>
      </c>
      <c r="I44" t="s">
        <v>37</v>
      </c>
      <c r="J44" t="s">
        <v>27</v>
      </c>
      <c r="Q44" t="s">
        <v>31</v>
      </c>
      <c r="S44" t="s">
        <v>26</v>
      </c>
      <c r="T44" t="s">
        <v>35</v>
      </c>
      <c r="V44">
        <f>COUNTIF(C44:U44,$W$1)</f>
        <v>0</v>
      </c>
    </row>
    <row r="45" spans="1:22" hidden="1" x14ac:dyDescent="0.2">
      <c r="A45" t="s">
        <v>76</v>
      </c>
      <c r="B45">
        <v>95050205185</v>
      </c>
      <c r="G45" t="s">
        <v>75</v>
      </c>
      <c r="I45" t="s">
        <v>39</v>
      </c>
      <c r="J45" t="s">
        <v>27</v>
      </c>
      <c r="Q45" t="s">
        <v>71</v>
      </c>
      <c r="S45" t="s">
        <v>66</v>
      </c>
      <c r="T45" t="s">
        <v>26</v>
      </c>
      <c r="U45" t="s">
        <v>40</v>
      </c>
      <c r="V45">
        <f>COUNTIF(C45:U45,$W$1)</f>
        <v>0</v>
      </c>
    </row>
    <row r="46" spans="1:22" hidden="1" x14ac:dyDescent="0.2">
      <c r="A46" t="s">
        <v>76</v>
      </c>
      <c r="B46">
        <v>95050904503</v>
      </c>
      <c r="I46" t="s">
        <v>23</v>
      </c>
      <c r="J46" t="s">
        <v>34</v>
      </c>
      <c r="Q46" t="s">
        <v>32</v>
      </c>
      <c r="S46" t="s">
        <v>74</v>
      </c>
      <c r="T46" t="s">
        <v>68</v>
      </c>
      <c r="V46">
        <f>COUNTIF(C46:U46,$W$1)</f>
        <v>1</v>
      </c>
    </row>
    <row r="47" spans="1:22" hidden="1" x14ac:dyDescent="0.2">
      <c r="A47" t="s">
        <v>76</v>
      </c>
      <c r="B47">
        <v>95051201982</v>
      </c>
      <c r="I47" t="s">
        <v>47</v>
      </c>
      <c r="J47" t="s">
        <v>74</v>
      </c>
      <c r="Q47" t="s">
        <v>69</v>
      </c>
      <c r="S47" t="s">
        <v>74</v>
      </c>
      <c r="T47" t="s">
        <v>33</v>
      </c>
      <c r="U47" t="s">
        <v>46</v>
      </c>
      <c r="V47">
        <f>COUNTIF(C47:U47,$W$1)</f>
        <v>0</v>
      </c>
    </row>
    <row r="48" spans="1:22" hidden="1" x14ac:dyDescent="0.2">
      <c r="A48" t="s">
        <v>76</v>
      </c>
      <c r="B48">
        <v>95052501302</v>
      </c>
      <c r="I48" t="s">
        <v>47</v>
      </c>
      <c r="J48" t="s">
        <v>82</v>
      </c>
      <c r="Q48" t="s">
        <v>40</v>
      </c>
      <c r="S48" t="s">
        <v>43</v>
      </c>
      <c r="T48" t="s">
        <v>32</v>
      </c>
      <c r="U48" t="s">
        <v>83</v>
      </c>
      <c r="V48">
        <f>COUNTIF(C48:U48,$W$1)</f>
        <v>0</v>
      </c>
    </row>
    <row r="49" spans="1:22" hidden="1" x14ac:dyDescent="0.2">
      <c r="A49" t="s">
        <v>76</v>
      </c>
      <c r="B49">
        <v>95060201793</v>
      </c>
      <c r="C49" t="s">
        <v>29</v>
      </c>
      <c r="D49" t="s">
        <v>44</v>
      </c>
      <c r="I49" t="s">
        <v>26</v>
      </c>
      <c r="Q49" t="s">
        <v>22</v>
      </c>
      <c r="S49" t="s">
        <v>30</v>
      </c>
      <c r="V49">
        <f>COUNTIF(C49:U49,$W$1)</f>
        <v>0</v>
      </c>
    </row>
    <row r="50" spans="1:22" hidden="1" x14ac:dyDescent="0.2">
      <c r="A50" t="s">
        <v>76</v>
      </c>
      <c r="B50">
        <v>95062400343</v>
      </c>
      <c r="C50" t="s">
        <v>71</v>
      </c>
      <c r="D50" t="s">
        <v>57</v>
      </c>
      <c r="I50" t="s">
        <v>34</v>
      </c>
      <c r="Q50" t="s">
        <v>33</v>
      </c>
      <c r="S50" t="s">
        <v>43</v>
      </c>
      <c r="V50">
        <f>COUNTIF(C50:U50,$W$1)</f>
        <v>0</v>
      </c>
    </row>
    <row r="51" spans="1:22" hidden="1" x14ac:dyDescent="0.2">
      <c r="A51" t="s">
        <v>76</v>
      </c>
      <c r="B51">
        <v>95070400070</v>
      </c>
      <c r="G51" t="s">
        <v>34</v>
      </c>
      <c r="I51" t="s">
        <v>34</v>
      </c>
      <c r="J51" t="s">
        <v>63</v>
      </c>
      <c r="Q51" t="s">
        <v>70</v>
      </c>
      <c r="S51" t="s">
        <v>84</v>
      </c>
      <c r="T51" t="s">
        <v>35</v>
      </c>
      <c r="U51" t="s">
        <v>40</v>
      </c>
      <c r="V51">
        <f>COUNTIF(C51:U51,$W$1)</f>
        <v>0</v>
      </c>
    </row>
    <row r="52" spans="1:22" hidden="1" x14ac:dyDescent="0.2">
      <c r="A52" t="s">
        <v>76</v>
      </c>
      <c r="B52">
        <v>95080101408</v>
      </c>
      <c r="C52" t="s">
        <v>29</v>
      </c>
      <c r="I52" t="s">
        <v>85</v>
      </c>
      <c r="J52" t="s">
        <v>50</v>
      </c>
      <c r="Q52" t="s">
        <v>30</v>
      </c>
      <c r="S52" t="s">
        <v>35</v>
      </c>
      <c r="T52" t="s">
        <v>29</v>
      </c>
      <c r="V52">
        <f>COUNTIF(C52:U52,$W$1)</f>
        <v>0</v>
      </c>
    </row>
    <row r="53" spans="1:22" hidden="1" x14ac:dyDescent="0.2">
      <c r="A53" t="s">
        <v>76</v>
      </c>
      <c r="B53">
        <v>95080902016</v>
      </c>
      <c r="G53" t="s">
        <v>26</v>
      </c>
      <c r="I53" t="s">
        <v>85</v>
      </c>
      <c r="J53" t="s">
        <v>64</v>
      </c>
      <c r="Q53" t="s">
        <v>78</v>
      </c>
      <c r="S53" t="s">
        <v>75</v>
      </c>
      <c r="T53" t="s">
        <v>74</v>
      </c>
      <c r="V53">
        <f>COUNTIF(C53:U53,$W$1)</f>
        <v>0</v>
      </c>
    </row>
    <row r="54" spans="1:22" hidden="1" x14ac:dyDescent="0.2">
      <c r="A54" t="s">
        <v>76</v>
      </c>
      <c r="B54">
        <v>95081001141</v>
      </c>
      <c r="C54" t="s">
        <v>86</v>
      </c>
      <c r="I54" t="s">
        <v>47</v>
      </c>
      <c r="J54" t="s">
        <v>54</v>
      </c>
      <c r="Q54" t="s">
        <v>87</v>
      </c>
      <c r="S54" t="s">
        <v>43</v>
      </c>
      <c r="T54" t="s">
        <v>74</v>
      </c>
      <c r="V54">
        <f>COUNTIF(C54:U54,$W$1)</f>
        <v>0</v>
      </c>
    </row>
    <row r="55" spans="1:22" hidden="1" x14ac:dyDescent="0.2">
      <c r="A55" t="s">
        <v>76</v>
      </c>
      <c r="B55">
        <v>95081600739</v>
      </c>
      <c r="F55" t="s">
        <v>57</v>
      </c>
      <c r="I55" t="s">
        <v>55</v>
      </c>
      <c r="J55" t="s">
        <v>35</v>
      </c>
      <c r="Q55" t="s">
        <v>75</v>
      </c>
      <c r="S55" t="s">
        <v>49</v>
      </c>
      <c r="T55" t="s">
        <v>33</v>
      </c>
      <c r="U55" t="s">
        <v>33</v>
      </c>
      <c r="V55">
        <f>COUNTIF(C55:U55,$W$1)</f>
        <v>0</v>
      </c>
    </row>
    <row r="56" spans="1:22" hidden="1" x14ac:dyDescent="0.2">
      <c r="A56" t="s">
        <v>76</v>
      </c>
      <c r="B56">
        <v>95083106189</v>
      </c>
      <c r="G56" t="s">
        <v>88</v>
      </c>
      <c r="I56" t="s">
        <v>75</v>
      </c>
      <c r="Q56" t="s">
        <v>69</v>
      </c>
      <c r="S56" t="s">
        <v>30</v>
      </c>
      <c r="T56" t="s">
        <v>45</v>
      </c>
      <c r="V56">
        <f>COUNTIF(C56:U56,$W$1)</f>
        <v>0</v>
      </c>
    </row>
    <row r="57" spans="1:22" hidden="1" x14ac:dyDescent="0.2">
      <c r="A57" t="s">
        <v>76</v>
      </c>
      <c r="B57">
        <v>95092111585</v>
      </c>
      <c r="G57" t="s">
        <v>60</v>
      </c>
      <c r="I57" t="s">
        <v>85</v>
      </c>
      <c r="J57" t="s">
        <v>38</v>
      </c>
      <c r="Q57" t="s">
        <v>70</v>
      </c>
      <c r="S57" t="s">
        <v>35</v>
      </c>
      <c r="T57" t="s">
        <v>26</v>
      </c>
      <c r="V57">
        <f>COUNTIF(C57:U57,$W$1)</f>
        <v>0</v>
      </c>
    </row>
    <row r="58" spans="1:22" hidden="1" x14ac:dyDescent="0.2">
      <c r="A58" t="s">
        <v>76</v>
      </c>
      <c r="B58">
        <v>95092712281</v>
      </c>
      <c r="G58" t="s">
        <v>26</v>
      </c>
      <c r="I58" t="s">
        <v>38</v>
      </c>
      <c r="J58" t="s">
        <v>49</v>
      </c>
      <c r="Q58" t="s">
        <v>22</v>
      </c>
      <c r="S58" t="s">
        <v>77</v>
      </c>
      <c r="T58" t="s">
        <v>26</v>
      </c>
      <c r="U58" t="s">
        <v>41</v>
      </c>
      <c r="V58">
        <f>COUNTIF(C58:U58,$W$1)</f>
        <v>0</v>
      </c>
    </row>
    <row r="59" spans="1:22" hidden="1" x14ac:dyDescent="0.2">
      <c r="A59" t="s">
        <v>76</v>
      </c>
      <c r="B59">
        <v>95100600025</v>
      </c>
      <c r="I59" t="s">
        <v>44</v>
      </c>
      <c r="Q59" t="s">
        <v>71</v>
      </c>
      <c r="S59" t="s">
        <v>58</v>
      </c>
      <c r="T59" t="s">
        <v>38</v>
      </c>
      <c r="U59" t="s">
        <v>89</v>
      </c>
      <c r="V59">
        <f>COUNTIF(C59:U59,$W$1)</f>
        <v>0</v>
      </c>
    </row>
    <row r="60" spans="1:22" hidden="1" x14ac:dyDescent="0.2">
      <c r="A60" t="s">
        <v>76</v>
      </c>
      <c r="B60">
        <v>95100606458</v>
      </c>
      <c r="G60" t="s">
        <v>25</v>
      </c>
      <c r="I60" t="s">
        <v>47</v>
      </c>
      <c r="J60" t="s">
        <v>34</v>
      </c>
      <c r="Q60" t="s">
        <v>33</v>
      </c>
      <c r="S60" t="s">
        <v>63</v>
      </c>
      <c r="T60" t="s">
        <v>81</v>
      </c>
      <c r="U60" t="s">
        <v>70</v>
      </c>
      <c r="V60">
        <f>COUNTIF(C60:U60,$W$1)</f>
        <v>0</v>
      </c>
    </row>
    <row r="61" spans="1:22" x14ac:dyDescent="0.2">
      <c r="A61" t="s">
        <v>99</v>
      </c>
      <c r="B61">
        <v>94063002080</v>
      </c>
      <c r="F61" t="s">
        <v>73</v>
      </c>
      <c r="I61" t="s">
        <v>23</v>
      </c>
      <c r="M61" t="s">
        <v>23</v>
      </c>
      <c r="Q61" t="s">
        <v>23</v>
      </c>
      <c r="R61" t="s">
        <v>75</v>
      </c>
      <c r="S61" t="s">
        <v>29</v>
      </c>
      <c r="T61" t="s">
        <v>52</v>
      </c>
      <c r="V61">
        <f>COUNTIF(C61:U61,$W$1)</f>
        <v>3</v>
      </c>
    </row>
    <row r="62" spans="1:22" hidden="1" x14ac:dyDescent="0.2">
      <c r="A62" t="s">
        <v>76</v>
      </c>
      <c r="B62">
        <v>95101000947</v>
      </c>
      <c r="G62" t="s">
        <v>47</v>
      </c>
      <c r="I62" t="s">
        <v>39</v>
      </c>
      <c r="J62" t="s">
        <v>24</v>
      </c>
      <c r="Q62" t="s">
        <v>70</v>
      </c>
      <c r="S62" t="s">
        <v>82</v>
      </c>
      <c r="T62" t="s">
        <v>52</v>
      </c>
      <c r="V62">
        <f>COUNTIF(C62:U62,$W$1)</f>
        <v>0</v>
      </c>
    </row>
    <row r="63" spans="1:22" hidden="1" x14ac:dyDescent="0.2">
      <c r="A63" t="s">
        <v>76</v>
      </c>
      <c r="B63">
        <v>95110605809</v>
      </c>
      <c r="G63" t="s">
        <v>60</v>
      </c>
      <c r="I63" t="s">
        <v>65</v>
      </c>
      <c r="J63" t="s">
        <v>54</v>
      </c>
      <c r="K63" t="s">
        <v>38</v>
      </c>
      <c r="Q63" t="s">
        <v>32</v>
      </c>
      <c r="S63" t="s">
        <v>81</v>
      </c>
      <c r="T63" t="s">
        <v>29</v>
      </c>
      <c r="V63">
        <f>COUNTIF(C63:U63,$W$1)</f>
        <v>0</v>
      </c>
    </row>
    <row r="64" spans="1:22" hidden="1" x14ac:dyDescent="0.2">
      <c r="A64" t="s">
        <v>76</v>
      </c>
      <c r="B64">
        <v>95110704362</v>
      </c>
      <c r="C64" t="s">
        <v>46</v>
      </c>
      <c r="D64" t="s">
        <v>90</v>
      </c>
      <c r="I64" t="s">
        <v>23</v>
      </c>
      <c r="J64" t="s">
        <v>34</v>
      </c>
      <c r="Q64" t="s">
        <v>35</v>
      </c>
      <c r="S64" t="s">
        <v>57</v>
      </c>
      <c r="V64">
        <f>COUNTIF(C64:U64,$W$1)</f>
        <v>1</v>
      </c>
    </row>
    <row r="65" spans="1:22" hidden="1" x14ac:dyDescent="0.2">
      <c r="A65" t="s">
        <v>76</v>
      </c>
      <c r="B65">
        <v>95111800425</v>
      </c>
      <c r="G65" t="s">
        <v>26</v>
      </c>
      <c r="I65" t="s">
        <v>39</v>
      </c>
      <c r="J65" t="s">
        <v>62</v>
      </c>
      <c r="Q65" t="s">
        <v>75</v>
      </c>
      <c r="S65" t="s">
        <v>75</v>
      </c>
      <c r="T65" t="s">
        <v>74</v>
      </c>
      <c r="U65" t="s">
        <v>35</v>
      </c>
      <c r="V65">
        <f>COUNTIF(C65:U65,$W$1)</f>
        <v>0</v>
      </c>
    </row>
    <row r="66" spans="1:22" hidden="1" x14ac:dyDescent="0.2">
      <c r="A66" t="s">
        <v>76</v>
      </c>
      <c r="B66">
        <v>95112902461</v>
      </c>
      <c r="I66" t="s">
        <v>48</v>
      </c>
      <c r="J66" t="s">
        <v>75</v>
      </c>
      <c r="Q66" t="s">
        <v>60</v>
      </c>
      <c r="R66" t="s">
        <v>89</v>
      </c>
      <c r="S66" t="s">
        <v>78</v>
      </c>
      <c r="T66" t="s">
        <v>31</v>
      </c>
      <c r="V66">
        <f>COUNTIF(C66:U66,$W$1)</f>
        <v>0</v>
      </c>
    </row>
    <row r="67" spans="1:22" hidden="1" x14ac:dyDescent="0.2">
      <c r="A67" t="s">
        <v>91</v>
      </c>
      <c r="B67">
        <v>94120209724</v>
      </c>
      <c r="I67" t="s">
        <v>61</v>
      </c>
      <c r="J67" t="s">
        <v>32</v>
      </c>
      <c r="M67" t="s">
        <v>43</v>
      </c>
      <c r="Q67" t="s">
        <v>60</v>
      </c>
      <c r="R67" t="s">
        <v>22</v>
      </c>
      <c r="S67" t="s">
        <v>92</v>
      </c>
      <c r="V67">
        <f>COUNTIF(C67:U67,$W$1)</f>
        <v>0</v>
      </c>
    </row>
    <row r="68" spans="1:22" hidden="1" x14ac:dyDescent="0.2">
      <c r="A68" t="s">
        <v>91</v>
      </c>
      <c r="B68">
        <v>95011303864</v>
      </c>
      <c r="F68" t="s">
        <v>88</v>
      </c>
      <c r="I68" t="s">
        <v>22</v>
      </c>
      <c r="Q68" t="s">
        <v>60</v>
      </c>
      <c r="R68" t="s">
        <v>31</v>
      </c>
      <c r="S68" t="s">
        <v>80</v>
      </c>
      <c r="V68">
        <f>COUNTIF(C68:U68,$W$1)</f>
        <v>0</v>
      </c>
    </row>
    <row r="69" spans="1:22" hidden="1" x14ac:dyDescent="0.2">
      <c r="A69" t="s">
        <v>91</v>
      </c>
      <c r="B69">
        <v>95012701920</v>
      </c>
      <c r="F69" t="s">
        <v>51</v>
      </c>
      <c r="I69" t="s">
        <v>34</v>
      </c>
      <c r="J69" t="s">
        <v>26</v>
      </c>
      <c r="K69" t="s">
        <v>40</v>
      </c>
      <c r="Q69" t="s">
        <v>75</v>
      </c>
      <c r="R69" t="s">
        <v>78</v>
      </c>
      <c r="S69" t="s">
        <v>66</v>
      </c>
      <c r="V69">
        <f>COUNTIF(C69:U69,$W$1)</f>
        <v>0</v>
      </c>
    </row>
    <row r="70" spans="1:22" hidden="1" x14ac:dyDescent="0.2">
      <c r="A70" t="s">
        <v>91</v>
      </c>
      <c r="B70">
        <v>95012707551</v>
      </c>
      <c r="F70" t="s">
        <v>67</v>
      </c>
      <c r="I70" t="s">
        <v>25</v>
      </c>
      <c r="Q70" t="s">
        <v>70</v>
      </c>
      <c r="R70" t="s">
        <v>88</v>
      </c>
      <c r="S70" t="s">
        <v>92</v>
      </c>
      <c r="V70">
        <f>COUNTIF(C70:U70,$W$1)</f>
        <v>0</v>
      </c>
    </row>
    <row r="71" spans="1:22" hidden="1" x14ac:dyDescent="0.2">
      <c r="A71" t="s">
        <v>91</v>
      </c>
      <c r="B71">
        <v>95021105139</v>
      </c>
      <c r="F71" t="s">
        <v>52</v>
      </c>
      <c r="I71" t="s">
        <v>23</v>
      </c>
      <c r="J71" t="s">
        <v>79</v>
      </c>
      <c r="M71" t="s">
        <v>48</v>
      </c>
      <c r="Q71" t="s">
        <v>48</v>
      </c>
      <c r="R71" t="s">
        <v>22</v>
      </c>
      <c r="S71" t="s">
        <v>93</v>
      </c>
      <c r="V71">
        <f>COUNTIF(C71:U71,$W$1)</f>
        <v>1</v>
      </c>
    </row>
    <row r="72" spans="1:22" hidden="1" x14ac:dyDescent="0.2">
      <c r="A72" t="s">
        <v>91</v>
      </c>
      <c r="B72">
        <v>95021201255</v>
      </c>
      <c r="F72" t="s">
        <v>40</v>
      </c>
      <c r="I72" t="s">
        <v>54</v>
      </c>
      <c r="Q72" t="s">
        <v>22</v>
      </c>
      <c r="R72" t="s">
        <v>94</v>
      </c>
      <c r="S72" t="s">
        <v>49</v>
      </c>
      <c r="V72">
        <f>COUNTIF(C72:U72,$W$1)</f>
        <v>0</v>
      </c>
    </row>
    <row r="73" spans="1:22" hidden="1" x14ac:dyDescent="0.2">
      <c r="A73" t="s">
        <v>91</v>
      </c>
      <c r="B73">
        <v>95021303223</v>
      </c>
      <c r="F73" t="s">
        <v>35</v>
      </c>
      <c r="I73" t="s">
        <v>34</v>
      </c>
      <c r="Q73" t="s">
        <v>32</v>
      </c>
      <c r="R73" t="s">
        <v>87</v>
      </c>
      <c r="S73" t="s">
        <v>74</v>
      </c>
      <c r="V73">
        <f>COUNTIF(C73:U73,$W$1)</f>
        <v>0</v>
      </c>
    </row>
    <row r="74" spans="1:22" hidden="1" x14ac:dyDescent="0.2">
      <c r="A74" t="s">
        <v>91</v>
      </c>
      <c r="B74">
        <v>95030407844</v>
      </c>
      <c r="F74" t="s">
        <v>32</v>
      </c>
      <c r="I74" t="s">
        <v>48</v>
      </c>
      <c r="J74" t="s">
        <v>54</v>
      </c>
      <c r="P74" t="s">
        <v>37</v>
      </c>
      <c r="Q74" t="s">
        <v>25</v>
      </c>
      <c r="R74" t="s">
        <v>30</v>
      </c>
      <c r="S74" t="s">
        <v>69</v>
      </c>
      <c r="V74">
        <f>COUNTIF(C74:U74,$W$1)</f>
        <v>0</v>
      </c>
    </row>
    <row r="75" spans="1:22" hidden="1" x14ac:dyDescent="0.2">
      <c r="A75" t="s">
        <v>91</v>
      </c>
      <c r="B75">
        <v>95040309147</v>
      </c>
      <c r="F75" t="s">
        <v>83</v>
      </c>
      <c r="I75" t="s">
        <v>43</v>
      </c>
      <c r="Q75" t="s">
        <v>46</v>
      </c>
      <c r="S75" t="s">
        <v>92</v>
      </c>
      <c r="V75">
        <f>COUNTIF(C75:U75,$W$1)</f>
        <v>0</v>
      </c>
    </row>
    <row r="76" spans="1:22" hidden="1" x14ac:dyDescent="0.2">
      <c r="A76" t="s">
        <v>91</v>
      </c>
      <c r="B76">
        <v>95040502267</v>
      </c>
      <c r="F76" t="s">
        <v>64</v>
      </c>
      <c r="J76" t="s">
        <v>53</v>
      </c>
      <c r="O76" t="s">
        <v>47</v>
      </c>
      <c r="Q76" t="s">
        <v>70</v>
      </c>
      <c r="R76" t="s">
        <v>69</v>
      </c>
      <c r="S76" t="s">
        <v>56</v>
      </c>
      <c r="V76">
        <f>COUNTIF(C76:U76,$W$1)</f>
        <v>0</v>
      </c>
    </row>
    <row r="77" spans="1:22" hidden="1" x14ac:dyDescent="0.2">
      <c r="A77" t="s">
        <v>91</v>
      </c>
      <c r="B77">
        <v>95040601874</v>
      </c>
      <c r="F77" t="s">
        <v>53</v>
      </c>
      <c r="I77" t="s">
        <v>39</v>
      </c>
      <c r="J77" t="s">
        <v>26</v>
      </c>
      <c r="K77" t="s">
        <v>26</v>
      </c>
      <c r="Q77" t="s">
        <v>38</v>
      </c>
      <c r="R77" t="s">
        <v>69</v>
      </c>
      <c r="S77" t="s">
        <v>74</v>
      </c>
      <c r="V77">
        <f>COUNTIF(C77:U77,$W$1)</f>
        <v>0</v>
      </c>
    </row>
    <row r="78" spans="1:22" hidden="1" x14ac:dyDescent="0.2">
      <c r="A78" t="s">
        <v>91</v>
      </c>
      <c r="B78">
        <v>95062703248</v>
      </c>
      <c r="F78" t="s">
        <v>74</v>
      </c>
      <c r="I78" t="s">
        <v>25</v>
      </c>
      <c r="Q78" t="s">
        <v>69</v>
      </c>
      <c r="S78" t="s">
        <v>74</v>
      </c>
      <c r="T78" t="s">
        <v>58</v>
      </c>
      <c r="V78">
        <f>COUNTIF(C78:U78,$W$1)</f>
        <v>0</v>
      </c>
    </row>
    <row r="79" spans="1:22" hidden="1" x14ac:dyDescent="0.2">
      <c r="A79" t="s">
        <v>91</v>
      </c>
      <c r="B79">
        <v>95062704850</v>
      </c>
      <c r="F79" t="s">
        <v>44</v>
      </c>
      <c r="I79" t="s">
        <v>82</v>
      </c>
      <c r="Q79" t="s">
        <v>22</v>
      </c>
      <c r="S79" t="s">
        <v>43</v>
      </c>
      <c r="V79">
        <f>COUNTIF(C79:U79,$W$1)</f>
        <v>0</v>
      </c>
    </row>
    <row r="80" spans="1:22" hidden="1" x14ac:dyDescent="0.2">
      <c r="A80" t="s">
        <v>91</v>
      </c>
      <c r="B80">
        <v>95070400629</v>
      </c>
      <c r="F80" t="s">
        <v>71</v>
      </c>
      <c r="I80" t="s">
        <v>73</v>
      </c>
      <c r="Q80" t="s">
        <v>40</v>
      </c>
      <c r="R80" t="s">
        <v>80</v>
      </c>
      <c r="S80" t="s">
        <v>57</v>
      </c>
      <c r="V80">
        <f>COUNTIF(C80:U80,$W$1)</f>
        <v>0</v>
      </c>
    </row>
    <row r="81" spans="1:22" hidden="1" x14ac:dyDescent="0.2">
      <c r="A81" t="s">
        <v>91</v>
      </c>
      <c r="B81">
        <v>95070600715</v>
      </c>
      <c r="F81" t="s">
        <v>81</v>
      </c>
      <c r="I81" t="s">
        <v>23</v>
      </c>
      <c r="J81" t="s">
        <v>51</v>
      </c>
      <c r="Q81" t="s">
        <v>73</v>
      </c>
      <c r="R81" t="s">
        <v>83</v>
      </c>
      <c r="S81" t="s">
        <v>81</v>
      </c>
      <c r="U81" t="s">
        <v>77</v>
      </c>
      <c r="V81">
        <f>COUNTIF(C81:U81,$W$1)</f>
        <v>1</v>
      </c>
    </row>
    <row r="82" spans="1:22" hidden="1" x14ac:dyDescent="0.2">
      <c r="A82" t="s">
        <v>91</v>
      </c>
      <c r="B82">
        <v>95071306764</v>
      </c>
      <c r="I82" t="s">
        <v>39</v>
      </c>
      <c r="J82" t="s">
        <v>79</v>
      </c>
      <c r="Q82" t="s">
        <v>25</v>
      </c>
      <c r="R82" t="s">
        <v>31</v>
      </c>
      <c r="S82" t="s">
        <v>63</v>
      </c>
      <c r="V82">
        <f>COUNTIF(C82:U82,$W$1)</f>
        <v>0</v>
      </c>
    </row>
    <row r="83" spans="1:22" hidden="1" x14ac:dyDescent="0.2">
      <c r="A83" t="s">
        <v>91</v>
      </c>
      <c r="B83">
        <v>95071307406</v>
      </c>
      <c r="F83" t="s">
        <v>32</v>
      </c>
      <c r="I83" t="s">
        <v>47</v>
      </c>
      <c r="J83" t="s">
        <v>43</v>
      </c>
      <c r="Q83" t="s">
        <v>60</v>
      </c>
      <c r="S83" t="s">
        <v>75</v>
      </c>
      <c r="T83" t="s">
        <v>61</v>
      </c>
      <c r="V83">
        <f>COUNTIF(C83:U83,$W$1)</f>
        <v>0</v>
      </c>
    </row>
    <row r="84" spans="1:22" hidden="1" x14ac:dyDescent="0.2">
      <c r="A84" t="s">
        <v>91</v>
      </c>
      <c r="B84">
        <v>95072805323</v>
      </c>
      <c r="F84" t="s">
        <v>40</v>
      </c>
      <c r="I84" t="s">
        <v>42</v>
      </c>
      <c r="J84" t="s">
        <v>67</v>
      </c>
      <c r="Q84" t="s">
        <v>55</v>
      </c>
      <c r="R84" t="s">
        <v>46</v>
      </c>
      <c r="S84" t="s">
        <v>74</v>
      </c>
      <c r="T84" t="s">
        <v>67</v>
      </c>
      <c r="V84">
        <f>COUNTIF(C84:U84,$W$1)</f>
        <v>0</v>
      </c>
    </row>
    <row r="85" spans="1:22" hidden="1" x14ac:dyDescent="0.2">
      <c r="A85" t="s">
        <v>91</v>
      </c>
      <c r="B85">
        <v>95072901340</v>
      </c>
      <c r="I85" t="s">
        <v>24</v>
      </c>
      <c r="J85" t="s">
        <v>75</v>
      </c>
      <c r="Q85" t="s">
        <v>23</v>
      </c>
      <c r="R85" t="s">
        <v>75</v>
      </c>
      <c r="S85" t="s">
        <v>60</v>
      </c>
      <c r="T85" t="s">
        <v>32</v>
      </c>
      <c r="V85">
        <f>COUNTIF(C85:U85,$W$1)</f>
        <v>1</v>
      </c>
    </row>
    <row r="86" spans="1:22" hidden="1" x14ac:dyDescent="0.2">
      <c r="A86" t="s">
        <v>91</v>
      </c>
      <c r="B86">
        <v>95072901364</v>
      </c>
      <c r="I86" t="s">
        <v>23</v>
      </c>
      <c r="J86" t="s">
        <v>34</v>
      </c>
      <c r="K86" t="s">
        <v>70</v>
      </c>
      <c r="Q86" t="s">
        <v>50</v>
      </c>
      <c r="R86" t="s">
        <v>22</v>
      </c>
      <c r="S86" t="s">
        <v>66</v>
      </c>
      <c r="V86">
        <f>COUNTIF(C86:U86,$W$1)</f>
        <v>1</v>
      </c>
    </row>
    <row r="87" spans="1:22" hidden="1" x14ac:dyDescent="0.2">
      <c r="A87" t="s">
        <v>91</v>
      </c>
      <c r="B87">
        <v>95082206507</v>
      </c>
      <c r="F87" t="s">
        <v>42</v>
      </c>
      <c r="I87" t="s">
        <v>39</v>
      </c>
      <c r="Q87" t="s">
        <v>47</v>
      </c>
      <c r="R87" t="s">
        <v>37</v>
      </c>
      <c r="S87" t="s">
        <v>24</v>
      </c>
      <c r="V87">
        <f>COUNTIF(C87:U87,$W$1)</f>
        <v>0</v>
      </c>
    </row>
    <row r="88" spans="1:22" hidden="1" x14ac:dyDescent="0.2">
      <c r="A88" t="s">
        <v>91</v>
      </c>
      <c r="B88">
        <v>95091103271</v>
      </c>
      <c r="F88" t="s">
        <v>57</v>
      </c>
      <c r="I88" t="s">
        <v>59</v>
      </c>
      <c r="Q88" t="s">
        <v>60</v>
      </c>
      <c r="R88" t="s">
        <v>31</v>
      </c>
      <c r="S88" t="s">
        <v>66</v>
      </c>
      <c r="V88">
        <f>COUNTIF(C88:U88,$W$1)</f>
        <v>0</v>
      </c>
    </row>
    <row r="89" spans="1:22" hidden="1" x14ac:dyDescent="0.2">
      <c r="A89" t="s">
        <v>91</v>
      </c>
      <c r="B89">
        <v>95092301371</v>
      </c>
      <c r="I89" t="s">
        <v>48</v>
      </c>
      <c r="J89" t="s">
        <v>25</v>
      </c>
      <c r="Q89" t="s">
        <v>25</v>
      </c>
      <c r="R89" t="s">
        <v>77</v>
      </c>
      <c r="S89" t="s">
        <v>51</v>
      </c>
      <c r="V89">
        <f>COUNTIF(C89:U89,$W$1)</f>
        <v>0</v>
      </c>
    </row>
    <row r="90" spans="1:22" hidden="1" x14ac:dyDescent="0.2">
      <c r="A90" t="s">
        <v>91</v>
      </c>
      <c r="B90">
        <v>95100703063</v>
      </c>
      <c r="F90" t="s">
        <v>40</v>
      </c>
      <c r="I90" t="s">
        <v>48</v>
      </c>
      <c r="J90" t="s">
        <v>38</v>
      </c>
      <c r="O90" t="s">
        <v>47</v>
      </c>
      <c r="Q90" t="s">
        <v>23</v>
      </c>
      <c r="R90" t="s">
        <v>66</v>
      </c>
      <c r="S90" t="s">
        <v>71</v>
      </c>
      <c r="V90">
        <f>COUNTIF(C90:U90,$W$1)</f>
        <v>1</v>
      </c>
    </row>
    <row r="91" spans="1:22" hidden="1" x14ac:dyDescent="0.2">
      <c r="A91" t="s">
        <v>91</v>
      </c>
      <c r="B91">
        <v>95102509322</v>
      </c>
      <c r="F91" t="s">
        <v>51</v>
      </c>
      <c r="I91" t="s">
        <v>70</v>
      </c>
      <c r="J91" t="s">
        <v>78</v>
      </c>
      <c r="Q91" t="s">
        <v>38</v>
      </c>
      <c r="R91" t="s">
        <v>31</v>
      </c>
      <c r="S91" t="s">
        <v>35</v>
      </c>
      <c r="V91">
        <f>COUNTIF(C91:U91,$W$1)</f>
        <v>0</v>
      </c>
    </row>
    <row r="92" spans="1:22" x14ac:dyDescent="0.2">
      <c r="A92" t="s">
        <v>76</v>
      </c>
      <c r="B92">
        <v>95100700282</v>
      </c>
      <c r="G92" t="s">
        <v>60</v>
      </c>
      <c r="I92" t="s">
        <v>23</v>
      </c>
      <c r="J92" t="s">
        <v>37</v>
      </c>
      <c r="O92" t="s">
        <v>23</v>
      </c>
      <c r="Q92" t="s">
        <v>38</v>
      </c>
      <c r="S92" t="s">
        <v>75</v>
      </c>
      <c r="T92" t="s">
        <v>45</v>
      </c>
      <c r="V92">
        <f>COUNTIF(C92:U92,$W$1)</f>
        <v>2</v>
      </c>
    </row>
    <row r="93" spans="1:22" hidden="1" x14ac:dyDescent="0.2">
      <c r="A93" t="s">
        <v>91</v>
      </c>
      <c r="B93">
        <v>96010806327</v>
      </c>
      <c r="F93" t="s">
        <v>73</v>
      </c>
      <c r="I93" t="s">
        <v>48</v>
      </c>
      <c r="J93" t="s">
        <v>36</v>
      </c>
      <c r="Q93" t="s">
        <v>40</v>
      </c>
      <c r="S93" t="s">
        <v>93</v>
      </c>
      <c r="V93">
        <f>COUNTIF(C93:U93,$W$1)</f>
        <v>0</v>
      </c>
    </row>
    <row r="94" spans="1:22" hidden="1" x14ac:dyDescent="0.2">
      <c r="A94" t="s">
        <v>95</v>
      </c>
      <c r="B94">
        <v>95010400678</v>
      </c>
      <c r="E94" t="s">
        <v>32</v>
      </c>
      <c r="I94" t="s">
        <v>48</v>
      </c>
      <c r="J94" t="s">
        <v>29</v>
      </c>
      <c r="Q94" t="s">
        <v>37</v>
      </c>
      <c r="R94" t="s">
        <v>32</v>
      </c>
      <c r="S94" t="s">
        <v>63</v>
      </c>
      <c r="V94">
        <f>COUNTIF(C94:U94,$W$1)</f>
        <v>0</v>
      </c>
    </row>
    <row r="95" spans="1:22" hidden="1" x14ac:dyDescent="0.2">
      <c r="A95" t="s">
        <v>95</v>
      </c>
      <c r="B95">
        <v>95012402890</v>
      </c>
      <c r="E95" t="s">
        <v>81</v>
      </c>
      <c r="I95" t="s">
        <v>47</v>
      </c>
      <c r="J95" t="s">
        <v>27</v>
      </c>
      <c r="Q95" t="s">
        <v>37</v>
      </c>
      <c r="R95" t="s">
        <v>31</v>
      </c>
      <c r="S95" t="s">
        <v>69</v>
      </c>
      <c r="V95">
        <f>COUNTIF(C95:U95,$W$1)</f>
        <v>0</v>
      </c>
    </row>
    <row r="96" spans="1:22" hidden="1" x14ac:dyDescent="0.2">
      <c r="A96" t="s">
        <v>95</v>
      </c>
      <c r="B96">
        <v>95012801194</v>
      </c>
      <c r="E96" t="s">
        <v>45</v>
      </c>
      <c r="H96" t="s">
        <v>38</v>
      </c>
      <c r="I96" t="s">
        <v>39</v>
      </c>
      <c r="J96" t="s">
        <v>47</v>
      </c>
      <c r="Q96" t="s">
        <v>23</v>
      </c>
      <c r="R96" t="s">
        <v>37</v>
      </c>
      <c r="S96" t="s">
        <v>26</v>
      </c>
      <c r="V96">
        <f>COUNTIF(C96:U96,$W$1)</f>
        <v>1</v>
      </c>
    </row>
    <row r="97" spans="1:22" hidden="1" x14ac:dyDescent="0.2">
      <c r="A97" t="s">
        <v>95</v>
      </c>
      <c r="B97">
        <v>95012904927</v>
      </c>
      <c r="E97" t="s">
        <v>73</v>
      </c>
      <c r="I97" t="s">
        <v>23</v>
      </c>
      <c r="J97" t="s">
        <v>24</v>
      </c>
      <c r="Q97" t="s">
        <v>55</v>
      </c>
      <c r="R97" t="s">
        <v>26</v>
      </c>
      <c r="S97" t="s">
        <v>54</v>
      </c>
      <c r="V97">
        <f>COUNTIF(C97:U97,$W$1)</f>
        <v>1</v>
      </c>
    </row>
    <row r="98" spans="1:22" hidden="1" x14ac:dyDescent="0.2">
      <c r="A98" t="s">
        <v>95</v>
      </c>
      <c r="B98">
        <v>95020904777</v>
      </c>
      <c r="E98" t="s">
        <v>87</v>
      </c>
      <c r="I98" t="s">
        <v>47</v>
      </c>
      <c r="J98" t="s">
        <v>50</v>
      </c>
      <c r="Q98" t="s">
        <v>73</v>
      </c>
      <c r="S98" t="s">
        <v>35</v>
      </c>
      <c r="T98" t="s">
        <v>96</v>
      </c>
      <c r="V98">
        <f>COUNTIF(C98:U98,$W$1)</f>
        <v>0</v>
      </c>
    </row>
    <row r="99" spans="1:22" hidden="1" x14ac:dyDescent="0.2">
      <c r="A99" t="s">
        <v>95</v>
      </c>
      <c r="B99">
        <v>95021601338</v>
      </c>
      <c r="E99" t="s">
        <v>51</v>
      </c>
      <c r="H99" t="s">
        <v>25</v>
      </c>
      <c r="I99" t="s">
        <v>39</v>
      </c>
      <c r="J99" t="s">
        <v>60</v>
      </c>
      <c r="Q99" t="s">
        <v>39</v>
      </c>
      <c r="R99" t="s">
        <v>40</v>
      </c>
      <c r="S99" t="s">
        <v>29</v>
      </c>
      <c r="V99">
        <f>COUNTIF(C99:U99,$W$1)</f>
        <v>0</v>
      </c>
    </row>
    <row r="100" spans="1:22" hidden="1" x14ac:dyDescent="0.2">
      <c r="A100" t="s">
        <v>95</v>
      </c>
      <c r="B100">
        <v>95032801943</v>
      </c>
      <c r="E100" t="s">
        <v>32</v>
      </c>
      <c r="I100" t="s">
        <v>85</v>
      </c>
      <c r="J100" t="s">
        <v>44</v>
      </c>
      <c r="Q100" t="s">
        <v>48</v>
      </c>
      <c r="R100" t="s">
        <v>38</v>
      </c>
      <c r="S100" t="s">
        <v>60</v>
      </c>
      <c r="V100">
        <f>COUNTIF(C100:U100,$W$1)</f>
        <v>0</v>
      </c>
    </row>
    <row r="101" spans="1:22" hidden="1" x14ac:dyDescent="0.2">
      <c r="A101" t="s">
        <v>95</v>
      </c>
      <c r="B101">
        <v>95032801950</v>
      </c>
      <c r="E101" t="s">
        <v>87</v>
      </c>
      <c r="I101" t="s">
        <v>61</v>
      </c>
      <c r="J101" t="s">
        <v>45</v>
      </c>
      <c r="Q101" t="s">
        <v>70</v>
      </c>
      <c r="R101" t="s">
        <v>33</v>
      </c>
      <c r="S101" t="s">
        <v>66</v>
      </c>
      <c r="V101">
        <f>COUNTIF(C101:U101,$W$1)</f>
        <v>0</v>
      </c>
    </row>
    <row r="102" spans="1:22" hidden="1" x14ac:dyDescent="0.2">
      <c r="A102" t="s">
        <v>95</v>
      </c>
      <c r="B102">
        <v>95040804338</v>
      </c>
      <c r="C102" t="s">
        <v>97</v>
      </c>
      <c r="E102" t="s">
        <v>97</v>
      </c>
      <c r="I102" t="s">
        <v>47</v>
      </c>
      <c r="J102" t="s">
        <v>54</v>
      </c>
      <c r="Q102" t="s">
        <v>55</v>
      </c>
      <c r="S102" t="s">
        <v>81</v>
      </c>
      <c r="V102">
        <f>COUNTIF(C102:U102,$W$1)</f>
        <v>0</v>
      </c>
    </row>
    <row r="103" spans="1:22" hidden="1" x14ac:dyDescent="0.2">
      <c r="A103" t="s">
        <v>95</v>
      </c>
      <c r="B103">
        <v>95050803734</v>
      </c>
      <c r="E103" t="s">
        <v>45</v>
      </c>
      <c r="I103" t="s">
        <v>39</v>
      </c>
      <c r="J103" t="s">
        <v>48</v>
      </c>
      <c r="Q103" t="s">
        <v>54</v>
      </c>
      <c r="R103" t="s">
        <v>73</v>
      </c>
      <c r="S103" t="s">
        <v>30</v>
      </c>
      <c r="V103">
        <f>COUNTIF(C103:U103,$W$1)</f>
        <v>0</v>
      </c>
    </row>
    <row r="104" spans="1:22" hidden="1" x14ac:dyDescent="0.2">
      <c r="A104" t="s">
        <v>95</v>
      </c>
      <c r="B104">
        <v>95052200645</v>
      </c>
      <c r="E104" t="s">
        <v>34</v>
      </c>
      <c r="I104" t="s">
        <v>39</v>
      </c>
      <c r="J104" t="s">
        <v>55</v>
      </c>
      <c r="Q104" t="s">
        <v>48</v>
      </c>
      <c r="R104" t="s">
        <v>25</v>
      </c>
      <c r="S104" t="s">
        <v>51</v>
      </c>
      <c r="V104">
        <f>COUNTIF(C104:U104,$W$1)</f>
        <v>0</v>
      </c>
    </row>
    <row r="105" spans="1:22" hidden="1" x14ac:dyDescent="0.2">
      <c r="A105" t="s">
        <v>95</v>
      </c>
      <c r="B105">
        <v>95052901713</v>
      </c>
      <c r="F105" t="s">
        <v>68</v>
      </c>
      <c r="I105" t="s">
        <v>23</v>
      </c>
      <c r="J105" t="s">
        <v>26</v>
      </c>
      <c r="Q105" t="s">
        <v>38</v>
      </c>
      <c r="R105" t="s">
        <v>80</v>
      </c>
      <c r="S105" t="s">
        <v>72</v>
      </c>
      <c r="V105">
        <f>COUNTIF(C105:U105,$W$1)</f>
        <v>1</v>
      </c>
    </row>
    <row r="106" spans="1:22" hidden="1" x14ac:dyDescent="0.2">
      <c r="A106" t="s">
        <v>95</v>
      </c>
      <c r="B106">
        <v>95060303600</v>
      </c>
      <c r="I106" t="s">
        <v>23</v>
      </c>
      <c r="J106" t="s">
        <v>48</v>
      </c>
      <c r="K106" t="s">
        <v>65</v>
      </c>
      <c r="Q106" t="s">
        <v>26</v>
      </c>
      <c r="R106" t="s">
        <v>50</v>
      </c>
      <c r="S106" t="s">
        <v>50</v>
      </c>
      <c r="V106">
        <f>COUNTIF(C106:U106,$W$1)</f>
        <v>1</v>
      </c>
    </row>
    <row r="107" spans="1:22" hidden="1" x14ac:dyDescent="0.2">
      <c r="A107" t="s">
        <v>95</v>
      </c>
      <c r="B107">
        <v>95060705327</v>
      </c>
      <c r="I107" t="s">
        <v>39</v>
      </c>
      <c r="J107" t="s">
        <v>38</v>
      </c>
      <c r="Q107" t="s">
        <v>69</v>
      </c>
      <c r="S107" t="s">
        <v>66</v>
      </c>
      <c r="V107">
        <f>COUNTIF(C107:U107,$W$1)</f>
        <v>0</v>
      </c>
    </row>
    <row r="108" spans="1:22" hidden="1" x14ac:dyDescent="0.2">
      <c r="A108" t="s">
        <v>95</v>
      </c>
      <c r="B108">
        <v>95060913018</v>
      </c>
      <c r="E108" t="s">
        <v>70</v>
      </c>
      <c r="I108" t="s">
        <v>39</v>
      </c>
      <c r="J108" t="s">
        <v>62</v>
      </c>
      <c r="Q108" t="s">
        <v>23</v>
      </c>
      <c r="R108" t="s">
        <v>38</v>
      </c>
      <c r="S108" t="s">
        <v>69</v>
      </c>
      <c r="V108">
        <f>COUNTIF(C108:U108,$W$1)</f>
        <v>1</v>
      </c>
    </row>
    <row r="109" spans="1:22" hidden="1" x14ac:dyDescent="0.2">
      <c r="A109" t="s">
        <v>95</v>
      </c>
      <c r="B109">
        <v>95072510054</v>
      </c>
      <c r="E109" t="s">
        <v>41</v>
      </c>
      <c r="I109" t="s">
        <v>23</v>
      </c>
      <c r="J109" t="s">
        <v>45</v>
      </c>
      <c r="Q109" t="s">
        <v>34</v>
      </c>
      <c r="R109" t="s">
        <v>83</v>
      </c>
      <c r="S109" t="s">
        <v>50</v>
      </c>
      <c r="V109">
        <f>COUNTIF(C109:U109,$W$1)</f>
        <v>1</v>
      </c>
    </row>
    <row r="110" spans="1:22" hidden="1" x14ac:dyDescent="0.2">
      <c r="A110" t="s">
        <v>95</v>
      </c>
      <c r="B110">
        <v>95080407818</v>
      </c>
      <c r="H110" t="s">
        <v>32</v>
      </c>
      <c r="I110" t="s">
        <v>39</v>
      </c>
      <c r="J110" t="s">
        <v>62</v>
      </c>
      <c r="Q110" t="s">
        <v>48</v>
      </c>
      <c r="R110" t="s">
        <v>41</v>
      </c>
      <c r="S110" t="s">
        <v>63</v>
      </c>
      <c r="V110">
        <f>COUNTIF(C110:U110,$W$1)</f>
        <v>0</v>
      </c>
    </row>
    <row r="111" spans="1:22" hidden="1" x14ac:dyDescent="0.2">
      <c r="A111" t="s">
        <v>95</v>
      </c>
      <c r="B111">
        <v>95080805098</v>
      </c>
      <c r="E111" t="s">
        <v>46</v>
      </c>
      <c r="I111" t="s">
        <v>54</v>
      </c>
      <c r="J111" t="s">
        <v>98</v>
      </c>
      <c r="Q111" t="s">
        <v>25</v>
      </c>
      <c r="R111" t="s">
        <v>40</v>
      </c>
      <c r="S111" t="s">
        <v>43</v>
      </c>
      <c r="V111">
        <f>COUNTIF(C111:U111,$W$1)</f>
        <v>0</v>
      </c>
    </row>
    <row r="112" spans="1:22" hidden="1" x14ac:dyDescent="0.2">
      <c r="A112" t="s">
        <v>95</v>
      </c>
      <c r="B112">
        <v>95081600791</v>
      </c>
      <c r="E112" t="s">
        <v>41</v>
      </c>
      <c r="I112" t="s">
        <v>39</v>
      </c>
      <c r="J112" t="s">
        <v>62</v>
      </c>
      <c r="Q112" t="s">
        <v>23</v>
      </c>
      <c r="R112" t="s">
        <v>75</v>
      </c>
      <c r="S112" t="s">
        <v>43</v>
      </c>
      <c r="V112">
        <f>COUNTIF(C112:U112,$W$1)</f>
        <v>1</v>
      </c>
    </row>
    <row r="113" spans="1:22" hidden="1" x14ac:dyDescent="0.2">
      <c r="A113" t="s">
        <v>95</v>
      </c>
      <c r="B113">
        <v>95082906797</v>
      </c>
      <c r="E113" t="s">
        <v>27</v>
      </c>
      <c r="I113" t="s">
        <v>23</v>
      </c>
      <c r="J113" t="s">
        <v>52</v>
      </c>
      <c r="Q113" t="s">
        <v>34</v>
      </c>
      <c r="R113" t="s">
        <v>32</v>
      </c>
      <c r="S113" t="s">
        <v>74</v>
      </c>
      <c r="V113">
        <f>COUNTIF(C113:U113,$W$1)</f>
        <v>1</v>
      </c>
    </row>
    <row r="114" spans="1:22" hidden="1" x14ac:dyDescent="0.2">
      <c r="A114" t="s">
        <v>95</v>
      </c>
      <c r="B114">
        <v>95083100398</v>
      </c>
      <c r="E114" t="s">
        <v>27</v>
      </c>
      <c r="I114" t="s">
        <v>23</v>
      </c>
      <c r="J114" t="s">
        <v>38</v>
      </c>
      <c r="Q114" t="s">
        <v>39</v>
      </c>
      <c r="R114" t="s">
        <v>40</v>
      </c>
      <c r="S114" t="s">
        <v>74</v>
      </c>
      <c r="V114">
        <f>COUNTIF(C114:U114,$W$1)</f>
        <v>1</v>
      </c>
    </row>
    <row r="115" spans="1:22" hidden="1" x14ac:dyDescent="0.2">
      <c r="A115" t="s">
        <v>95</v>
      </c>
      <c r="B115">
        <v>95091803737</v>
      </c>
      <c r="H115" t="s">
        <v>39</v>
      </c>
      <c r="I115" t="s">
        <v>65</v>
      </c>
      <c r="J115" t="s">
        <v>54</v>
      </c>
      <c r="Q115" t="s">
        <v>47</v>
      </c>
      <c r="R115" t="s">
        <v>34</v>
      </c>
      <c r="S115" t="s">
        <v>75</v>
      </c>
      <c r="V115">
        <f>COUNTIF(C115:U115,$W$1)</f>
        <v>0</v>
      </c>
    </row>
    <row r="116" spans="1:22" hidden="1" x14ac:dyDescent="0.2">
      <c r="A116" t="s">
        <v>95</v>
      </c>
      <c r="B116">
        <v>95100400649</v>
      </c>
      <c r="I116" t="s">
        <v>47</v>
      </c>
      <c r="J116" t="s">
        <v>55</v>
      </c>
      <c r="Q116" t="s">
        <v>48</v>
      </c>
      <c r="R116" t="s">
        <v>35</v>
      </c>
      <c r="S116" t="s">
        <v>56</v>
      </c>
      <c r="V116">
        <f>COUNTIF(C116:U116,$W$1)</f>
        <v>0</v>
      </c>
    </row>
    <row r="117" spans="1:22" hidden="1" x14ac:dyDescent="0.2">
      <c r="A117" t="s">
        <v>95</v>
      </c>
      <c r="B117">
        <v>95101104184</v>
      </c>
      <c r="E117" t="s">
        <v>67</v>
      </c>
      <c r="I117" t="s">
        <v>85</v>
      </c>
      <c r="J117" t="s">
        <v>34</v>
      </c>
      <c r="Q117" t="s">
        <v>48</v>
      </c>
      <c r="R117" t="s">
        <v>38</v>
      </c>
      <c r="S117" t="s">
        <v>74</v>
      </c>
      <c r="V117">
        <f>COUNTIF(C117:U117,$W$1)</f>
        <v>0</v>
      </c>
    </row>
    <row r="118" spans="1:22" hidden="1" x14ac:dyDescent="0.2">
      <c r="A118" t="s">
        <v>95</v>
      </c>
      <c r="B118">
        <v>95101303842</v>
      </c>
      <c r="E118" t="s">
        <v>38</v>
      </c>
      <c r="I118" t="s">
        <v>39</v>
      </c>
      <c r="J118" t="s">
        <v>52</v>
      </c>
      <c r="Q118" t="s">
        <v>23</v>
      </c>
      <c r="R118" t="s">
        <v>34</v>
      </c>
      <c r="S118" t="s">
        <v>32</v>
      </c>
      <c r="V118">
        <f>COUNTIF(C118:U118,$W$1)</f>
        <v>1</v>
      </c>
    </row>
    <row r="119" spans="1:22" hidden="1" x14ac:dyDescent="0.2">
      <c r="A119" t="s">
        <v>95</v>
      </c>
      <c r="B119">
        <v>95101902775</v>
      </c>
      <c r="H119" t="s">
        <v>22</v>
      </c>
      <c r="I119" t="s">
        <v>47</v>
      </c>
      <c r="J119" t="s">
        <v>40</v>
      </c>
      <c r="Q119" t="s">
        <v>48</v>
      </c>
      <c r="R119" t="s">
        <v>30</v>
      </c>
      <c r="S119" t="s">
        <v>56</v>
      </c>
      <c r="V119">
        <f>COUNTIF(C119:U119,$W$1)</f>
        <v>0</v>
      </c>
    </row>
    <row r="120" spans="1:22" hidden="1" x14ac:dyDescent="0.2">
      <c r="A120" t="s">
        <v>95</v>
      </c>
      <c r="B120">
        <v>95102002757</v>
      </c>
      <c r="E120" t="s">
        <v>32</v>
      </c>
      <c r="I120" t="s">
        <v>23</v>
      </c>
      <c r="J120" t="s">
        <v>55</v>
      </c>
      <c r="Q120" t="s">
        <v>39</v>
      </c>
      <c r="R120" t="s">
        <v>38</v>
      </c>
      <c r="S120" t="s">
        <v>37</v>
      </c>
      <c r="V120">
        <f>COUNTIF(C120:U120,$W$1)</f>
        <v>1</v>
      </c>
    </row>
    <row r="121" spans="1:22" hidden="1" x14ac:dyDescent="0.2">
      <c r="A121" t="s">
        <v>95</v>
      </c>
      <c r="B121">
        <v>95102301894</v>
      </c>
      <c r="E121" t="s">
        <v>87</v>
      </c>
      <c r="I121" t="s">
        <v>47</v>
      </c>
      <c r="J121" t="s">
        <v>38</v>
      </c>
      <c r="Q121" t="s">
        <v>37</v>
      </c>
      <c r="R121" t="s">
        <v>50</v>
      </c>
      <c r="S121" t="s">
        <v>50</v>
      </c>
      <c r="V121">
        <f>COUNTIF(C121:U121,$W$1)</f>
        <v>0</v>
      </c>
    </row>
    <row r="122" spans="1:22" hidden="1" x14ac:dyDescent="0.2">
      <c r="A122" t="s">
        <v>95</v>
      </c>
      <c r="B122">
        <v>95112306692</v>
      </c>
      <c r="E122" t="s">
        <v>45</v>
      </c>
      <c r="I122" t="s">
        <v>23</v>
      </c>
      <c r="J122" t="s">
        <v>69</v>
      </c>
      <c r="Q122" t="s">
        <v>34</v>
      </c>
      <c r="R122" t="s">
        <v>50</v>
      </c>
      <c r="S122" t="s">
        <v>32</v>
      </c>
      <c r="V122">
        <f>COUNTIF(C122:U122,$W$1)</f>
        <v>1</v>
      </c>
    </row>
    <row r="123" spans="1:22" hidden="1" x14ac:dyDescent="0.2">
      <c r="A123" t="s">
        <v>95</v>
      </c>
      <c r="B123">
        <v>95112702337</v>
      </c>
      <c r="E123" t="s">
        <v>74</v>
      </c>
      <c r="I123" t="s">
        <v>47</v>
      </c>
      <c r="Q123" t="s">
        <v>47</v>
      </c>
      <c r="R123" t="s">
        <v>34</v>
      </c>
      <c r="S123" t="s">
        <v>27</v>
      </c>
      <c r="V123">
        <f>COUNTIF(C123:U123,$W$1)</f>
        <v>0</v>
      </c>
    </row>
    <row r="124" spans="1:22" hidden="1" x14ac:dyDescent="0.2">
      <c r="A124" t="s">
        <v>95</v>
      </c>
      <c r="B124">
        <v>95122110962</v>
      </c>
      <c r="I124" t="s">
        <v>39</v>
      </c>
      <c r="J124" t="s">
        <v>44</v>
      </c>
      <c r="Q124" t="s">
        <v>48</v>
      </c>
      <c r="R124" t="s">
        <v>40</v>
      </c>
      <c r="S124" t="s">
        <v>79</v>
      </c>
      <c r="V124">
        <f>COUNTIF(C124:U124,$W$1)</f>
        <v>0</v>
      </c>
    </row>
    <row r="125" spans="1:22" hidden="1" x14ac:dyDescent="0.2">
      <c r="A125" t="s">
        <v>95</v>
      </c>
      <c r="B125">
        <v>95123001771</v>
      </c>
      <c r="I125" t="s">
        <v>39</v>
      </c>
      <c r="J125" t="s">
        <v>54</v>
      </c>
      <c r="Q125" t="s">
        <v>73</v>
      </c>
      <c r="R125" t="s">
        <v>66</v>
      </c>
      <c r="S125" t="s">
        <v>29</v>
      </c>
      <c r="V125">
        <f>COUNTIF(C125:U125,$W$1)</f>
        <v>0</v>
      </c>
    </row>
    <row r="126" spans="1:22" hidden="1" x14ac:dyDescent="0.2">
      <c r="A126" t="s">
        <v>95</v>
      </c>
      <c r="B126">
        <v>96011200502</v>
      </c>
      <c r="E126" t="s">
        <v>51</v>
      </c>
      <c r="I126" t="s">
        <v>48</v>
      </c>
      <c r="J126" t="s">
        <v>55</v>
      </c>
      <c r="Q126" t="s">
        <v>39</v>
      </c>
      <c r="R126" t="s">
        <v>69</v>
      </c>
      <c r="S126" t="s">
        <v>63</v>
      </c>
      <c r="V126">
        <f>COUNTIF(C126:U126,$W$1)</f>
        <v>0</v>
      </c>
    </row>
    <row r="127" spans="1:22" hidden="1" x14ac:dyDescent="0.2">
      <c r="A127" t="s">
        <v>99</v>
      </c>
      <c r="B127">
        <v>94011110436</v>
      </c>
      <c r="I127" t="s">
        <v>47</v>
      </c>
      <c r="M127" t="s">
        <v>85</v>
      </c>
      <c r="N127" t="s">
        <v>29</v>
      </c>
      <c r="Q127" t="s">
        <v>33</v>
      </c>
      <c r="S127" t="s">
        <v>82</v>
      </c>
      <c r="T127" t="s">
        <v>44</v>
      </c>
      <c r="V127">
        <f>COUNTIF(C127:U127,$W$1)</f>
        <v>0</v>
      </c>
    </row>
    <row r="128" spans="1:22" hidden="1" x14ac:dyDescent="0.2">
      <c r="A128" t="s">
        <v>99</v>
      </c>
      <c r="B128">
        <v>94013113642</v>
      </c>
      <c r="I128" t="s">
        <v>47</v>
      </c>
      <c r="M128" t="s">
        <v>64</v>
      </c>
      <c r="N128" t="s">
        <v>36</v>
      </c>
      <c r="Q128" t="s">
        <v>40</v>
      </c>
      <c r="S128" t="s">
        <v>82</v>
      </c>
      <c r="T128" t="s">
        <v>33</v>
      </c>
      <c r="V128">
        <f>COUNTIF(C128:U128,$W$1)</f>
        <v>0</v>
      </c>
    </row>
    <row r="129" spans="1:22" hidden="1" x14ac:dyDescent="0.2">
      <c r="A129" t="s">
        <v>99</v>
      </c>
      <c r="B129">
        <v>94020211283</v>
      </c>
      <c r="I129" t="s">
        <v>25</v>
      </c>
      <c r="M129" t="s">
        <v>37</v>
      </c>
      <c r="N129" t="s">
        <v>44</v>
      </c>
      <c r="Q129" t="s">
        <v>71</v>
      </c>
      <c r="S129" t="s">
        <v>79</v>
      </c>
      <c r="T129" t="s">
        <v>33</v>
      </c>
      <c r="V129">
        <f>COUNTIF(C129:U129,$W$1)</f>
        <v>0</v>
      </c>
    </row>
    <row r="130" spans="1:22" hidden="1" x14ac:dyDescent="0.2">
      <c r="A130" t="s">
        <v>99</v>
      </c>
      <c r="B130">
        <v>94021306625</v>
      </c>
      <c r="I130" t="s">
        <v>37</v>
      </c>
      <c r="M130" t="s">
        <v>54</v>
      </c>
      <c r="N130" t="s">
        <v>40</v>
      </c>
      <c r="Q130" t="s">
        <v>33</v>
      </c>
      <c r="S130" t="s">
        <v>60</v>
      </c>
      <c r="T130" t="s">
        <v>25</v>
      </c>
      <c r="V130">
        <f>COUNTIF(C130:U130,$W$1)</f>
        <v>0</v>
      </c>
    </row>
    <row r="131" spans="1:22" hidden="1" x14ac:dyDescent="0.2">
      <c r="A131" t="s">
        <v>99</v>
      </c>
      <c r="B131">
        <v>94030804224</v>
      </c>
      <c r="F131" t="s">
        <v>52</v>
      </c>
      <c r="J131" t="s">
        <v>61</v>
      </c>
      <c r="M131" t="s">
        <v>23</v>
      </c>
      <c r="Q131" t="s">
        <v>73</v>
      </c>
      <c r="S131" t="s">
        <v>29</v>
      </c>
      <c r="T131" t="s">
        <v>25</v>
      </c>
      <c r="V131">
        <f>COUNTIF(C131:U131,$W$1)</f>
        <v>1</v>
      </c>
    </row>
    <row r="132" spans="1:22" hidden="1" x14ac:dyDescent="0.2">
      <c r="A132" t="s">
        <v>99</v>
      </c>
      <c r="B132">
        <v>94031410644</v>
      </c>
      <c r="I132" t="s">
        <v>47</v>
      </c>
      <c r="N132" t="s">
        <v>68</v>
      </c>
      <c r="Q132" t="s">
        <v>50</v>
      </c>
      <c r="S132" t="s">
        <v>36</v>
      </c>
      <c r="T132" t="s">
        <v>64</v>
      </c>
      <c r="V132">
        <f>COUNTIF(C132:U132,$W$1)</f>
        <v>0</v>
      </c>
    </row>
    <row r="133" spans="1:22" hidden="1" x14ac:dyDescent="0.2">
      <c r="A133" t="s">
        <v>99</v>
      </c>
      <c r="B133">
        <v>94040607118</v>
      </c>
      <c r="I133" t="s">
        <v>48</v>
      </c>
      <c r="J133" t="s">
        <v>62</v>
      </c>
      <c r="N133" t="s">
        <v>62</v>
      </c>
      <c r="Q133" t="s">
        <v>69</v>
      </c>
      <c r="S133" t="s">
        <v>50</v>
      </c>
      <c r="T133" t="s">
        <v>81</v>
      </c>
      <c r="V133">
        <f>COUNTIF(C133:U133,$W$1)</f>
        <v>0</v>
      </c>
    </row>
    <row r="134" spans="1:22" hidden="1" x14ac:dyDescent="0.2">
      <c r="A134" t="s">
        <v>99</v>
      </c>
      <c r="B134">
        <v>94042912726</v>
      </c>
      <c r="F134" t="s">
        <v>83</v>
      </c>
      <c r="I134" t="s">
        <v>42</v>
      </c>
      <c r="J134" t="s">
        <v>82</v>
      </c>
      <c r="N134" t="s">
        <v>70</v>
      </c>
      <c r="Q134" t="s">
        <v>30</v>
      </c>
      <c r="S134" t="s">
        <v>66</v>
      </c>
      <c r="T134" t="s">
        <v>35</v>
      </c>
      <c r="V134">
        <f>COUNTIF(C134:U134,$W$1)</f>
        <v>0</v>
      </c>
    </row>
    <row r="135" spans="1:22" hidden="1" x14ac:dyDescent="0.2">
      <c r="A135" t="s">
        <v>99</v>
      </c>
      <c r="B135">
        <v>94060604247</v>
      </c>
      <c r="C135" t="s">
        <v>41</v>
      </c>
      <c r="D135" t="s">
        <v>86</v>
      </c>
      <c r="I135" t="s">
        <v>85</v>
      </c>
      <c r="M135" t="s">
        <v>34</v>
      </c>
      <c r="N135" t="s">
        <v>22</v>
      </c>
      <c r="Q135" t="s">
        <v>30</v>
      </c>
      <c r="S135" t="s">
        <v>27</v>
      </c>
      <c r="V135">
        <f>COUNTIF(C135:U135,$W$1)</f>
        <v>0</v>
      </c>
    </row>
    <row r="136" spans="1:22" hidden="1" x14ac:dyDescent="0.2">
      <c r="A136" t="s">
        <v>99</v>
      </c>
      <c r="B136">
        <v>94062703166</v>
      </c>
      <c r="F136" t="s">
        <v>71</v>
      </c>
      <c r="I136" t="s">
        <v>34</v>
      </c>
      <c r="M136" t="s">
        <v>54</v>
      </c>
      <c r="N136" t="s">
        <v>74</v>
      </c>
      <c r="Q136" t="s">
        <v>66</v>
      </c>
      <c r="S136" t="s">
        <v>35</v>
      </c>
      <c r="V136">
        <f>COUNTIF(C136:U136,$W$1)</f>
        <v>0</v>
      </c>
    </row>
    <row r="137" spans="1:22" x14ac:dyDescent="0.2">
      <c r="A137" t="s">
        <v>91</v>
      </c>
      <c r="B137">
        <v>95121002200</v>
      </c>
      <c r="F137" t="s">
        <v>26</v>
      </c>
      <c r="I137" t="s">
        <v>23</v>
      </c>
      <c r="J137" t="s">
        <v>73</v>
      </c>
      <c r="O137" t="s">
        <v>23</v>
      </c>
      <c r="Q137" t="s">
        <v>55</v>
      </c>
      <c r="R137" t="s">
        <v>48</v>
      </c>
      <c r="S137" t="s">
        <v>74</v>
      </c>
      <c r="V137">
        <f>COUNTIF(C137:U137,$W$1)</f>
        <v>2</v>
      </c>
    </row>
    <row r="138" spans="1:22" hidden="1" x14ac:dyDescent="0.2">
      <c r="A138" t="s">
        <v>99</v>
      </c>
      <c r="B138">
        <v>94081102166</v>
      </c>
      <c r="I138" t="s">
        <v>47</v>
      </c>
      <c r="N138" t="s">
        <v>62</v>
      </c>
      <c r="Q138" t="s">
        <v>30</v>
      </c>
      <c r="S138" t="s">
        <v>79</v>
      </c>
      <c r="T138" t="s">
        <v>64</v>
      </c>
      <c r="V138">
        <f t="shared" ref="V131:V153" si="1">COUNTIF(C138:U138,$W$1)</f>
        <v>0</v>
      </c>
    </row>
    <row r="139" spans="1:22" hidden="1" x14ac:dyDescent="0.2">
      <c r="A139" t="s">
        <v>99</v>
      </c>
      <c r="B139">
        <v>94082703588</v>
      </c>
      <c r="G139" t="s">
        <v>75</v>
      </c>
      <c r="I139" t="s">
        <v>48</v>
      </c>
      <c r="J139" t="s">
        <v>53</v>
      </c>
      <c r="N139" t="s">
        <v>64</v>
      </c>
      <c r="Q139" t="s">
        <v>38</v>
      </c>
      <c r="S139" t="s">
        <v>37</v>
      </c>
      <c r="T139" t="s">
        <v>23</v>
      </c>
      <c r="V139">
        <f t="shared" si="1"/>
        <v>1</v>
      </c>
    </row>
    <row r="140" spans="1:22" hidden="1" x14ac:dyDescent="0.2">
      <c r="A140" t="s">
        <v>99</v>
      </c>
      <c r="B140">
        <v>94082901146</v>
      </c>
      <c r="F140" t="s">
        <v>45</v>
      </c>
      <c r="I140" t="s">
        <v>65</v>
      </c>
      <c r="J140" t="s">
        <v>64</v>
      </c>
      <c r="M140" t="s">
        <v>23</v>
      </c>
      <c r="Q140" t="s">
        <v>38</v>
      </c>
      <c r="R140" t="s">
        <v>72</v>
      </c>
      <c r="S140" t="s">
        <v>62</v>
      </c>
      <c r="T140" t="s">
        <v>26</v>
      </c>
      <c r="V140">
        <f t="shared" si="1"/>
        <v>1</v>
      </c>
    </row>
    <row r="141" spans="1:22" hidden="1" x14ac:dyDescent="0.2">
      <c r="A141" t="s">
        <v>99</v>
      </c>
      <c r="B141">
        <v>94082905447</v>
      </c>
      <c r="I141" t="s">
        <v>47</v>
      </c>
      <c r="M141" t="s">
        <v>39</v>
      </c>
      <c r="N141" t="s">
        <v>47</v>
      </c>
      <c r="Q141" t="s">
        <v>78</v>
      </c>
      <c r="S141" t="s">
        <v>82</v>
      </c>
      <c r="V141">
        <f t="shared" si="1"/>
        <v>0</v>
      </c>
    </row>
    <row r="142" spans="1:22" hidden="1" x14ac:dyDescent="0.2">
      <c r="A142" t="s">
        <v>99</v>
      </c>
      <c r="B142">
        <v>94083000868</v>
      </c>
      <c r="G142" t="s">
        <v>89</v>
      </c>
      <c r="I142" t="s">
        <v>23</v>
      </c>
      <c r="J142" t="s">
        <v>74</v>
      </c>
      <c r="N142" t="s">
        <v>36</v>
      </c>
      <c r="Q142" t="s">
        <v>31</v>
      </c>
      <c r="S142" t="s">
        <v>60</v>
      </c>
      <c r="T142" t="s">
        <v>33</v>
      </c>
      <c r="U142" t="s">
        <v>100</v>
      </c>
      <c r="V142">
        <f t="shared" si="1"/>
        <v>1</v>
      </c>
    </row>
    <row r="143" spans="1:22" hidden="1" x14ac:dyDescent="0.2">
      <c r="A143" t="s">
        <v>99</v>
      </c>
      <c r="B143">
        <v>94090909307</v>
      </c>
      <c r="G143" t="s">
        <v>70</v>
      </c>
      <c r="I143" t="s">
        <v>39</v>
      </c>
      <c r="J143" t="s">
        <v>60</v>
      </c>
      <c r="N143" t="s">
        <v>51</v>
      </c>
      <c r="Q143" t="s">
        <v>69</v>
      </c>
      <c r="S143" t="s">
        <v>62</v>
      </c>
      <c r="T143" t="s">
        <v>45</v>
      </c>
      <c r="U143" t="s">
        <v>77</v>
      </c>
      <c r="V143">
        <f t="shared" si="1"/>
        <v>0</v>
      </c>
    </row>
    <row r="144" spans="1:22" hidden="1" x14ac:dyDescent="0.2">
      <c r="A144" t="s">
        <v>99</v>
      </c>
      <c r="B144">
        <v>94091301085</v>
      </c>
      <c r="I144" t="s">
        <v>47</v>
      </c>
      <c r="J144" t="s">
        <v>93</v>
      </c>
      <c r="N144" t="s">
        <v>32</v>
      </c>
      <c r="Q144" t="s">
        <v>31</v>
      </c>
      <c r="S144" t="s">
        <v>97</v>
      </c>
      <c r="T144" t="s">
        <v>67</v>
      </c>
      <c r="V144">
        <f t="shared" si="1"/>
        <v>0</v>
      </c>
    </row>
    <row r="145" spans="1:22" hidden="1" x14ac:dyDescent="0.2">
      <c r="A145" t="s">
        <v>99</v>
      </c>
      <c r="B145">
        <v>94092207960</v>
      </c>
      <c r="J145" t="s">
        <v>59</v>
      </c>
      <c r="M145" t="s">
        <v>47</v>
      </c>
      <c r="Q145" t="s">
        <v>30</v>
      </c>
      <c r="S145" t="s">
        <v>56</v>
      </c>
      <c r="T145" t="s">
        <v>74</v>
      </c>
      <c r="V145">
        <f t="shared" si="1"/>
        <v>0</v>
      </c>
    </row>
    <row r="146" spans="1:22" hidden="1" x14ac:dyDescent="0.2">
      <c r="A146" t="s">
        <v>99</v>
      </c>
      <c r="B146">
        <v>94100706007</v>
      </c>
      <c r="J146" t="s">
        <v>50</v>
      </c>
      <c r="M146" t="s">
        <v>39</v>
      </c>
      <c r="Q146" t="s">
        <v>75</v>
      </c>
      <c r="S146" t="s">
        <v>30</v>
      </c>
      <c r="V146">
        <f t="shared" si="1"/>
        <v>0</v>
      </c>
    </row>
    <row r="147" spans="1:22" hidden="1" x14ac:dyDescent="0.2">
      <c r="A147" t="s">
        <v>99</v>
      </c>
      <c r="B147">
        <v>94102604723</v>
      </c>
      <c r="L147" t="s">
        <v>29</v>
      </c>
      <c r="M147" t="s">
        <v>39</v>
      </c>
      <c r="N147" t="s">
        <v>73</v>
      </c>
      <c r="Q147" t="s">
        <v>40</v>
      </c>
      <c r="S147" t="s">
        <v>71</v>
      </c>
      <c r="T147" t="s">
        <v>32</v>
      </c>
      <c r="V147">
        <f t="shared" si="1"/>
        <v>0</v>
      </c>
    </row>
    <row r="148" spans="1:22" hidden="1" x14ac:dyDescent="0.2">
      <c r="A148" t="s">
        <v>99</v>
      </c>
      <c r="B148">
        <v>94103100907</v>
      </c>
      <c r="C148" t="s">
        <v>101</v>
      </c>
      <c r="D148" t="s">
        <v>102</v>
      </c>
      <c r="I148" t="s">
        <v>32</v>
      </c>
      <c r="M148" t="s">
        <v>33</v>
      </c>
      <c r="Q148" t="s">
        <v>33</v>
      </c>
      <c r="S148" t="s">
        <v>58</v>
      </c>
      <c r="V148">
        <f t="shared" si="1"/>
        <v>0</v>
      </c>
    </row>
    <row r="149" spans="1:22" hidden="1" x14ac:dyDescent="0.2">
      <c r="A149" t="s">
        <v>99</v>
      </c>
      <c r="B149">
        <v>94110205866</v>
      </c>
      <c r="J149" t="s">
        <v>38</v>
      </c>
      <c r="M149" t="s">
        <v>23</v>
      </c>
      <c r="Q149" t="s">
        <v>47</v>
      </c>
      <c r="R149" t="s">
        <v>31</v>
      </c>
      <c r="S149" t="s">
        <v>26</v>
      </c>
      <c r="V149">
        <f t="shared" si="1"/>
        <v>1</v>
      </c>
    </row>
    <row r="150" spans="1:22" hidden="1" x14ac:dyDescent="0.2">
      <c r="A150" t="s">
        <v>99</v>
      </c>
      <c r="B150">
        <v>94121203482</v>
      </c>
      <c r="I150" t="s">
        <v>37</v>
      </c>
      <c r="M150" t="s">
        <v>34</v>
      </c>
      <c r="N150" t="s">
        <v>93</v>
      </c>
      <c r="Q150" t="s">
        <v>83</v>
      </c>
      <c r="S150" t="s">
        <v>57</v>
      </c>
      <c r="T150" t="s">
        <v>33</v>
      </c>
      <c r="V150">
        <f t="shared" si="1"/>
        <v>0</v>
      </c>
    </row>
    <row r="151" spans="1:22" hidden="1" x14ac:dyDescent="0.2">
      <c r="A151" t="s">
        <v>99</v>
      </c>
      <c r="B151">
        <v>94121709025</v>
      </c>
      <c r="F151" t="s">
        <v>81</v>
      </c>
      <c r="I151" t="s">
        <v>39</v>
      </c>
      <c r="J151" t="s">
        <v>75</v>
      </c>
      <c r="N151" t="s">
        <v>27</v>
      </c>
      <c r="Q151" t="s">
        <v>41</v>
      </c>
      <c r="S151" t="s">
        <v>93</v>
      </c>
      <c r="T151" t="s">
        <v>74</v>
      </c>
      <c r="V151">
        <f t="shared" si="1"/>
        <v>0</v>
      </c>
    </row>
    <row r="152" spans="1:22" hidden="1" x14ac:dyDescent="0.2">
      <c r="A152" t="s">
        <v>99</v>
      </c>
      <c r="B152">
        <v>95011300625</v>
      </c>
      <c r="F152" t="s">
        <v>22</v>
      </c>
      <c r="I152" t="s">
        <v>39</v>
      </c>
      <c r="M152" t="s">
        <v>53</v>
      </c>
      <c r="N152" t="s">
        <v>32</v>
      </c>
      <c r="Q152" t="s">
        <v>33</v>
      </c>
      <c r="R152" t="s">
        <v>80</v>
      </c>
      <c r="S152" t="s">
        <v>84</v>
      </c>
      <c r="V152">
        <f t="shared" si="1"/>
        <v>0</v>
      </c>
    </row>
    <row r="153" spans="1:22" hidden="1" x14ac:dyDescent="0.2">
      <c r="A153" t="s">
        <v>99</v>
      </c>
      <c r="B153">
        <v>95032804489</v>
      </c>
      <c r="C153" t="s">
        <v>58</v>
      </c>
      <c r="D153" t="s">
        <v>58</v>
      </c>
      <c r="I153" t="s">
        <v>61</v>
      </c>
      <c r="N153" t="s">
        <v>32</v>
      </c>
      <c r="Q153" t="s">
        <v>41</v>
      </c>
      <c r="S153" t="s">
        <v>63</v>
      </c>
      <c r="V153">
        <f t="shared" si="1"/>
        <v>0</v>
      </c>
    </row>
  </sheetData>
  <autoFilter ref="A1:V153" xr:uid="{C3E120E7-B1EF-5945-8C18-3EF60941579D}">
    <filterColumn colId="21">
      <filters>
        <filter val="2"/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EF0F-C8BD-244B-A334-0AFD2BF81E6E}">
  <dimension ref="A1:U159"/>
  <sheetViews>
    <sheetView topLeftCell="A133" workbookViewId="0">
      <selection activeCell="Q158" sqref="Q158"/>
    </sheetView>
  </sheetViews>
  <sheetFormatPr baseColWidth="10" defaultRowHeight="16" x14ac:dyDescent="0.2"/>
  <cols>
    <col min="1" max="1" width="6.33203125" bestFit="1" customWidth="1"/>
    <col min="2" max="2" width="12.1640625" bestFit="1" customWidth="1"/>
    <col min="3" max="3" width="9.6640625" bestFit="1" customWidth="1"/>
    <col min="4" max="4" width="9.1640625" bestFit="1" customWidth="1"/>
    <col min="5" max="5" width="8" bestFit="1" customWidth="1"/>
    <col min="6" max="6" width="11.1640625" bestFit="1" customWidth="1"/>
    <col min="7" max="7" width="9.33203125" bestFit="1" customWidth="1"/>
    <col min="8" max="8" width="12.83203125" bestFit="1" customWidth="1"/>
    <col min="9" max="9" width="10.1640625" bestFit="1" customWidth="1"/>
    <col min="10" max="10" width="10.33203125" bestFit="1" customWidth="1"/>
    <col min="11" max="11" width="10.5" bestFit="1" customWidth="1"/>
    <col min="12" max="12" width="10.6640625" bestFit="1" customWidth="1"/>
    <col min="13" max="14" width="11.33203125" bestFit="1" customWidth="1"/>
    <col min="15" max="15" width="11" bestFit="1" customWidth="1"/>
    <col min="16" max="16" width="11.1640625" bestFit="1" customWidth="1"/>
    <col min="17" max="17" width="13.1640625" bestFit="1" customWidth="1"/>
    <col min="18" max="18" width="13.33203125" bestFit="1" customWidth="1"/>
    <col min="19" max="19" width="7.5" bestFit="1" customWidth="1"/>
    <col min="20" max="20" width="7.6640625" bestFit="1" customWidth="1"/>
    <col min="21" max="21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</v>
      </c>
      <c r="N1" t="s">
        <v>104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21" x14ac:dyDescent="0.2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</row>
    <row r="4" spans="1:21" x14ac:dyDescent="0.2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</row>
    <row r="5" spans="1:21" x14ac:dyDescent="0.2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</row>
    <row r="6" spans="1:21" x14ac:dyDescent="0.2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</row>
    <row r="7" spans="1:21" x14ac:dyDescent="0.2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</row>
    <row r="8" spans="1:21" x14ac:dyDescent="0.2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</row>
    <row r="9" spans="1:21" x14ac:dyDescent="0.2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</row>
    <row r="10" spans="1:21" x14ac:dyDescent="0.2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</row>
    <row r="11" spans="1:21" x14ac:dyDescent="0.2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21" x14ac:dyDescent="0.2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21" x14ac:dyDescent="0.2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21" x14ac:dyDescent="0.2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21" x14ac:dyDescent="0.2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21" x14ac:dyDescent="0.2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2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2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2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2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2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2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2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2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2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2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2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2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2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2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2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2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2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2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2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2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2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2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2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2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2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2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2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2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2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2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2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2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2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2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2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2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2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2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2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2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2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2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2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2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2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2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2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2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2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2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2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2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2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2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2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2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2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2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2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2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2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2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2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2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2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2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2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2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2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2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2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2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2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2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2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2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2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2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2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2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2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2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2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2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2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2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2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2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2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2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2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2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2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2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2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2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2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2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2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2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2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2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2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2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2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2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2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2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2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2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2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2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2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2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2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2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2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2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2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2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2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2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2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2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2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2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2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2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1" x14ac:dyDescent="0.2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1" x14ac:dyDescent="0.2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1" x14ac:dyDescent="0.2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1" x14ac:dyDescent="0.2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1" x14ac:dyDescent="0.2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1" x14ac:dyDescent="0.2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1" x14ac:dyDescent="0.2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1" x14ac:dyDescent="0.2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1" x14ac:dyDescent="0.2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  <row r="157" spans="1:21" ht="17" customHeight="1" x14ac:dyDescent="0.2">
      <c r="B157" t="s">
        <v>105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103</v>
      </c>
      <c r="N157" t="s">
        <v>104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</row>
    <row r="158" spans="1:21" ht="17" customHeight="1" x14ac:dyDescent="0.2">
      <c r="B158" t="s">
        <v>106</v>
      </c>
      <c r="C158">
        <f>COUNTIF(C2:C153,"&gt;0")</f>
        <v>40</v>
      </c>
      <c r="D158">
        <f>COUNTIF(D2:D153,"&gt;0")</f>
        <v>33</v>
      </c>
      <c r="E158">
        <f>COUNTIF(E2:E153,"&gt;0")</f>
        <v>27</v>
      </c>
      <c r="F158">
        <f>COUNTIF(F2:F153,"&gt;0")</f>
        <v>32</v>
      </c>
      <c r="G158">
        <f>COUNTIF(G2:G153,"&gt;0")</f>
        <v>20</v>
      </c>
      <c r="H158">
        <f>COUNTIF(H2:H153,"&gt;0")</f>
        <v>5</v>
      </c>
      <c r="I158">
        <f>COUNTIF(I2:I153,"&gt;0")</f>
        <v>146</v>
      </c>
      <c r="J158">
        <f>COUNTIF(J2:J153,"&gt;0")</f>
        <v>101</v>
      </c>
      <c r="K158">
        <f>COUNTIF(K2:K153,"&gt;0")</f>
        <v>5</v>
      </c>
      <c r="L158">
        <f>COUNTIF(L2:L153,"&gt;0")</f>
        <v>2</v>
      </c>
      <c r="M158">
        <f>COUNTIF(M2:M153,"&gt;0")</f>
        <v>19</v>
      </c>
      <c r="N158">
        <f>COUNTIF(N2:N153,"&gt;0")</f>
        <v>20</v>
      </c>
      <c r="O158">
        <f>COUNTIF(O2:O153,"&gt;0")</f>
        <v>5</v>
      </c>
      <c r="P158">
        <f>COUNTIF(P2:P153,"&gt;0")</f>
        <v>2</v>
      </c>
      <c r="Q158">
        <f>COUNTIF(Q2:Q153,"&gt;0")</f>
        <v>152</v>
      </c>
      <c r="R158">
        <f>COUNTIF(R2:R153,"&gt;0")</f>
        <v>61</v>
      </c>
      <c r="S158">
        <f>COUNTIF(S2:S153,"&gt;0")</f>
        <v>152</v>
      </c>
      <c r="T158">
        <f>COUNTIF(T2:T153,"&gt;0")</f>
        <v>53</v>
      </c>
      <c r="U158">
        <f>COUNTIF(U2:U153,"&gt;0")</f>
        <v>19</v>
      </c>
    </row>
    <row r="159" spans="1:21" ht="17" customHeight="1" x14ac:dyDescent="0.2">
      <c r="B159" t="s">
        <v>107</v>
      </c>
      <c r="C159" s="3">
        <f>(SUM(C2:C153)/C158)</f>
        <v>66.599999999999994</v>
      </c>
      <c r="D159" s="3">
        <f t="shared" ref="D159:U159" si="0">(SUM(D2:D153)/D158)</f>
        <v>59.545454545454547</v>
      </c>
      <c r="E159" s="3">
        <f t="shared" si="0"/>
        <v>63.25925925925926</v>
      </c>
      <c r="F159" s="3">
        <f t="shared" si="0"/>
        <v>65.5625</v>
      </c>
      <c r="G159" s="3">
        <f t="shared" si="0"/>
        <v>77.8</v>
      </c>
      <c r="H159" s="3">
        <f t="shared" si="0"/>
        <v>77.2</v>
      </c>
      <c r="I159" s="3">
        <f t="shared" si="0"/>
        <v>92.705479452054789</v>
      </c>
      <c r="J159" s="3">
        <f t="shared" si="0"/>
        <v>77.643564356435647</v>
      </c>
      <c r="K159" s="3">
        <f t="shared" si="0"/>
        <v>79.400000000000006</v>
      </c>
      <c r="L159" s="3">
        <f t="shared" si="0"/>
        <v>80.5</v>
      </c>
      <c r="M159" s="3">
        <f t="shared" si="0"/>
        <v>89.89473684210526</v>
      </c>
      <c r="N159" s="3">
        <f t="shared" si="0"/>
        <v>70.2</v>
      </c>
      <c r="O159" s="3">
        <f t="shared" si="0"/>
        <v>98.4</v>
      </c>
      <c r="P159" s="3">
        <f t="shared" si="0"/>
        <v>79.5</v>
      </c>
      <c r="Q159" s="3">
        <f t="shared" si="0"/>
        <v>73.78947368421052</v>
      </c>
      <c r="R159" s="3">
        <f t="shared" si="0"/>
        <v>59.442622950819676</v>
      </c>
      <c r="S159" s="3">
        <f t="shared" si="0"/>
        <v>61.907894736842103</v>
      </c>
      <c r="T159" s="3">
        <f t="shared" si="0"/>
        <v>67.547169811320757</v>
      </c>
      <c r="U159" s="3">
        <f t="shared" si="0"/>
        <v>56.315789473684212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7B4E-DA31-3947-AE1F-B5C8811D1500}">
  <dimension ref="A1:Y159"/>
  <sheetViews>
    <sheetView topLeftCell="O1" zoomScale="135" workbookViewId="0">
      <selection activeCell="V3" sqref="V3"/>
    </sheetView>
  </sheetViews>
  <sheetFormatPr baseColWidth="10" defaultRowHeight="16" x14ac:dyDescent="0.2"/>
  <cols>
    <col min="1" max="1" width="6.33203125" bestFit="1" customWidth="1"/>
    <col min="2" max="2" width="12.1640625" bestFit="1" customWidth="1"/>
    <col min="3" max="3" width="9.6640625" bestFit="1" customWidth="1"/>
    <col min="4" max="4" width="9.1640625" bestFit="1" customWidth="1"/>
    <col min="5" max="5" width="8" bestFit="1" customWidth="1"/>
    <col min="6" max="6" width="11.1640625" bestFit="1" customWidth="1"/>
    <col min="7" max="7" width="9.33203125" bestFit="1" customWidth="1"/>
    <col min="8" max="8" width="12.83203125" bestFit="1" customWidth="1"/>
    <col min="9" max="9" width="10.1640625" bestFit="1" customWidth="1"/>
    <col min="10" max="10" width="10.33203125" bestFit="1" customWidth="1"/>
    <col min="11" max="11" width="10.5" bestFit="1" customWidth="1"/>
    <col min="12" max="12" width="10.6640625" bestFit="1" customWidth="1"/>
    <col min="13" max="14" width="11.33203125" bestFit="1" customWidth="1"/>
    <col min="15" max="15" width="11" bestFit="1" customWidth="1"/>
    <col min="16" max="16" width="11.1640625" bestFit="1" customWidth="1"/>
    <col min="17" max="17" width="13.1640625" bestFit="1" customWidth="1"/>
    <col min="18" max="18" width="13.33203125" bestFit="1" customWidth="1"/>
    <col min="19" max="19" width="7.5" bestFit="1" customWidth="1"/>
    <col min="20" max="20" width="7.6640625" bestFit="1" customWidth="1"/>
    <col min="21" max="21" width="7.1640625" bestFit="1" customWidth="1"/>
    <col min="24" max="24" width="15.6640625" customWidth="1"/>
    <col min="25" max="25" width="14.6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</v>
      </c>
      <c r="N1" t="s">
        <v>104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25" x14ac:dyDescent="0.2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W3" t="s">
        <v>108</v>
      </c>
      <c r="X3" t="s">
        <v>115</v>
      </c>
      <c r="Y3" t="s">
        <v>109</v>
      </c>
    </row>
    <row r="4" spans="1:25" x14ac:dyDescent="0.2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W4" t="s">
        <v>110</v>
      </c>
      <c r="X4">
        <f>COUNTIFS($Q$2:$Q$153,"&gt;=0",$Q$2:$Q$153,"&lt;=30")</f>
        <v>0</v>
      </c>
      <c r="Y4" s="2">
        <f>X4/$X$10</f>
        <v>0</v>
      </c>
    </row>
    <row r="5" spans="1:25" x14ac:dyDescent="0.2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W5" t="s">
        <v>111</v>
      </c>
      <c r="X5">
        <f>COUNTIFS($Q$2:$Q$153,"&gt;=31",$Q$2:$Q$153,"&lt;=50")</f>
        <v>17</v>
      </c>
      <c r="Y5" s="2">
        <f t="shared" ref="Y5:Y9" si="0">X5/$X$10</f>
        <v>0.1118421052631579</v>
      </c>
    </row>
    <row r="6" spans="1:25" x14ac:dyDescent="0.2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W6" t="s">
        <v>112</v>
      </c>
      <c r="X6">
        <f>COUNTIFS($Q$2:$Q$153,"&gt;=51",$Q$2:$Q$153,"&lt;=75")</f>
        <v>59</v>
      </c>
      <c r="Y6" s="2">
        <f t="shared" si="0"/>
        <v>0.38815789473684209</v>
      </c>
    </row>
    <row r="7" spans="1:25" x14ac:dyDescent="0.2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W7" t="s">
        <v>113</v>
      </c>
      <c r="X7">
        <f>COUNTIFS($Q$2:$Q$153,"&gt;=76",$Q$2:$Q$153,"&lt;=90")</f>
        <v>42</v>
      </c>
      <c r="Y7" s="2">
        <f t="shared" si="0"/>
        <v>0.27631578947368424</v>
      </c>
    </row>
    <row r="8" spans="1:25" x14ac:dyDescent="0.2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W8" t="s">
        <v>114</v>
      </c>
      <c r="X8">
        <f>COUNTIFS($Q$2:$Q$153,"&gt;=91",$Q$2:$Q$153,"&lt;=99")</f>
        <v>27</v>
      </c>
      <c r="Y8" s="2">
        <f t="shared" si="0"/>
        <v>0.17763157894736842</v>
      </c>
    </row>
    <row r="9" spans="1:25" x14ac:dyDescent="0.2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W9">
        <v>100</v>
      </c>
      <c r="X9">
        <f>COUNTIFS($Q$2:$Q$153,"=100")</f>
        <v>7</v>
      </c>
      <c r="Y9" s="2">
        <f t="shared" si="0"/>
        <v>4.6052631578947366E-2</v>
      </c>
    </row>
    <row r="10" spans="1:25" x14ac:dyDescent="0.2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X10">
        <f>SUM(X4:X9)</f>
        <v>152</v>
      </c>
    </row>
    <row r="11" spans="1:25" x14ac:dyDescent="0.2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25" x14ac:dyDescent="0.2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25" x14ac:dyDescent="0.2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25" x14ac:dyDescent="0.2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25" x14ac:dyDescent="0.2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25" x14ac:dyDescent="0.2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2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2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2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2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2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2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2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2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2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2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2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2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2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2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2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2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2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2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2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2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2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2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2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2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2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2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2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2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2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2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2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2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2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2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2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2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2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2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2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2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2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2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2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2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2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2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2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2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2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2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2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2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2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2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2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2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2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2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2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2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2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2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2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2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2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2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2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2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2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2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2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2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2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2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2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2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2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2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2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2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2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2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2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2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2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2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2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2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2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2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2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2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2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2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2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2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2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2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2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2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2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2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2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2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2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2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2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2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2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2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2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2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2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2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2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2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2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2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2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2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2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2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2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2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2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2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2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2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1" x14ac:dyDescent="0.2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1" x14ac:dyDescent="0.2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1" x14ac:dyDescent="0.2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1" x14ac:dyDescent="0.2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1" x14ac:dyDescent="0.2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1" x14ac:dyDescent="0.2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1" x14ac:dyDescent="0.2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1" x14ac:dyDescent="0.2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1" x14ac:dyDescent="0.2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  <row r="157" spans="1:21" ht="17" customHeight="1" x14ac:dyDescent="0.2"/>
    <row r="158" spans="1:21" ht="17" customHeight="1" x14ac:dyDescent="0.2"/>
    <row r="159" spans="1:21" ht="17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5D6D-6E72-4744-8BF1-A085883EC836}">
  <dimension ref="A1:Z159"/>
  <sheetViews>
    <sheetView zoomScale="87" workbookViewId="0">
      <selection activeCell="AA26" sqref="AA26"/>
    </sheetView>
  </sheetViews>
  <sheetFormatPr baseColWidth="10" defaultRowHeight="16" x14ac:dyDescent="0.2"/>
  <cols>
    <col min="1" max="1" width="6.33203125" bestFit="1" customWidth="1"/>
    <col min="2" max="2" width="15.5" customWidth="1"/>
    <col min="3" max="3" width="9.6640625" bestFit="1" customWidth="1"/>
    <col min="4" max="4" width="9.1640625" bestFit="1" customWidth="1"/>
    <col min="5" max="5" width="8" bestFit="1" customWidth="1"/>
    <col min="6" max="6" width="11.1640625" bestFit="1" customWidth="1"/>
    <col min="7" max="7" width="9.33203125" bestFit="1" customWidth="1"/>
    <col min="8" max="8" width="12.83203125" bestFit="1" customWidth="1"/>
    <col min="9" max="9" width="10.1640625" bestFit="1" customWidth="1"/>
    <col min="10" max="10" width="10.33203125" bestFit="1" customWidth="1"/>
    <col min="11" max="11" width="10.5" bestFit="1" customWidth="1"/>
    <col min="12" max="12" width="10.6640625" bestFit="1" customWidth="1"/>
    <col min="13" max="14" width="11.33203125" bestFit="1" customWidth="1"/>
    <col min="15" max="15" width="11" bestFit="1" customWidth="1"/>
    <col min="16" max="16" width="11.1640625" bestFit="1" customWidth="1"/>
    <col min="17" max="17" width="13.1640625" bestFit="1" customWidth="1"/>
    <col min="18" max="18" width="13.33203125" bestFit="1" customWidth="1"/>
    <col min="19" max="19" width="7.5" bestFit="1" customWidth="1"/>
    <col min="20" max="20" width="7.6640625" bestFit="1" customWidth="1"/>
    <col min="21" max="21" width="7.1640625" bestFit="1" customWidth="1"/>
    <col min="24" max="24" width="15.6640625" customWidth="1"/>
    <col min="25" max="25" width="14.6640625" customWidth="1"/>
    <col min="26" max="26" width="16.1640625" bestFit="1" customWidth="1"/>
  </cols>
  <sheetData>
    <row r="1" spans="1:26" x14ac:dyDescent="0.2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</v>
      </c>
      <c r="N1" t="s">
        <v>104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116</v>
      </c>
      <c r="Y1" t="s">
        <v>271</v>
      </c>
      <c r="Z1" t="s">
        <v>272</v>
      </c>
    </row>
    <row r="2" spans="1:26" x14ac:dyDescent="0.2">
      <c r="A2" t="s">
        <v>21</v>
      </c>
      <c r="B2" s="4" t="s">
        <v>117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 t="str">
        <f>IF(OR(MID(B2, 10,1)="1", MID(B2, 10,1)="3", MID(B2, 10,1)="5", MID(B2, 10,1)="7", MID(B2, 10,1)="9"),"M","K")</f>
        <v>K</v>
      </c>
      <c r="X2" t="s">
        <v>269</v>
      </c>
      <c r="Y2" s="5">
        <f>SUMIF($V$2:$V$153,"K",Q2:Q153)/COUNTIF($V$2:$V$153,"K")</f>
        <v>71.48571428571428</v>
      </c>
      <c r="Z2" s="5">
        <f>SUMIF($V$2:$V$153,"K",S2:S153)/COUNTIF($V$2:$V$153,"K")</f>
        <v>62.409523809523812</v>
      </c>
    </row>
    <row r="3" spans="1:26" x14ac:dyDescent="0.2">
      <c r="A3" t="s">
        <v>21</v>
      </c>
      <c r="B3" s="4" t="s">
        <v>118</v>
      </c>
      <c r="C3">
        <v>33</v>
      </c>
      <c r="D3">
        <v>52</v>
      </c>
      <c r="I3">
        <v>73</v>
      </c>
      <c r="Q3">
        <v>56</v>
      </c>
      <c r="S3">
        <v>40</v>
      </c>
      <c r="V3" t="str">
        <f t="shared" ref="V3:V66" si="0">IF(OR(MID(B3, 10,1)="1", MID(B3, 10,1)="3", MID(B3, 10,1)="5", MID(B3, 10,1)="7", MID(B3, 10,1)="9"),"M","K")</f>
        <v>K</v>
      </c>
      <c r="X3" t="s">
        <v>270</v>
      </c>
      <c r="Y3" s="5">
        <f>SUMIF($V$2:$V$153,"M",Q2:Q153)/COUNTIF($V$2:$V$153,"M")</f>
        <v>78.936170212765958</v>
      </c>
      <c r="Z3" s="5">
        <f>SUMIF($V$2:$V$153,"M",S2:S153)/COUNTIF($V$2:$V$153,"M")</f>
        <v>60.787234042553195</v>
      </c>
    </row>
    <row r="4" spans="1:26" x14ac:dyDescent="0.2">
      <c r="A4" t="s">
        <v>21</v>
      </c>
      <c r="B4" s="4" t="s">
        <v>119</v>
      </c>
      <c r="C4">
        <v>70</v>
      </c>
      <c r="D4">
        <v>58</v>
      </c>
      <c r="I4">
        <v>92</v>
      </c>
      <c r="Q4">
        <v>60</v>
      </c>
      <c r="S4">
        <v>61</v>
      </c>
      <c r="V4" t="str">
        <f t="shared" si="0"/>
        <v>K</v>
      </c>
      <c r="Y4" s="2"/>
    </row>
    <row r="5" spans="1:26" x14ac:dyDescent="0.2">
      <c r="A5" t="s">
        <v>21</v>
      </c>
      <c r="B5" s="4" t="s">
        <v>120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 t="str">
        <f t="shared" si="0"/>
        <v>K</v>
      </c>
      <c r="Y5" s="2"/>
    </row>
    <row r="6" spans="1:26" x14ac:dyDescent="0.2">
      <c r="A6" t="s">
        <v>21</v>
      </c>
      <c r="B6" s="4" t="s">
        <v>121</v>
      </c>
      <c r="C6">
        <v>62</v>
      </c>
      <c r="D6">
        <v>62</v>
      </c>
      <c r="I6">
        <v>87</v>
      </c>
      <c r="Q6">
        <v>70</v>
      </c>
      <c r="S6">
        <v>51</v>
      </c>
      <c r="V6" t="str">
        <f t="shared" si="0"/>
        <v>M</v>
      </c>
      <c r="Y6" s="2"/>
    </row>
    <row r="7" spans="1:26" x14ac:dyDescent="0.2">
      <c r="A7" t="s">
        <v>21</v>
      </c>
      <c r="B7" s="4" t="s">
        <v>122</v>
      </c>
      <c r="C7">
        <v>65</v>
      </c>
      <c r="D7">
        <v>65</v>
      </c>
      <c r="I7">
        <v>75</v>
      </c>
      <c r="Q7">
        <v>48</v>
      </c>
      <c r="S7">
        <v>40</v>
      </c>
      <c r="V7" t="str">
        <f t="shared" si="0"/>
        <v>M</v>
      </c>
      <c r="Y7" s="2"/>
    </row>
    <row r="8" spans="1:26" x14ac:dyDescent="0.2">
      <c r="A8" t="s">
        <v>21</v>
      </c>
      <c r="B8" s="4" t="s">
        <v>123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 t="str">
        <f t="shared" si="0"/>
        <v>K</v>
      </c>
      <c r="Y8" s="2"/>
    </row>
    <row r="9" spans="1:26" x14ac:dyDescent="0.2">
      <c r="A9" t="s">
        <v>21</v>
      </c>
      <c r="B9" s="4" t="s">
        <v>124</v>
      </c>
      <c r="C9">
        <v>77</v>
      </c>
      <c r="D9">
        <v>85</v>
      </c>
      <c r="I9">
        <v>96</v>
      </c>
      <c r="Q9">
        <v>96</v>
      </c>
      <c r="S9">
        <v>77</v>
      </c>
      <c r="V9" t="str">
        <f t="shared" si="0"/>
        <v>K</v>
      </c>
      <c r="Y9" s="2"/>
    </row>
    <row r="10" spans="1:26" x14ac:dyDescent="0.2">
      <c r="A10" t="s">
        <v>21</v>
      </c>
      <c r="B10" s="4" t="s">
        <v>125</v>
      </c>
      <c r="C10">
        <v>93</v>
      </c>
      <c r="D10">
        <v>67</v>
      </c>
      <c r="I10">
        <v>84</v>
      </c>
      <c r="Q10">
        <v>86</v>
      </c>
      <c r="S10">
        <v>73</v>
      </c>
      <c r="V10" t="str">
        <f t="shared" si="0"/>
        <v>M</v>
      </c>
    </row>
    <row r="11" spans="1:26" x14ac:dyDescent="0.2">
      <c r="A11" t="s">
        <v>21</v>
      </c>
      <c r="B11" s="4" t="s">
        <v>126</v>
      </c>
      <c r="C11">
        <v>57</v>
      </c>
      <c r="D11">
        <v>47</v>
      </c>
      <c r="I11">
        <v>87</v>
      </c>
      <c r="Q11">
        <v>40</v>
      </c>
      <c r="S11">
        <v>43</v>
      </c>
      <c r="V11" t="str">
        <f t="shared" si="0"/>
        <v>K</v>
      </c>
    </row>
    <row r="12" spans="1:26" x14ac:dyDescent="0.2">
      <c r="A12" t="s">
        <v>21</v>
      </c>
      <c r="B12" s="4" t="s">
        <v>127</v>
      </c>
      <c r="C12">
        <v>60</v>
      </c>
      <c r="I12">
        <v>96</v>
      </c>
      <c r="J12">
        <v>89</v>
      </c>
      <c r="Q12">
        <v>70</v>
      </c>
      <c r="S12">
        <v>76</v>
      </c>
      <c r="V12" t="str">
        <f t="shared" si="0"/>
        <v>K</v>
      </c>
    </row>
    <row r="13" spans="1:26" x14ac:dyDescent="0.2">
      <c r="A13" t="s">
        <v>21</v>
      </c>
      <c r="B13" s="4" t="s">
        <v>128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 t="str">
        <f t="shared" si="0"/>
        <v>K</v>
      </c>
    </row>
    <row r="14" spans="1:26" x14ac:dyDescent="0.2">
      <c r="A14" t="s">
        <v>21</v>
      </c>
      <c r="B14" s="4" t="s">
        <v>129</v>
      </c>
      <c r="C14">
        <v>95</v>
      </c>
      <c r="D14">
        <v>88</v>
      </c>
      <c r="I14">
        <v>92</v>
      </c>
      <c r="Q14">
        <v>92</v>
      </c>
      <c r="S14">
        <v>79</v>
      </c>
      <c r="V14" t="str">
        <f t="shared" si="0"/>
        <v>K</v>
      </c>
    </row>
    <row r="15" spans="1:26" x14ac:dyDescent="0.2">
      <c r="A15" t="s">
        <v>21</v>
      </c>
      <c r="B15" s="4" t="s">
        <v>130</v>
      </c>
      <c r="C15">
        <v>75</v>
      </c>
      <c r="D15">
        <v>67</v>
      </c>
      <c r="I15">
        <v>91</v>
      </c>
      <c r="Q15">
        <v>88</v>
      </c>
      <c r="S15">
        <v>59</v>
      </c>
      <c r="V15" t="str">
        <f t="shared" si="0"/>
        <v>K</v>
      </c>
    </row>
    <row r="16" spans="1:26" x14ac:dyDescent="0.2">
      <c r="A16" t="s">
        <v>21</v>
      </c>
      <c r="B16" s="4" t="s">
        <v>131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 t="str">
        <f t="shared" si="0"/>
        <v>M</v>
      </c>
    </row>
    <row r="17" spans="1:22" x14ac:dyDescent="0.2">
      <c r="A17" t="s">
        <v>21</v>
      </c>
      <c r="B17" s="4" t="s">
        <v>132</v>
      </c>
      <c r="C17">
        <v>62</v>
      </c>
      <c r="D17">
        <v>48</v>
      </c>
      <c r="I17">
        <v>85</v>
      </c>
      <c r="Q17">
        <v>58</v>
      </c>
      <c r="S17">
        <v>59</v>
      </c>
      <c r="V17" t="str">
        <f t="shared" si="0"/>
        <v>K</v>
      </c>
    </row>
    <row r="18" spans="1:22" x14ac:dyDescent="0.2">
      <c r="A18" t="s">
        <v>21</v>
      </c>
      <c r="B18" s="4" t="s">
        <v>133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 t="str">
        <f t="shared" si="0"/>
        <v>K</v>
      </c>
    </row>
    <row r="19" spans="1:22" x14ac:dyDescent="0.2">
      <c r="A19" t="s">
        <v>21</v>
      </c>
      <c r="B19" s="4" t="s">
        <v>134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 t="str">
        <f t="shared" si="0"/>
        <v>K</v>
      </c>
    </row>
    <row r="20" spans="1:22" x14ac:dyDescent="0.2">
      <c r="A20" t="s">
        <v>21</v>
      </c>
      <c r="B20" s="4" t="s">
        <v>135</v>
      </c>
      <c r="C20">
        <v>68</v>
      </c>
      <c r="D20">
        <v>45</v>
      </c>
      <c r="I20">
        <v>92</v>
      </c>
      <c r="Q20">
        <v>78</v>
      </c>
      <c r="S20">
        <v>56</v>
      </c>
      <c r="V20" t="str">
        <f t="shared" si="0"/>
        <v>K</v>
      </c>
    </row>
    <row r="21" spans="1:22" x14ac:dyDescent="0.2">
      <c r="A21" t="s">
        <v>21</v>
      </c>
      <c r="B21" s="4" t="s">
        <v>136</v>
      </c>
      <c r="C21">
        <v>78</v>
      </c>
      <c r="I21">
        <v>95</v>
      </c>
      <c r="J21">
        <v>77</v>
      </c>
      <c r="Q21">
        <v>64</v>
      </c>
      <c r="S21">
        <v>84</v>
      </c>
      <c r="V21" t="str">
        <f t="shared" si="0"/>
        <v>K</v>
      </c>
    </row>
    <row r="22" spans="1:22" x14ac:dyDescent="0.2">
      <c r="A22" t="s">
        <v>21</v>
      </c>
      <c r="B22" s="4" t="s">
        <v>137</v>
      </c>
      <c r="C22">
        <v>72</v>
      </c>
      <c r="D22">
        <v>68</v>
      </c>
      <c r="I22">
        <v>92</v>
      </c>
      <c r="Q22">
        <v>70</v>
      </c>
      <c r="S22">
        <v>64</v>
      </c>
      <c r="V22" t="str">
        <f t="shared" si="0"/>
        <v>K</v>
      </c>
    </row>
    <row r="23" spans="1:22" x14ac:dyDescent="0.2">
      <c r="A23" t="s">
        <v>21</v>
      </c>
      <c r="B23" s="4" t="s">
        <v>138</v>
      </c>
      <c r="C23">
        <v>55</v>
      </c>
      <c r="D23">
        <v>50</v>
      </c>
      <c r="I23">
        <v>84</v>
      </c>
      <c r="Q23">
        <v>58</v>
      </c>
      <c r="S23">
        <v>54</v>
      </c>
      <c r="V23" t="str">
        <f t="shared" si="0"/>
        <v>K</v>
      </c>
    </row>
    <row r="24" spans="1:22" x14ac:dyDescent="0.2">
      <c r="A24" t="s">
        <v>21</v>
      </c>
      <c r="B24" s="4" t="s">
        <v>139</v>
      </c>
      <c r="C24">
        <v>67</v>
      </c>
      <c r="D24">
        <v>60</v>
      </c>
      <c r="I24">
        <v>92</v>
      </c>
      <c r="Q24">
        <v>76</v>
      </c>
      <c r="S24">
        <v>50</v>
      </c>
      <c r="V24" t="str">
        <f t="shared" si="0"/>
        <v>K</v>
      </c>
    </row>
    <row r="25" spans="1:22" x14ac:dyDescent="0.2">
      <c r="A25" t="s">
        <v>21</v>
      </c>
      <c r="B25" s="4" t="s">
        <v>140</v>
      </c>
      <c r="C25">
        <v>45</v>
      </c>
      <c r="D25">
        <v>30</v>
      </c>
      <c r="I25">
        <v>61</v>
      </c>
      <c r="Q25">
        <v>50</v>
      </c>
      <c r="S25">
        <v>33</v>
      </c>
      <c r="V25" t="str">
        <f t="shared" si="0"/>
        <v>K</v>
      </c>
    </row>
    <row r="26" spans="1:22" x14ac:dyDescent="0.2">
      <c r="A26" t="s">
        <v>21</v>
      </c>
      <c r="B26" s="4" t="s">
        <v>141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 t="str">
        <f t="shared" si="0"/>
        <v>K</v>
      </c>
    </row>
    <row r="27" spans="1:22" x14ac:dyDescent="0.2">
      <c r="A27" t="s">
        <v>21</v>
      </c>
      <c r="B27" s="4" t="s">
        <v>142</v>
      </c>
      <c r="C27">
        <v>80</v>
      </c>
      <c r="I27">
        <v>99</v>
      </c>
      <c r="J27">
        <v>83</v>
      </c>
      <c r="Q27">
        <v>72</v>
      </c>
      <c r="S27">
        <v>84</v>
      </c>
      <c r="V27" t="str">
        <f t="shared" si="0"/>
        <v>K</v>
      </c>
    </row>
    <row r="28" spans="1:22" x14ac:dyDescent="0.2">
      <c r="A28" t="s">
        <v>21</v>
      </c>
      <c r="B28" s="4" t="s">
        <v>143</v>
      </c>
      <c r="C28">
        <v>70</v>
      </c>
      <c r="D28">
        <v>60</v>
      </c>
      <c r="I28">
        <v>91</v>
      </c>
      <c r="Q28">
        <v>80</v>
      </c>
      <c r="S28">
        <v>74</v>
      </c>
      <c r="V28" t="str">
        <f t="shared" si="0"/>
        <v>K</v>
      </c>
    </row>
    <row r="29" spans="1:22" x14ac:dyDescent="0.2">
      <c r="A29" t="s">
        <v>21</v>
      </c>
      <c r="B29" s="4" t="s">
        <v>144</v>
      </c>
      <c r="E29">
        <v>55</v>
      </c>
      <c r="I29">
        <v>96</v>
      </c>
      <c r="J29">
        <v>86</v>
      </c>
      <c r="Q29">
        <v>86</v>
      </c>
      <c r="S29">
        <v>64</v>
      </c>
      <c r="V29" t="str">
        <f t="shared" si="0"/>
        <v>K</v>
      </c>
    </row>
    <row r="30" spans="1:22" x14ac:dyDescent="0.2">
      <c r="A30" t="s">
        <v>21</v>
      </c>
      <c r="B30" s="4" t="s">
        <v>145</v>
      </c>
      <c r="C30">
        <v>73</v>
      </c>
      <c r="D30">
        <v>78</v>
      </c>
      <c r="I30">
        <v>96</v>
      </c>
      <c r="Q30">
        <v>82</v>
      </c>
      <c r="S30">
        <v>60</v>
      </c>
      <c r="V30" t="str">
        <f t="shared" si="0"/>
        <v>K</v>
      </c>
    </row>
    <row r="31" spans="1:22" x14ac:dyDescent="0.2">
      <c r="A31" t="s">
        <v>21</v>
      </c>
      <c r="B31" s="4" t="s">
        <v>146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 t="str">
        <f t="shared" si="0"/>
        <v>K</v>
      </c>
    </row>
    <row r="32" spans="1:22" x14ac:dyDescent="0.2">
      <c r="A32" t="s">
        <v>21</v>
      </c>
      <c r="B32" s="4" t="s">
        <v>147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 t="str">
        <f t="shared" si="0"/>
        <v>K</v>
      </c>
    </row>
    <row r="33" spans="1:22" x14ac:dyDescent="0.2">
      <c r="A33" t="s">
        <v>21</v>
      </c>
      <c r="B33" s="4" t="s">
        <v>148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 t="str">
        <f t="shared" si="0"/>
        <v>K</v>
      </c>
    </row>
    <row r="34" spans="1:22" x14ac:dyDescent="0.2">
      <c r="A34" t="s">
        <v>21</v>
      </c>
      <c r="B34" s="4" t="s">
        <v>149</v>
      </c>
      <c r="C34">
        <v>90</v>
      </c>
      <c r="D34">
        <v>82</v>
      </c>
      <c r="I34">
        <v>92</v>
      </c>
      <c r="Q34">
        <v>86</v>
      </c>
      <c r="S34">
        <v>63</v>
      </c>
      <c r="V34" t="str">
        <f t="shared" si="0"/>
        <v>M</v>
      </c>
    </row>
    <row r="35" spans="1:22" x14ac:dyDescent="0.2">
      <c r="A35" t="s">
        <v>21</v>
      </c>
      <c r="B35" s="4" t="s">
        <v>150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 t="str">
        <f t="shared" si="0"/>
        <v>K</v>
      </c>
    </row>
    <row r="36" spans="1:22" x14ac:dyDescent="0.2">
      <c r="A36" t="s">
        <v>76</v>
      </c>
      <c r="B36" s="4" t="s">
        <v>151</v>
      </c>
      <c r="I36">
        <v>93</v>
      </c>
      <c r="J36">
        <v>60</v>
      </c>
      <c r="Q36">
        <v>46</v>
      </c>
      <c r="S36">
        <v>60</v>
      </c>
      <c r="T36">
        <v>75</v>
      </c>
      <c r="V36" t="str">
        <f t="shared" si="0"/>
        <v>M</v>
      </c>
    </row>
    <row r="37" spans="1:22" x14ac:dyDescent="0.2">
      <c r="A37" t="s">
        <v>76</v>
      </c>
      <c r="B37" s="4" t="s">
        <v>152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 t="str">
        <f t="shared" si="0"/>
        <v>K</v>
      </c>
    </row>
    <row r="38" spans="1:22" x14ac:dyDescent="0.2">
      <c r="A38" t="s">
        <v>76</v>
      </c>
      <c r="B38" s="4" t="s">
        <v>153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 t="str">
        <f t="shared" si="0"/>
        <v>K</v>
      </c>
    </row>
    <row r="39" spans="1:22" x14ac:dyDescent="0.2">
      <c r="A39" t="s">
        <v>76</v>
      </c>
      <c r="B39" s="4" t="s">
        <v>154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 t="str">
        <f t="shared" si="0"/>
        <v>K</v>
      </c>
    </row>
    <row r="40" spans="1:22" x14ac:dyDescent="0.2">
      <c r="A40" t="s">
        <v>76</v>
      </c>
      <c r="B40" s="4" t="s">
        <v>155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 t="str">
        <f t="shared" si="0"/>
        <v>M</v>
      </c>
    </row>
    <row r="41" spans="1:22" x14ac:dyDescent="0.2">
      <c r="A41" t="s">
        <v>76</v>
      </c>
      <c r="B41" s="4" t="s">
        <v>156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 t="str">
        <f t="shared" si="0"/>
        <v>K</v>
      </c>
    </row>
    <row r="42" spans="1:22" x14ac:dyDescent="0.2">
      <c r="A42" t="s">
        <v>76</v>
      </c>
      <c r="B42" s="4" t="s">
        <v>157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 t="str">
        <f t="shared" si="0"/>
        <v>K</v>
      </c>
    </row>
    <row r="43" spans="1:22" x14ac:dyDescent="0.2">
      <c r="A43" t="s">
        <v>76</v>
      </c>
      <c r="B43" s="4" t="s">
        <v>158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 t="str">
        <f t="shared" si="0"/>
        <v>M</v>
      </c>
    </row>
    <row r="44" spans="1:22" x14ac:dyDescent="0.2">
      <c r="A44" t="s">
        <v>76</v>
      </c>
      <c r="B44" s="4" t="s">
        <v>159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 t="str">
        <f t="shared" si="0"/>
        <v>M</v>
      </c>
    </row>
    <row r="45" spans="1:22" x14ac:dyDescent="0.2">
      <c r="A45" t="s">
        <v>76</v>
      </c>
      <c r="B45" s="4" t="s">
        <v>160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 t="str">
        <f t="shared" si="0"/>
        <v>K</v>
      </c>
    </row>
    <row r="46" spans="1:22" x14ac:dyDescent="0.2">
      <c r="A46" t="s">
        <v>76</v>
      </c>
      <c r="B46" s="4" t="s">
        <v>161</v>
      </c>
      <c r="I46">
        <v>100</v>
      </c>
      <c r="J46">
        <v>92</v>
      </c>
      <c r="Q46">
        <v>70</v>
      </c>
      <c r="S46">
        <v>63</v>
      </c>
      <c r="T46">
        <v>45</v>
      </c>
      <c r="V46" t="str">
        <f t="shared" si="0"/>
        <v>K</v>
      </c>
    </row>
    <row r="47" spans="1:22" x14ac:dyDescent="0.2">
      <c r="A47" t="s">
        <v>76</v>
      </c>
      <c r="B47" s="4" t="s">
        <v>162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 t="str">
        <f t="shared" si="0"/>
        <v>K</v>
      </c>
    </row>
    <row r="48" spans="1:22" x14ac:dyDescent="0.2">
      <c r="A48" t="s">
        <v>76</v>
      </c>
      <c r="B48" s="4" t="s">
        <v>163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 t="str">
        <f t="shared" si="0"/>
        <v>K</v>
      </c>
    </row>
    <row r="49" spans="1:22" x14ac:dyDescent="0.2">
      <c r="A49" t="s">
        <v>76</v>
      </c>
      <c r="B49" s="4" t="s">
        <v>164</v>
      </c>
      <c r="C49">
        <v>73</v>
      </c>
      <c r="D49">
        <v>65</v>
      </c>
      <c r="I49">
        <v>80</v>
      </c>
      <c r="Q49">
        <v>52</v>
      </c>
      <c r="S49">
        <v>56</v>
      </c>
      <c r="V49" t="str">
        <f t="shared" si="0"/>
        <v>M</v>
      </c>
    </row>
    <row r="50" spans="1:22" x14ac:dyDescent="0.2">
      <c r="A50" t="s">
        <v>76</v>
      </c>
      <c r="B50" s="4" t="s">
        <v>165</v>
      </c>
      <c r="C50">
        <v>50</v>
      </c>
      <c r="D50">
        <v>47</v>
      </c>
      <c r="I50">
        <v>92</v>
      </c>
      <c r="Q50">
        <v>58</v>
      </c>
      <c r="S50">
        <v>51</v>
      </c>
      <c r="V50" t="str">
        <f t="shared" si="0"/>
        <v>K</v>
      </c>
    </row>
    <row r="51" spans="1:22" x14ac:dyDescent="0.2">
      <c r="A51" t="s">
        <v>76</v>
      </c>
      <c r="B51" s="4" t="s">
        <v>166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 t="str">
        <f t="shared" si="0"/>
        <v>M</v>
      </c>
    </row>
    <row r="52" spans="1:22" x14ac:dyDescent="0.2">
      <c r="A52" t="s">
        <v>76</v>
      </c>
      <c r="B52" s="4" t="s">
        <v>167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 t="str">
        <f t="shared" si="0"/>
        <v>K</v>
      </c>
    </row>
    <row r="53" spans="1:22" x14ac:dyDescent="0.2">
      <c r="A53" t="s">
        <v>76</v>
      </c>
      <c r="B53" s="4" t="s">
        <v>168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 t="str">
        <f t="shared" si="0"/>
        <v>M</v>
      </c>
    </row>
    <row r="54" spans="1:22" x14ac:dyDescent="0.2">
      <c r="A54" t="s">
        <v>76</v>
      </c>
      <c r="B54" s="4" t="s">
        <v>169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 t="str">
        <f t="shared" si="0"/>
        <v>K</v>
      </c>
    </row>
    <row r="55" spans="1:22" x14ac:dyDescent="0.2">
      <c r="A55" t="s">
        <v>76</v>
      </c>
      <c r="B55" s="4" t="s">
        <v>170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 t="str">
        <f t="shared" si="0"/>
        <v>M</v>
      </c>
    </row>
    <row r="56" spans="1:22" x14ac:dyDescent="0.2">
      <c r="A56" t="s">
        <v>76</v>
      </c>
      <c r="B56" s="4" t="s">
        <v>171</v>
      </c>
      <c r="G56">
        <v>42</v>
      </c>
      <c r="I56">
        <v>66</v>
      </c>
      <c r="Q56">
        <v>64</v>
      </c>
      <c r="S56">
        <v>56</v>
      </c>
      <c r="T56">
        <v>75</v>
      </c>
      <c r="V56" t="str">
        <f t="shared" si="0"/>
        <v>K</v>
      </c>
    </row>
    <row r="57" spans="1:22" x14ac:dyDescent="0.2">
      <c r="A57" t="s">
        <v>76</v>
      </c>
      <c r="B57" s="4" t="s">
        <v>172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 t="str">
        <f t="shared" si="0"/>
        <v>K</v>
      </c>
    </row>
    <row r="58" spans="1:22" x14ac:dyDescent="0.2">
      <c r="A58" t="s">
        <v>76</v>
      </c>
      <c r="B58" s="4" t="s">
        <v>173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 t="str">
        <f t="shared" si="0"/>
        <v>K</v>
      </c>
    </row>
    <row r="59" spans="1:22" x14ac:dyDescent="0.2">
      <c r="A59" t="s">
        <v>76</v>
      </c>
      <c r="B59" s="4" t="s">
        <v>174</v>
      </c>
      <c r="I59">
        <v>65</v>
      </c>
      <c r="Q59">
        <v>50</v>
      </c>
      <c r="S59">
        <v>43</v>
      </c>
      <c r="T59">
        <v>78</v>
      </c>
      <c r="U59">
        <v>24</v>
      </c>
      <c r="V59" t="str">
        <f t="shared" si="0"/>
        <v>K</v>
      </c>
    </row>
    <row r="60" spans="1:22" x14ac:dyDescent="0.2">
      <c r="A60" t="s">
        <v>76</v>
      </c>
      <c r="B60" s="4" t="s">
        <v>175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 t="str">
        <f t="shared" si="0"/>
        <v>M</v>
      </c>
    </row>
    <row r="61" spans="1:22" x14ac:dyDescent="0.2">
      <c r="A61" t="s">
        <v>76</v>
      </c>
      <c r="B61" s="4" t="s">
        <v>176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 t="str">
        <f t="shared" si="0"/>
        <v>K</v>
      </c>
    </row>
    <row r="62" spans="1:22" x14ac:dyDescent="0.2">
      <c r="A62" t="s">
        <v>76</v>
      </c>
      <c r="B62" s="4" t="s">
        <v>177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 t="str">
        <f t="shared" si="0"/>
        <v>K</v>
      </c>
    </row>
    <row r="63" spans="1:22" x14ac:dyDescent="0.2">
      <c r="A63" t="s">
        <v>76</v>
      </c>
      <c r="B63" s="4" t="s">
        <v>178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 t="str">
        <f t="shared" si="0"/>
        <v>K</v>
      </c>
    </row>
    <row r="64" spans="1:22" x14ac:dyDescent="0.2">
      <c r="A64" t="s">
        <v>76</v>
      </c>
      <c r="B64" s="4" t="s">
        <v>179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 t="str">
        <f t="shared" si="0"/>
        <v>K</v>
      </c>
    </row>
    <row r="65" spans="1:22" x14ac:dyDescent="0.2">
      <c r="A65" t="s">
        <v>76</v>
      </c>
      <c r="B65" s="4" t="s">
        <v>180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 t="str">
        <f t="shared" si="0"/>
        <v>K</v>
      </c>
    </row>
    <row r="66" spans="1:22" x14ac:dyDescent="0.2">
      <c r="A66" t="s">
        <v>76</v>
      </c>
      <c r="B66" s="4" t="s">
        <v>181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 t="str">
        <f t="shared" si="0"/>
        <v>K</v>
      </c>
    </row>
    <row r="67" spans="1:22" x14ac:dyDescent="0.2">
      <c r="A67" t="s">
        <v>91</v>
      </c>
      <c r="B67" s="4" t="s">
        <v>182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 t="str">
        <f t="shared" ref="V67:V130" si="1">IF(OR(MID(B67, 10,1)="1", MID(B67, 10,1)="3", MID(B67, 10,1)="5", MID(B67, 10,1)="7", MID(B67, 10,1)="9"),"M","K")</f>
        <v>K</v>
      </c>
    </row>
    <row r="68" spans="1:22" x14ac:dyDescent="0.2">
      <c r="A68" t="s">
        <v>91</v>
      </c>
      <c r="B68" s="4" t="s">
        <v>183</v>
      </c>
      <c r="F68">
        <v>42</v>
      </c>
      <c r="I68">
        <v>52</v>
      </c>
      <c r="Q68">
        <v>76</v>
      </c>
      <c r="R68">
        <v>40</v>
      </c>
      <c r="S68">
        <v>36</v>
      </c>
      <c r="V68" t="str">
        <f t="shared" si="1"/>
        <v>K</v>
      </c>
    </row>
    <row r="69" spans="1:22" x14ac:dyDescent="0.2">
      <c r="A69" t="s">
        <v>91</v>
      </c>
      <c r="B69" s="4" t="s">
        <v>184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 t="str">
        <f t="shared" si="1"/>
        <v>K</v>
      </c>
    </row>
    <row r="70" spans="1:22" x14ac:dyDescent="0.2">
      <c r="A70" t="s">
        <v>91</v>
      </c>
      <c r="B70" s="4" t="s">
        <v>185</v>
      </c>
      <c r="F70">
        <v>55</v>
      </c>
      <c r="I70">
        <v>88</v>
      </c>
      <c r="Q70">
        <v>72</v>
      </c>
      <c r="R70">
        <v>42</v>
      </c>
      <c r="S70">
        <v>49</v>
      </c>
      <c r="V70" t="str">
        <f t="shared" si="1"/>
        <v>M</v>
      </c>
    </row>
    <row r="71" spans="1:22" x14ac:dyDescent="0.2">
      <c r="A71" t="s">
        <v>91</v>
      </c>
      <c r="B71" s="4" t="s">
        <v>186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 t="str">
        <f t="shared" si="1"/>
        <v>M</v>
      </c>
    </row>
    <row r="72" spans="1:22" x14ac:dyDescent="0.2">
      <c r="A72" t="s">
        <v>91</v>
      </c>
      <c r="B72" s="4" t="s">
        <v>187</v>
      </c>
      <c r="F72">
        <v>68</v>
      </c>
      <c r="I72">
        <v>84</v>
      </c>
      <c r="Q72">
        <v>52</v>
      </c>
      <c r="R72">
        <v>14</v>
      </c>
      <c r="S72">
        <v>34</v>
      </c>
      <c r="V72" t="str">
        <f t="shared" si="1"/>
        <v>M</v>
      </c>
    </row>
    <row r="73" spans="1:22" x14ac:dyDescent="0.2">
      <c r="A73" t="s">
        <v>91</v>
      </c>
      <c r="B73" s="4" t="s">
        <v>188</v>
      </c>
      <c r="F73">
        <v>60</v>
      </c>
      <c r="I73">
        <v>92</v>
      </c>
      <c r="Q73">
        <v>70</v>
      </c>
      <c r="R73">
        <v>32</v>
      </c>
      <c r="S73">
        <v>63</v>
      </c>
      <c r="V73" t="str">
        <f t="shared" si="1"/>
        <v>K</v>
      </c>
    </row>
    <row r="74" spans="1:22" x14ac:dyDescent="0.2">
      <c r="A74" t="s">
        <v>91</v>
      </c>
      <c r="B74" s="4" t="s">
        <v>189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 t="str">
        <f t="shared" si="1"/>
        <v>K</v>
      </c>
    </row>
    <row r="75" spans="1:22" x14ac:dyDescent="0.2">
      <c r="A75" t="s">
        <v>91</v>
      </c>
      <c r="B75" s="4" t="s">
        <v>190</v>
      </c>
      <c r="F75">
        <v>38</v>
      </c>
      <c r="I75">
        <v>51</v>
      </c>
      <c r="Q75">
        <v>48</v>
      </c>
      <c r="S75">
        <v>49</v>
      </c>
      <c r="V75" t="str">
        <f t="shared" si="1"/>
        <v>K</v>
      </c>
    </row>
    <row r="76" spans="1:22" x14ac:dyDescent="0.2">
      <c r="A76" t="s">
        <v>91</v>
      </c>
      <c r="B76" s="4" t="s">
        <v>191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 t="str">
        <f t="shared" si="1"/>
        <v>K</v>
      </c>
    </row>
    <row r="77" spans="1:22" x14ac:dyDescent="0.2">
      <c r="A77" t="s">
        <v>91</v>
      </c>
      <c r="B77" s="4" t="s">
        <v>192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 t="str">
        <f t="shared" si="1"/>
        <v>M</v>
      </c>
    </row>
    <row r="78" spans="1:22" x14ac:dyDescent="0.2">
      <c r="A78" t="s">
        <v>91</v>
      </c>
      <c r="B78" s="4" t="s">
        <v>193</v>
      </c>
      <c r="F78">
        <v>63</v>
      </c>
      <c r="I78">
        <v>88</v>
      </c>
      <c r="Q78">
        <v>64</v>
      </c>
      <c r="S78">
        <v>63</v>
      </c>
      <c r="T78">
        <v>43</v>
      </c>
      <c r="V78" t="str">
        <f t="shared" si="1"/>
        <v>K</v>
      </c>
    </row>
    <row r="79" spans="1:22" x14ac:dyDescent="0.2">
      <c r="A79" t="s">
        <v>91</v>
      </c>
      <c r="B79" s="4" t="s">
        <v>194</v>
      </c>
      <c r="F79">
        <v>65</v>
      </c>
      <c r="I79">
        <v>69</v>
      </c>
      <c r="Q79">
        <v>52</v>
      </c>
      <c r="S79">
        <v>51</v>
      </c>
      <c r="V79" t="str">
        <f t="shared" si="1"/>
        <v>M</v>
      </c>
    </row>
    <row r="80" spans="1:22" x14ac:dyDescent="0.2">
      <c r="A80" t="s">
        <v>91</v>
      </c>
      <c r="B80" s="4" t="s">
        <v>195</v>
      </c>
      <c r="F80">
        <v>50</v>
      </c>
      <c r="I80">
        <v>82</v>
      </c>
      <c r="Q80">
        <v>68</v>
      </c>
      <c r="R80">
        <v>36</v>
      </c>
      <c r="S80">
        <v>47</v>
      </c>
      <c r="V80" t="str">
        <f t="shared" si="1"/>
        <v>K</v>
      </c>
    </row>
    <row r="81" spans="1:22" x14ac:dyDescent="0.2">
      <c r="A81" t="s">
        <v>91</v>
      </c>
      <c r="B81" s="4" t="s">
        <v>196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 t="str">
        <f t="shared" si="1"/>
        <v>M</v>
      </c>
    </row>
    <row r="82" spans="1:22" x14ac:dyDescent="0.2">
      <c r="A82" t="s">
        <v>91</v>
      </c>
      <c r="B82" s="4" t="s">
        <v>197</v>
      </c>
      <c r="I82">
        <v>98</v>
      </c>
      <c r="J82">
        <v>81</v>
      </c>
      <c r="Q82">
        <v>88</v>
      </c>
      <c r="R82">
        <v>40</v>
      </c>
      <c r="S82">
        <v>59</v>
      </c>
      <c r="V82" t="str">
        <f t="shared" si="1"/>
        <v>K</v>
      </c>
    </row>
    <row r="83" spans="1:22" x14ac:dyDescent="0.2">
      <c r="A83" t="s">
        <v>91</v>
      </c>
      <c r="B83" s="4" t="s">
        <v>198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 t="str">
        <f t="shared" si="1"/>
        <v>K</v>
      </c>
    </row>
    <row r="84" spans="1:22" x14ac:dyDescent="0.2">
      <c r="A84" t="s">
        <v>91</v>
      </c>
      <c r="B84" s="4" t="s">
        <v>199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 t="str">
        <f t="shared" si="1"/>
        <v>K</v>
      </c>
    </row>
    <row r="85" spans="1:22" x14ac:dyDescent="0.2">
      <c r="A85" t="s">
        <v>91</v>
      </c>
      <c r="B85" s="4" t="s">
        <v>200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 t="str">
        <f t="shared" si="1"/>
        <v>K</v>
      </c>
    </row>
    <row r="86" spans="1:22" x14ac:dyDescent="0.2">
      <c r="A86" t="s">
        <v>91</v>
      </c>
      <c r="B86" s="4" t="s">
        <v>201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 t="str">
        <f t="shared" si="1"/>
        <v>K</v>
      </c>
    </row>
    <row r="87" spans="1:22" x14ac:dyDescent="0.2">
      <c r="A87" t="s">
        <v>91</v>
      </c>
      <c r="B87" s="4" t="s">
        <v>202</v>
      </c>
      <c r="F87">
        <v>87</v>
      </c>
      <c r="I87">
        <v>98</v>
      </c>
      <c r="Q87">
        <v>96</v>
      </c>
      <c r="R87">
        <v>90</v>
      </c>
      <c r="S87">
        <v>91</v>
      </c>
      <c r="V87" t="str">
        <f t="shared" si="1"/>
        <v>K</v>
      </c>
    </row>
    <row r="88" spans="1:22" x14ac:dyDescent="0.2">
      <c r="A88" t="s">
        <v>91</v>
      </c>
      <c r="B88" s="4" t="s">
        <v>203</v>
      </c>
      <c r="F88">
        <v>47</v>
      </c>
      <c r="I88">
        <v>89</v>
      </c>
      <c r="Q88">
        <v>76</v>
      </c>
      <c r="R88">
        <v>40</v>
      </c>
      <c r="S88">
        <v>54</v>
      </c>
      <c r="V88" t="str">
        <f t="shared" si="1"/>
        <v>M</v>
      </c>
    </row>
    <row r="89" spans="1:22" x14ac:dyDescent="0.2">
      <c r="A89" t="s">
        <v>91</v>
      </c>
      <c r="B89" s="4" t="s">
        <v>204</v>
      </c>
      <c r="I89">
        <v>94</v>
      </c>
      <c r="J89">
        <v>88</v>
      </c>
      <c r="Q89">
        <v>88</v>
      </c>
      <c r="R89">
        <v>46</v>
      </c>
      <c r="S89">
        <v>77</v>
      </c>
      <c r="V89" t="str">
        <f t="shared" si="1"/>
        <v>M</v>
      </c>
    </row>
    <row r="90" spans="1:22" x14ac:dyDescent="0.2">
      <c r="A90" t="s">
        <v>91</v>
      </c>
      <c r="B90" s="4" t="s">
        <v>205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 t="str">
        <f t="shared" si="1"/>
        <v>K</v>
      </c>
    </row>
    <row r="91" spans="1:22" x14ac:dyDescent="0.2">
      <c r="A91" t="s">
        <v>91</v>
      </c>
      <c r="B91" s="4" t="s">
        <v>206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 t="str">
        <f t="shared" si="1"/>
        <v>K</v>
      </c>
    </row>
    <row r="92" spans="1:22" x14ac:dyDescent="0.2">
      <c r="A92" t="s">
        <v>91</v>
      </c>
      <c r="B92" s="4" t="s">
        <v>207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 t="str">
        <f t="shared" si="1"/>
        <v>K</v>
      </c>
    </row>
    <row r="93" spans="1:22" x14ac:dyDescent="0.2">
      <c r="A93" t="s">
        <v>91</v>
      </c>
      <c r="B93" s="4" t="s">
        <v>208</v>
      </c>
      <c r="F93">
        <v>82</v>
      </c>
      <c r="I93">
        <v>94</v>
      </c>
      <c r="J93">
        <v>61</v>
      </c>
      <c r="Q93">
        <v>68</v>
      </c>
      <c r="S93">
        <v>71</v>
      </c>
      <c r="V93" t="str">
        <f t="shared" si="1"/>
        <v>K</v>
      </c>
    </row>
    <row r="94" spans="1:22" x14ac:dyDescent="0.2">
      <c r="A94" t="s">
        <v>95</v>
      </c>
      <c r="B94" s="4" t="s">
        <v>209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 t="str">
        <f t="shared" si="1"/>
        <v>M</v>
      </c>
    </row>
    <row r="95" spans="1:22" x14ac:dyDescent="0.2">
      <c r="A95" t="s">
        <v>95</v>
      </c>
      <c r="B95" s="4" t="s">
        <v>210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 t="str">
        <f t="shared" si="1"/>
        <v>M</v>
      </c>
    </row>
    <row r="96" spans="1:22" x14ac:dyDescent="0.2">
      <c r="A96" t="s">
        <v>95</v>
      </c>
      <c r="B96" s="4" t="s">
        <v>211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 t="str">
        <f t="shared" si="1"/>
        <v>M</v>
      </c>
    </row>
    <row r="97" spans="1:22" x14ac:dyDescent="0.2">
      <c r="A97" t="s">
        <v>95</v>
      </c>
      <c r="B97" s="4" t="s">
        <v>212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 t="str">
        <f t="shared" si="1"/>
        <v>K</v>
      </c>
    </row>
    <row r="98" spans="1:22" x14ac:dyDescent="0.2">
      <c r="A98" t="s">
        <v>95</v>
      </c>
      <c r="B98" s="4" t="s">
        <v>213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 t="str">
        <f t="shared" si="1"/>
        <v>M</v>
      </c>
    </row>
    <row r="99" spans="1:22" x14ac:dyDescent="0.2">
      <c r="A99" t="s">
        <v>95</v>
      </c>
      <c r="B99" s="4" t="s">
        <v>214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 t="str">
        <f t="shared" si="1"/>
        <v>M</v>
      </c>
    </row>
    <row r="100" spans="1:22" x14ac:dyDescent="0.2">
      <c r="A100" t="s">
        <v>95</v>
      </c>
      <c r="B100" s="4" t="s">
        <v>215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 t="str">
        <f t="shared" si="1"/>
        <v>K</v>
      </c>
    </row>
    <row r="101" spans="1:22" x14ac:dyDescent="0.2">
      <c r="A101" t="s">
        <v>95</v>
      </c>
      <c r="B101" s="4" t="s">
        <v>216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 t="str">
        <f t="shared" si="1"/>
        <v>M</v>
      </c>
    </row>
    <row r="102" spans="1:22" x14ac:dyDescent="0.2">
      <c r="A102" t="s">
        <v>95</v>
      </c>
      <c r="B102" s="4" t="s">
        <v>217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 t="str">
        <f t="shared" si="1"/>
        <v>M</v>
      </c>
    </row>
    <row r="103" spans="1:22" x14ac:dyDescent="0.2">
      <c r="A103" t="s">
        <v>95</v>
      </c>
      <c r="B103" s="4" t="s">
        <v>218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 t="str">
        <f t="shared" si="1"/>
        <v>M</v>
      </c>
    </row>
    <row r="104" spans="1:22" x14ac:dyDescent="0.2">
      <c r="A104" t="s">
        <v>95</v>
      </c>
      <c r="B104" s="4" t="s">
        <v>219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 t="str">
        <f t="shared" si="1"/>
        <v>K</v>
      </c>
    </row>
    <row r="105" spans="1:22" x14ac:dyDescent="0.2">
      <c r="A105" t="s">
        <v>95</v>
      </c>
      <c r="B105" s="4" t="s">
        <v>220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 t="str">
        <f t="shared" si="1"/>
        <v>M</v>
      </c>
    </row>
    <row r="106" spans="1:22" x14ac:dyDescent="0.2">
      <c r="A106" t="s">
        <v>95</v>
      </c>
      <c r="B106" s="4" t="s">
        <v>221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 t="str">
        <f t="shared" si="1"/>
        <v>K</v>
      </c>
    </row>
    <row r="107" spans="1:22" x14ac:dyDescent="0.2">
      <c r="A107" t="s">
        <v>95</v>
      </c>
      <c r="B107" s="4" t="s">
        <v>222</v>
      </c>
      <c r="I107">
        <v>98</v>
      </c>
      <c r="J107">
        <v>78</v>
      </c>
      <c r="Q107">
        <v>64</v>
      </c>
      <c r="S107">
        <v>54</v>
      </c>
      <c r="V107" t="str">
        <f t="shared" si="1"/>
        <v>K</v>
      </c>
    </row>
    <row r="108" spans="1:22" x14ac:dyDescent="0.2">
      <c r="A108" t="s">
        <v>95</v>
      </c>
      <c r="B108" s="4" t="s">
        <v>223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 t="str">
        <f t="shared" si="1"/>
        <v>M</v>
      </c>
    </row>
    <row r="109" spans="1:22" x14ac:dyDescent="0.2">
      <c r="A109" t="s">
        <v>95</v>
      </c>
      <c r="B109" s="4" t="s">
        <v>224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 t="str">
        <f t="shared" si="1"/>
        <v>M</v>
      </c>
    </row>
    <row r="110" spans="1:22" x14ac:dyDescent="0.2">
      <c r="A110" t="s">
        <v>95</v>
      </c>
      <c r="B110" s="4" t="s">
        <v>225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 t="str">
        <f t="shared" si="1"/>
        <v>M</v>
      </c>
    </row>
    <row r="111" spans="1:22" x14ac:dyDescent="0.2">
      <c r="A111" t="s">
        <v>95</v>
      </c>
      <c r="B111" s="4" t="s">
        <v>226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 t="str">
        <f t="shared" si="1"/>
        <v>M</v>
      </c>
    </row>
    <row r="112" spans="1:22" x14ac:dyDescent="0.2">
      <c r="A112" t="s">
        <v>95</v>
      </c>
      <c r="B112" s="4" t="s">
        <v>227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 t="str">
        <f t="shared" si="1"/>
        <v>M</v>
      </c>
    </row>
    <row r="113" spans="1:22" x14ac:dyDescent="0.2">
      <c r="A113" t="s">
        <v>95</v>
      </c>
      <c r="B113" s="4" t="s">
        <v>228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 t="str">
        <f t="shared" si="1"/>
        <v>M</v>
      </c>
    </row>
    <row r="114" spans="1:22" x14ac:dyDescent="0.2">
      <c r="A114" t="s">
        <v>95</v>
      </c>
      <c r="B114" s="4" t="s">
        <v>229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 t="str">
        <f t="shared" si="1"/>
        <v>M</v>
      </c>
    </row>
    <row r="115" spans="1:22" x14ac:dyDescent="0.2">
      <c r="A115" t="s">
        <v>95</v>
      </c>
      <c r="B115" s="4" t="s">
        <v>230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 t="str">
        <f t="shared" si="1"/>
        <v>M</v>
      </c>
    </row>
    <row r="116" spans="1:22" x14ac:dyDescent="0.2">
      <c r="A116" t="s">
        <v>95</v>
      </c>
      <c r="B116" s="4" t="s">
        <v>231</v>
      </c>
      <c r="I116">
        <v>96</v>
      </c>
      <c r="J116">
        <v>86</v>
      </c>
      <c r="Q116">
        <v>94</v>
      </c>
      <c r="R116">
        <v>60</v>
      </c>
      <c r="S116">
        <v>57</v>
      </c>
      <c r="V116" t="str">
        <f t="shared" si="1"/>
        <v>K</v>
      </c>
    </row>
    <row r="117" spans="1:22" x14ac:dyDescent="0.2">
      <c r="A117" t="s">
        <v>95</v>
      </c>
      <c r="B117" s="4" t="s">
        <v>232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 t="str">
        <f t="shared" si="1"/>
        <v>K</v>
      </c>
    </row>
    <row r="118" spans="1:22" x14ac:dyDescent="0.2">
      <c r="A118" t="s">
        <v>95</v>
      </c>
      <c r="B118" s="4" t="s">
        <v>233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 t="str">
        <f t="shared" si="1"/>
        <v>K</v>
      </c>
    </row>
    <row r="119" spans="1:22" x14ac:dyDescent="0.2">
      <c r="A119" t="s">
        <v>95</v>
      </c>
      <c r="B119" s="4" t="s">
        <v>234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 t="str">
        <f t="shared" si="1"/>
        <v>M</v>
      </c>
    </row>
    <row r="120" spans="1:22" x14ac:dyDescent="0.2">
      <c r="A120" t="s">
        <v>95</v>
      </c>
      <c r="B120" s="4" t="s">
        <v>235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 t="str">
        <f t="shared" si="1"/>
        <v>M</v>
      </c>
    </row>
    <row r="121" spans="1:22" x14ac:dyDescent="0.2">
      <c r="A121" t="s">
        <v>95</v>
      </c>
      <c r="B121" s="4" t="s">
        <v>236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 t="str">
        <f t="shared" si="1"/>
        <v>M</v>
      </c>
    </row>
    <row r="122" spans="1:22" x14ac:dyDescent="0.2">
      <c r="A122" t="s">
        <v>95</v>
      </c>
      <c r="B122" s="4" t="s">
        <v>237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 t="str">
        <f t="shared" si="1"/>
        <v>M</v>
      </c>
    </row>
    <row r="123" spans="1:22" x14ac:dyDescent="0.2">
      <c r="A123" t="s">
        <v>95</v>
      </c>
      <c r="B123" s="4" t="s">
        <v>238</v>
      </c>
      <c r="E123">
        <v>63</v>
      </c>
      <c r="I123">
        <v>96</v>
      </c>
      <c r="Q123">
        <v>96</v>
      </c>
      <c r="R123">
        <v>92</v>
      </c>
      <c r="S123">
        <v>67</v>
      </c>
      <c r="V123" t="str">
        <f t="shared" si="1"/>
        <v>M</v>
      </c>
    </row>
    <row r="124" spans="1:22" x14ac:dyDescent="0.2">
      <c r="A124" t="s">
        <v>95</v>
      </c>
      <c r="B124" s="4" t="s">
        <v>239</v>
      </c>
      <c r="I124">
        <v>98</v>
      </c>
      <c r="J124">
        <v>65</v>
      </c>
      <c r="Q124">
        <v>94</v>
      </c>
      <c r="R124">
        <v>68</v>
      </c>
      <c r="S124">
        <v>81</v>
      </c>
      <c r="V124" t="str">
        <f t="shared" si="1"/>
        <v>K</v>
      </c>
    </row>
    <row r="125" spans="1:22" x14ac:dyDescent="0.2">
      <c r="A125" t="s">
        <v>95</v>
      </c>
      <c r="B125" s="4" t="s">
        <v>240</v>
      </c>
      <c r="I125">
        <v>98</v>
      </c>
      <c r="J125">
        <v>84</v>
      </c>
      <c r="Q125">
        <v>82</v>
      </c>
      <c r="R125">
        <v>54</v>
      </c>
      <c r="S125">
        <v>73</v>
      </c>
      <c r="V125" t="str">
        <f t="shared" si="1"/>
        <v>M</v>
      </c>
    </row>
    <row r="126" spans="1:22" x14ac:dyDescent="0.2">
      <c r="A126" t="s">
        <v>95</v>
      </c>
      <c r="B126" s="4" t="s">
        <v>241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 t="str">
        <f t="shared" si="1"/>
        <v>K</v>
      </c>
    </row>
    <row r="127" spans="1:22" x14ac:dyDescent="0.2">
      <c r="A127" t="s">
        <v>99</v>
      </c>
      <c r="B127" s="4" t="s">
        <v>242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 t="str">
        <f t="shared" si="1"/>
        <v>M</v>
      </c>
    </row>
    <row r="128" spans="1:22" x14ac:dyDescent="0.2">
      <c r="A128" t="s">
        <v>99</v>
      </c>
      <c r="B128" s="4" t="s">
        <v>243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 t="str">
        <f t="shared" si="1"/>
        <v>K</v>
      </c>
    </row>
    <row r="129" spans="1:22" x14ac:dyDescent="0.2">
      <c r="A129" t="s">
        <v>99</v>
      </c>
      <c r="B129" s="4" t="s">
        <v>244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 t="str">
        <f t="shared" si="1"/>
        <v>K</v>
      </c>
    </row>
    <row r="130" spans="1:22" x14ac:dyDescent="0.2">
      <c r="A130" t="s">
        <v>99</v>
      </c>
      <c r="B130" s="4" t="s">
        <v>245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 t="str">
        <f t="shared" si="1"/>
        <v>K</v>
      </c>
    </row>
    <row r="131" spans="1:22" x14ac:dyDescent="0.2">
      <c r="A131" t="s">
        <v>99</v>
      </c>
      <c r="B131" s="4" t="s">
        <v>246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 t="str">
        <f t="shared" ref="V131:V153" si="2">IF(OR(MID(B131, 10,1)="1", MID(B131, 10,1)="3", MID(B131, 10,1)="5", MID(B131, 10,1)="7", MID(B131, 10,1)="9"),"M","K")</f>
        <v>K</v>
      </c>
    </row>
    <row r="132" spans="1:22" x14ac:dyDescent="0.2">
      <c r="A132" t="s">
        <v>99</v>
      </c>
      <c r="B132" s="4" t="s">
        <v>247</v>
      </c>
      <c r="I132">
        <v>96</v>
      </c>
      <c r="N132">
        <v>45</v>
      </c>
      <c r="Q132">
        <v>74</v>
      </c>
      <c r="S132">
        <v>61</v>
      </c>
      <c r="T132">
        <v>83</v>
      </c>
      <c r="V132" t="str">
        <f t="shared" si="2"/>
        <v>K</v>
      </c>
    </row>
    <row r="133" spans="1:22" x14ac:dyDescent="0.2">
      <c r="A133" t="s">
        <v>99</v>
      </c>
      <c r="B133" s="4" t="s">
        <v>248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 t="str">
        <f t="shared" si="2"/>
        <v>M</v>
      </c>
    </row>
    <row r="134" spans="1:22" x14ac:dyDescent="0.2">
      <c r="A134" t="s">
        <v>99</v>
      </c>
      <c r="B134" s="4" t="s">
        <v>249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 t="str">
        <f t="shared" si="2"/>
        <v>K</v>
      </c>
    </row>
    <row r="135" spans="1:22" x14ac:dyDescent="0.2">
      <c r="A135" t="s">
        <v>99</v>
      </c>
      <c r="B135" s="4" t="s">
        <v>250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 t="str">
        <f t="shared" si="2"/>
        <v>K</v>
      </c>
    </row>
    <row r="136" spans="1:22" x14ac:dyDescent="0.2">
      <c r="A136" t="s">
        <v>99</v>
      </c>
      <c r="B136" s="4" t="s">
        <v>251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 t="str">
        <f t="shared" si="2"/>
        <v>K</v>
      </c>
    </row>
    <row r="137" spans="1:22" x14ac:dyDescent="0.2">
      <c r="A137" t="s">
        <v>99</v>
      </c>
      <c r="B137" s="4" t="s">
        <v>252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 t="str">
        <f t="shared" si="2"/>
        <v>K</v>
      </c>
    </row>
    <row r="138" spans="1:22" x14ac:dyDescent="0.2">
      <c r="A138" t="s">
        <v>99</v>
      </c>
      <c r="B138" s="4" t="s">
        <v>253</v>
      </c>
      <c r="I138">
        <v>96</v>
      </c>
      <c r="N138">
        <v>79</v>
      </c>
      <c r="Q138">
        <v>56</v>
      </c>
      <c r="S138">
        <v>81</v>
      </c>
      <c r="T138">
        <v>83</v>
      </c>
      <c r="V138" t="str">
        <f t="shared" si="2"/>
        <v>K</v>
      </c>
    </row>
    <row r="139" spans="1:22" x14ac:dyDescent="0.2">
      <c r="A139" t="s">
        <v>99</v>
      </c>
      <c r="B139" s="4" t="s">
        <v>254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 t="str">
        <f t="shared" si="2"/>
        <v>K</v>
      </c>
    </row>
    <row r="140" spans="1:22" x14ac:dyDescent="0.2">
      <c r="A140" t="s">
        <v>99</v>
      </c>
      <c r="B140" s="4" t="s">
        <v>255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 t="str">
        <f t="shared" si="2"/>
        <v>K</v>
      </c>
    </row>
    <row r="141" spans="1:22" x14ac:dyDescent="0.2">
      <c r="A141" t="s">
        <v>99</v>
      </c>
      <c r="B141" s="4" t="s">
        <v>256</v>
      </c>
      <c r="I141">
        <v>96</v>
      </c>
      <c r="M141">
        <v>98</v>
      </c>
      <c r="N141">
        <v>96</v>
      </c>
      <c r="Q141">
        <v>44</v>
      </c>
      <c r="S141">
        <v>69</v>
      </c>
      <c r="V141" t="str">
        <f t="shared" si="2"/>
        <v>K</v>
      </c>
    </row>
    <row r="142" spans="1:22" x14ac:dyDescent="0.2">
      <c r="A142" t="s">
        <v>99</v>
      </c>
      <c r="B142" s="4" t="s">
        <v>257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 t="str">
        <f t="shared" si="2"/>
        <v>K</v>
      </c>
    </row>
    <row r="143" spans="1:22" x14ac:dyDescent="0.2">
      <c r="A143" t="s">
        <v>99</v>
      </c>
      <c r="B143" s="4" t="s">
        <v>258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 t="str">
        <f t="shared" si="2"/>
        <v>K</v>
      </c>
    </row>
    <row r="144" spans="1:22" x14ac:dyDescent="0.2">
      <c r="A144" t="s">
        <v>99</v>
      </c>
      <c r="B144" s="4" t="s">
        <v>259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 t="str">
        <f t="shared" si="2"/>
        <v>K</v>
      </c>
    </row>
    <row r="145" spans="1:22" x14ac:dyDescent="0.2">
      <c r="A145" t="s">
        <v>99</v>
      </c>
      <c r="B145" s="4" t="s">
        <v>260</v>
      </c>
      <c r="J145">
        <v>89</v>
      </c>
      <c r="M145">
        <v>96</v>
      </c>
      <c r="Q145">
        <v>56</v>
      </c>
      <c r="S145">
        <v>57</v>
      </c>
      <c r="T145">
        <v>63</v>
      </c>
      <c r="V145" t="str">
        <f t="shared" si="2"/>
        <v>K</v>
      </c>
    </row>
    <row r="146" spans="1:22" x14ac:dyDescent="0.2">
      <c r="A146" t="s">
        <v>99</v>
      </c>
      <c r="B146" s="4" t="s">
        <v>261</v>
      </c>
      <c r="J146">
        <v>74</v>
      </c>
      <c r="M146">
        <v>98</v>
      </c>
      <c r="Q146">
        <v>66</v>
      </c>
      <c r="S146">
        <v>56</v>
      </c>
      <c r="V146" t="str">
        <f t="shared" si="2"/>
        <v>K</v>
      </c>
    </row>
    <row r="147" spans="1:22" x14ac:dyDescent="0.2">
      <c r="A147" t="s">
        <v>99</v>
      </c>
      <c r="B147" s="4" t="s">
        <v>262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 t="str">
        <f t="shared" si="2"/>
        <v>K</v>
      </c>
    </row>
    <row r="148" spans="1:22" x14ac:dyDescent="0.2">
      <c r="A148" t="s">
        <v>99</v>
      </c>
      <c r="B148" s="4" t="s">
        <v>263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 t="str">
        <f t="shared" si="2"/>
        <v>K</v>
      </c>
    </row>
    <row r="149" spans="1:22" x14ac:dyDescent="0.2">
      <c r="A149" t="s">
        <v>99</v>
      </c>
      <c r="B149" s="4" t="s">
        <v>264</v>
      </c>
      <c r="J149">
        <v>78</v>
      </c>
      <c r="M149">
        <v>100</v>
      </c>
      <c r="Q149">
        <v>96</v>
      </c>
      <c r="R149">
        <v>40</v>
      </c>
      <c r="S149">
        <v>80</v>
      </c>
      <c r="V149" t="str">
        <f t="shared" si="2"/>
        <v>K</v>
      </c>
    </row>
    <row r="150" spans="1:22" x14ac:dyDescent="0.2">
      <c r="A150" t="s">
        <v>99</v>
      </c>
      <c r="B150" s="4" t="s">
        <v>265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 t="str">
        <f t="shared" si="2"/>
        <v>K</v>
      </c>
    </row>
    <row r="151" spans="1:22" x14ac:dyDescent="0.2">
      <c r="A151" t="s">
        <v>99</v>
      </c>
      <c r="B151" s="4" t="s">
        <v>266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 t="str">
        <f t="shared" si="2"/>
        <v>K</v>
      </c>
    </row>
    <row r="152" spans="1:22" x14ac:dyDescent="0.2">
      <c r="A152" t="s">
        <v>99</v>
      </c>
      <c r="B152" s="4" t="s">
        <v>267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 t="str">
        <f t="shared" si="2"/>
        <v>K</v>
      </c>
    </row>
    <row r="153" spans="1:22" x14ac:dyDescent="0.2">
      <c r="A153" t="s">
        <v>99</v>
      </c>
      <c r="B153" s="4" t="s">
        <v>268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 t="str">
        <f t="shared" si="2"/>
        <v>K</v>
      </c>
    </row>
    <row r="157" spans="1:22" ht="17" customHeight="1" x14ac:dyDescent="0.2"/>
    <row r="158" spans="1:22" ht="17" customHeight="1" x14ac:dyDescent="0.2"/>
    <row r="159" spans="1:22" ht="17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B608-455F-0245-8937-B41CAC99C3FA}">
  <dimension ref="A1:Z159"/>
  <sheetViews>
    <sheetView tabSelected="1" zoomScale="87" workbookViewId="0">
      <selection activeCell="Y9" sqref="Y9"/>
    </sheetView>
  </sheetViews>
  <sheetFormatPr baseColWidth="10" defaultRowHeight="16" x14ac:dyDescent="0.2"/>
  <cols>
    <col min="1" max="1" width="6.33203125" bestFit="1" customWidth="1"/>
    <col min="2" max="2" width="15.5" customWidth="1"/>
    <col min="3" max="3" width="9.6640625" bestFit="1" customWidth="1"/>
    <col min="4" max="4" width="9.1640625" bestFit="1" customWidth="1"/>
    <col min="5" max="5" width="8" bestFit="1" customWidth="1"/>
    <col min="6" max="6" width="11.1640625" bestFit="1" customWidth="1"/>
    <col min="7" max="7" width="9.33203125" bestFit="1" customWidth="1"/>
    <col min="8" max="8" width="12.83203125" bestFit="1" customWidth="1"/>
    <col min="9" max="9" width="10.1640625" bestFit="1" customWidth="1"/>
    <col min="10" max="10" width="10.33203125" bestFit="1" customWidth="1"/>
    <col min="11" max="11" width="10.5" bestFit="1" customWidth="1"/>
    <col min="12" max="12" width="10.6640625" bestFit="1" customWidth="1"/>
    <col min="13" max="14" width="11.33203125" bestFit="1" customWidth="1"/>
    <col min="15" max="15" width="11" bestFit="1" customWidth="1"/>
    <col min="16" max="16" width="11.1640625" bestFit="1" customWidth="1"/>
    <col min="17" max="17" width="13.1640625" bestFit="1" customWidth="1"/>
    <col min="18" max="18" width="13.33203125" bestFit="1" customWidth="1"/>
    <col min="19" max="19" width="7.5" bestFit="1" customWidth="1"/>
    <col min="20" max="20" width="7.6640625" bestFit="1" customWidth="1"/>
    <col min="21" max="21" width="7.1640625" bestFit="1" customWidth="1"/>
    <col min="23" max="23" width="12.33203125" customWidth="1"/>
    <col min="24" max="24" width="15.6640625" customWidth="1"/>
    <col min="25" max="25" width="14.6640625" customWidth="1"/>
    <col min="26" max="26" width="16.1640625" bestFit="1" customWidth="1"/>
  </cols>
  <sheetData>
    <row r="1" spans="1:26" x14ac:dyDescent="0.2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</v>
      </c>
      <c r="N1" t="s">
        <v>104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116</v>
      </c>
      <c r="W1" t="s">
        <v>273</v>
      </c>
    </row>
    <row r="2" spans="1:26" x14ac:dyDescent="0.2">
      <c r="A2" t="s">
        <v>21</v>
      </c>
      <c r="B2" s="4" t="s">
        <v>117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 t="str">
        <f>IF(OR(MID(B2, 10,1)="1", MID(B2, 10,1)="3", MID(B2, 10,1)="5", MID(B2, 10,1)="7", MID(B2, 10,1)="9"),"M","K")</f>
        <v>K</v>
      </c>
      <c r="W2">
        <f>IF(COUNTIF(C2:H2,"&gt;0")+COUNTIF(J2,"&gt;0")+COUNTIF(L2,"&gt;0")+COUNTIF(N2,"&gt;0")+COUNTIF(P2,"&gt;0")+COUNTIF(R2,"&gt;0")+COUNTIF(T2:U2,"&gt;0")&gt;2,1,"")</f>
        <v>1</v>
      </c>
      <c r="X2" t="s">
        <v>269</v>
      </c>
      <c r="Y2" s="5">
        <f>SUMIF($V$2:$V$153,"K",$W$2:$W$153)</f>
        <v>57</v>
      </c>
      <c r="Z2" s="5"/>
    </row>
    <row r="3" spans="1:26" x14ac:dyDescent="0.2">
      <c r="A3" t="s">
        <v>21</v>
      </c>
      <c r="B3" s="4" t="s">
        <v>118</v>
      </c>
      <c r="C3">
        <v>33</v>
      </c>
      <c r="D3">
        <v>52</v>
      </c>
      <c r="I3">
        <v>73</v>
      </c>
      <c r="Q3">
        <v>56</v>
      </c>
      <c r="S3">
        <v>40</v>
      </c>
      <c r="V3" t="str">
        <f t="shared" ref="V3:V66" si="0">IF(OR(MID(B3, 10,1)="1", MID(B3, 10,1)="3", MID(B3, 10,1)="5", MID(B3, 10,1)="7", MID(B3, 10,1)="9"),"M","K")</f>
        <v>K</v>
      </c>
      <c r="W3" t="str">
        <f t="shared" ref="W3:W66" si="1">IF(COUNTIF(C3:H3,"&gt;0")+COUNTIF(J3,"&gt;0")+COUNTIF(L3,"&gt;0")+COUNTIF(N3,"&gt;0")+COUNTIF(P3,"&gt;0")+COUNTIF(R3,"&gt;0")+COUNTIF(T3:U3,"&gt;0")&gt;2,1,"")</f>
        <v/>
      </c>
      <c r="X3" t="s">
        <v>270</v>
      </c>
      <c r="Y3" s="5">
        <f>SUMIF($V$2:$V$153,"M",$W$2:$W$153)</f>
        <v>33</v>
      </c>
      <c r="Z3" s="5"/>
    </row>
    <row r="4" spans="1:26" x14ac:dyDescent="0.2">
      <c r="A4" t="s">
        <v>21</v>
      </c>
      <c r="B4" s="4" t="s">
        <v>119</v>
      </c>
      <c r="C4">
        <v>70</v>
      </c>
      <c r="D4">
        <v>58</v>
      </c>
      <c r="I4">
        <v>92</v>
      </c>
      <c r="Q4">
        <v>60</v>
      </c>
      <c r="S4">
        <v>61</v>
      </c>
      <c r="V4" t="str">
        <f t="shared" si="0"/>
        <v>K</v>
      </c>
      <c r="W4" t="str">
        <f t="shared" si="1"/>
        <v/>
      </c>
      <c r="Y4" s="2"/>
    </row>
    <row r="5" spans="1:26" x14ac:dyDescent="0.2">
      <c r="A5" t="s">
        <v>21</v>
      </c>
      <c r="B5" s="4" t="s">
        <v>120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 t="str">
        <f t="shared" si="0"/>
        <v>K</v>
      </c>
      <c r="W5">
        <f t="shared" si="1"/>
        <v>1</v>
      </c>
      <c r="Y5" s="2"/>
    </row>
    <row r="6" spans="1:26" x14ac:dyDescent="0.2">
      <c r="A6" t="s">
        <v>21</v>
      </c>
      <c r="B6" s="4" t="s">
        <v>121</v>
      </c>
      <c r="C6">
        <v>62</v>
      </c>
      <c r="D6">
        <v>62</v>
      </c>
      <c r="I6">
        <v>87</v>
      </c>
      <c r="Q6">
        <v>70</v>
      </c>
      <c r="S6">
        <v>51</v>
      </c>
      <c r="V6" t="str">
        <f t="shared" si="0"/>
        <v>M</v>
      </c>
      <c r="W6" t="str">
        <f t="shared" si="1"/>
        <v/>
      </c>
      <c r="Y6" s="2"/>
    </row>
    <row r="7" spans="1:26" x14ac:dyDescent="0.2">
      <c r="A7" t="s">
        <v>21</v>
      </c>
      <c r="B7" s="4" t="s">
        <v>122</v>
      </c>
      <c r="C7">
        <v>65</v>
      </c>
      <c r="D7">
        <v>65</v>
      </c>
      <c r="I7">
        <v>75</v>
      </c>
      <c r="Q7">
        <v>48</v>
      </c>
      <c r="S7">
        <v>40</v>
      </c>
      <c r="V7" t="str">
        <f t="shared" si="0"/>
        <v>M</v>
      </c>
      <c r="W7" t="str">
        <f t="shared" si="1"/>
        <v/>
      </c>
      <c r="Y7" s="2"/>
    </row>
    <row r="8" spans="1:26" x14ac:dyDescent="0.2">
      <c r="A8" t="s">
        <v>21</v>
      </c>
      <c r="B8" s="4" t="s">
        <v>123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 t="str">
        <f t="shared" si="0"/>
        <v>K</v>
      </c>
      <c r="W8">
        <f t="shared" si="1"/>
        <v>1</v>
      </c>
      <c r="Y8" s="2"/>
    </row>
    <row r="9" spans="1:26" x14ac:dyDescent="0.2">
      <c r="A9" t="s">
        <v>21</v>
      </c>
      <c r="B9" s="4" t="s">
        <v>124</v>
      </c>
      <c r="C9">
        <v>77</v>
      </c>
      <c r="D9">
        <v>85</v>
      </c>
      <c r="I9">
        <v>96</v>
      </c>
      <c r="Q9">
        <v>96</v>
      </c>
      <c r="S9">
        <v>77</v>
      </c>
      <c r="V9" t="str">
        <f t="shared" si="0"/>
        <v>K</v>
      </c>
      <c r="W9" t="str">
        <f t="shared" si="1"/>
        <v/>
      </c>
      <c r="Y9" s="2"/>
    </row>
    <row r="10" spans="1:26" x14ac:dyDescent="0.2">
      <c r="A10" t="s">
        <v>21</v>
      </c>
      <c r="B10" s="4" t="s">
        <v>125</v>
      </c>
      <c r="C10">
        <v>93</v>
      </c>
      <c r="D10">
        <v>67</v>
      </c>
      <c r="I10">
        <v>84</v>
      </c>
      <c r="Q10">
        <v>86</v>
      </c>
      <c r="S10">
        <v>73</v>
      </c>
      <c r="V10" t="str">
        <f t="shared" si="0"/>
        <v>M</v>
      </c>
      <c r="W10" t="str">
        <f t="shared" si="1"/>
        <v/>
      </c>
    </row>
    <row r="11" spans="1:26" x14ac:dyDescent="0.2">
      <c r="A11" t="s">
        <v>21</v>
      </c>
      <c r="B11" s="4" t="s">
        <v>126</v>
      </c>
      <c r="C11">
        <v>57</v>
      </c>
      <c r="D11">
        <v>47</v>
      </c>
      <c r="I11">
        <v>87</v>
      </c>
      <c r="Q11">
        <v>40</v>
      </c>
      <c r="S11">
        <v>43</v>
      </c>
      <c r="V11" t="str">
        <f t="shared" si="0"/>
        <v>K</v>
      </c>
      <c r="W11" t="str">
        <f t="shared" si="1"/>
        <v/>
      </c>
    </row>
    <row r="12" spans="1:26" x14ac:dyDescent="0.2">
      <c r="A12" t="s">
        <v>21</v>
      </c>
      <c r="B12" s="4" t="s">
        <v>127</v>
      </c>
      <c r="C12">
        <v>60</v>
      </c>
      <c r="I12">
        <v>96</v>
      </c>
      <c r="J12">
        <v>89</v>
      </c>
      <c r="Q12">
        <v>70</v>
      </c>
      <c r="S12">
        <v>76</v>
      </c>
      <c r="V12" t="str">
        <f t="shared" si="0"/>
        <v>K</v>
      </c>
      <c r="W12" t="str">
        <f t="shared" si="1"/>
        <v/>
      </c>
    </row>
    <row r="13" spans="1:26" x14ac:dyDescent="0.2">
      <c r="A13" t="s">
        <v>21</v>
      </c>
      <c r="B13" s="4" t="s">
        <v>128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 t="str">
        <f t="shared" si="0"/>
        <v>K</v>
      </c>
      <c r="W13">
        <f t="shared" si="1"/>
        <v>1</v>
      </c>
    </row>
    <row r="14" spans="1:26" x14ac:dyDescent="0.2">
      <c r="A14" t="s">
        <v>21</v>
      </c>
      <c r="B14" s="4" t="s">
        <v>129</v>
      </c>
      <c r="C14">
        <v>95</v>
      </c>
      <c r="D14">
        <v>88</v>
      </c>
      <c r="I14">
        <v>92</v>
      </c>
      <c r="Q14">
        <v>92</v>
      </c>
      <c r="S14">
        <v>79</v>
      </c>
      <c r="V14" t="str">
        <f t="shared" si="0"/>
        <v>K</v>
      </c>
      <c r="W14" t="str">
        <f t="shared" si="1"/>
        <v/>
      </c>
    </row>
    <row r="15" spans="1:26" x14ac:dyDescent="0.2">
      <c r="A15" t="s">
        <v>21</v>
      </c>
      <c r="B15" s="4" t="s">
        <v>130</v>
      </c>
      <c r="C15">
        <v>75</v>
      </c>
      <c r="D15">
        <v>67</v>
      </c>
      <c r="I15">
        <v>91</v>
      </c>
      <c r="Q15">
        <v>88</v>
      </c>
      <c r="S15">
        <v>59</v>
      </c>
      <c r="V15" t="str">
        <f t="shared" si="0"/>
        <v>K</v>
      </c>
      <c r="W15" t="str">
        <f t="shared" si="1"/>
        <v/>
      </c>
    </row>
    <row r="16" spans="1:26" x14ac:dyDescent="0.2">
      <c r="A16" t="s">
        <v>21</v>
      </c>
      <c r="B16" s="4" t="s">
        <v>131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 t="str">
        <f t="shared" si="0"/>
        <v>M</v>
      </c>
      <c r="W16">
        <f t="shared" si="1"/>
        <v>1</v>
      </c>
    </row>
    <row r="17" spans="1:23" x14ac:dyDescent="0.2">
      <c r="A17" t="s">
        <v>21</v>
      </c>
      <c r="B17" s="4" t="s">
        <v>132</v>
      </c>
      <c r="C17">
        <v>62</v>
      </c>
      <c r="D17">
        <v>48</v>
      </c>
      <c r="I17">
        <v>85</v>
      </c>
      <c r="Q17">
        <v>58</v>
      </c>
      <c r="S17">
        <v>59</v>
      </c>
      <c r="V17" t="str">
        <f t="shared" si="0"/>
        <v>K</v>
      </c>
      <c r="W17" t="str">
        <f t="shared" si="1"/>
        <v/>
      </c>
    </row>
    <row r="18" spans="1:23" x14ac:dyDescent="0.2">
      <c r="A18" t="s">
        <v>21</v>
      </c>
      <c r="B18" s="4" t="s">
        <v>133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 t="str">
        <f t="shared" si="0"/>
        <v>K</v>
      </c>
      <c r="W18">
        <f t="shared" si="1"/>
        <v>1</v>
      </c>
    </row>
    <row r="19" spans="1:23" x14ac:dyDescent="0.2">
      <c r="A19" t="s">
        <v>21</v>
      </c>
      <c r="B19" s="4" t="s">
        <v>134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 t="str">
        <f t="shared" si="0"/>
        <v>K</v>
      </c>
      <c r="W19">
        <f t="shared" si="1"/>
        <v>1</v>
      </c>
    </row>
    <row r="20" spans="1:23" x14ac:dyDescent="0.2">
      <c r="A20" t="s">
        <v>21</v>
      </c>
      <c r="B20" s="4" t="s">
        <v>135</v>
      </c>
      <c r="C20">
        <v>68</v>
      </c>
      <c r="D20">
        <v>45</v>
      </c>
      <c r="I20">
        <v>92</v>
      </c>
      <c r="Q20">
        <v>78</v>
      </c>
      <c r="S20">
        <v>56</v>
      </c>
      <c r="V20" t="str">
        <f t="shared" si="0"/>
        <v>K</v>
      </c>
      <c r="W20" t="str">
        <f t="shared" si="1"/>
        <v/>
      </c>
    </row>
    <row r="21" spans="1:23" x14ac:dyDescent="0.2">
      <c r="A21" t="s">
        <v>21</v>
      </c>
      <c r="B21" s="4" t="s">
        <v>136</v>
      </c>
      <c r="C21">
        <v>78</v>
      </c>
      <c r="I21">
        <v>95</v>
      </c>
      <c r="J21">
        <v>77</v>
      </c>
      <c r="Q21">
        <v>64</v>
      </c>
      <c r="S21">
        <v>84</v>
      </c>
      <c r="V21" t="str">
        <f t="shared" si="0"/>
        <v>K</v>
      </c>
      <c r="W21" t="str">
        <f t="shared" si="1"/>
        <v/>
      </c>
    </row>
    <row r="22" spans="1:23" x14ac:dyDescent="0.2">
      <c r="A22" t="s">
        <v>21</v>
      </c>
      <c r="B22" s="4" t="s">
        <v>137</v>
      </c>
      <c r="C22">
        <v>72</v>
      </c>
      <c r="D22">
        <v>68</v>
      </c>
      <c r="I22">
        <v>92</v>
      </c>
      <c r="Q22">
        <v>70</v>
      </c>
      <c r="S22">
        <v>64</v>
      </c>
      <c r="V22" t="str">
        <f t="shared" si="0"/>
        <v>K</v>
      </c>
      <c r="W22" t="str">
        <f t="shared" si="1"/>
        <v/>
      </c>
    </row>
    <row r="23" spans="1:23" x14ac:dyDescent="0.2">
      <c r="A23" t="s">
        <v>21</v>
      </c>
      <c r="B23" s="4" t="s">
        <v>138</v>
      </c>
      <c r="C23">
        <v>55</v>
      </c>
      <c r="D23">
        <v>50</v>
      </c>
      <c r="I23">
        <v>84</v>
      </c>
      <c r="Q23">
        <v>58</v>
      </c>
      <c r="S23">
        <v>54</v>
      </c>
      <c r="V23" t="str">
        <f t="shared" si="0"/>
        <v>K</v>
      </c>
      <c r="W23" t="str">
        <f t="shared" si="1"/>
        <v/>
      </c>
    </row>
    <row r="24" spans="1:23" x14ac:dyDescent="0.2">
      <c r="A24" t="s">
        <v>21</v>
      </c>
      <c r="B24" s="4" t="s">
        <v>139</v>
      </c>
      <c r="C24">
        <v>67</v>
      </c>
      <c r="D24">
        <v>60</v>
      </c>
      <c r="I24">
        <v>92</v>
      </c>
      <c r="Q24">
        <v>76</v>
      </c>
      <c r="S24">
        <v>50</v>
      </c>
      <c r="V24" t="str">
        <f t="shared" si="0"/>
        <v>K</v>
      </c>
      <c r="W24" t="str">
        <f t="shared" si="1"/>
        <v/>
      </c>
    </row>
    <row r="25" spans="1:23" x14ac:dyDescent="0.2">
      <c r="A25" t="s">
        <v>21</v>
      </c>
      <c r="B25" s="4" t="s">
        <v>140</v>
      </c>
      <c r="C25">
        <v>45</v>
      </c>
      <c r="D25">
        <v>30</v>
      </c>
      <c r="I25">
        <v>61</v>
      </c>
      <c r="Q25">
        <v>50</v>
      </c>
      <c r="S25">
        <v>33</v>
      </c>
      <c r="V25" t="str">
        <f t="shared" si="0"/>
        <v>K</v>
      </c>
      <c r="W25" t="str">
        <f t="shared" si="1"/>
        <v/>
      </c>
    </row>
    <row r="26" spans="1:23" x14ac:dyDescent="0.2">
      <c r="A26" t="s">
        <v>21</v>
      </c>
      <c r="B26" s="4" t="s">
        <v>141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 t="str">
        <f t="shared" si="0"/>
        <v>K</v>
      </c>
      <c r="W26">
        <f t="shared" si="1"/>
        <v>1</v>
      </c>
    </row>
    <row r="27" spans="1:23" x14ac:dyDescent="0.2">
      <c r="A27" t="s">
        <v>21</v>
      </c>
      <c r="B27" s="4" t="s">
        <v>142</v>
      </c>
      <c r="C27">
        <v>80</v>
      </c>
      <c r="I27">
        <v>99</v>
      </c>
      <c r="J27">
        <v>83</v>
      </c>
      <c r="Q27">
        <v>72</v>
      </c>
      <c r="S27">
        <v>84</v>
      </c>
      <c r="V27" t="str">
        <f t="shared" si="0"/>
        <v>K</v>
      </c>
      <c r="W27" t="str">
        <f t="shared" si="1"/>
        <v/>
      </c>
    </row>
    <row r="28" spans="1:23" x14ac:dyDescent="0.2">
      <c r="A28" t="s">
        <v>21</v>
      </c>
      <c r="B28" s="4" t="s">
        <v>143</v>
      </c>
      <c r="C28">
        <v>70</v>
      </c>
      <c r="D28">
        <v>60</v>
      </c>
      <c r="I28">
        <v>91</v>
      </c>
      <c r="Q28">
        <v>80</v>
      </c>
      <c r="S28">
        <v>74</v>
      </c>
      <c r="V28" t="str">
        <f t="shared" si="0"/>
        <v>K</v>
      </c>
      <c r="W28" t="str">
        <f t="shared" si="1"/>
        <v/>
      </c>
    </row>
    <row r="29" spans="1:23" x14ac:dyDescent="0.2">
      <c r="A29" t="s">
        <v>21</v>
      </c>
      <c r="B29" s="4" t="s">
        <v>144</v>
      </c>
      <c r="E29">
        <v>55</v>
      </c>
      <c r="I29">
        <v>96</v>
      </c>
      <c r="J29">
        <v>86</v>
      </c>
      <c r="Q29">
        <v>86</v>
      </c>
      <c r="S29">
        <v>64</v>
      </c>
      <c r="V29" t="str">
        <f t="shared" si="0"/>
        <v>K</v>
      </c>
      <c r="W29" t="str">
        <f t="shared" si="1"/>
        <v/>
      </c>
    </row>
    <row r="30" spans="1:23" x14ac:dyDescent="0.2">
      <c r="A30" t="s">
        <v>21</v>
      </c>
      <c r="B30" s="4" t="s">
        <v>145</v>
      </c>
      <c r="C30">
        <v>73</v>
      </c>
      <c r="D30">
        <v>78</v>
      </c>
      <c r="I30">
        <v>96</v>
      </c>
      <c r="Q30">
        <v>82</v>
      </c>
      <c r="S30">
        <v>60</v>
      </c>
      <c r="V30" t="str">
        <f t="shared" si="0"/>
        <v>K</v>
      </c>
      <c r="W30" t="str">
        <f t="shared" si="1"/>
        <v/>
      </c>
    </row>
    <row r="31" spans="1:23" x14ac:dyDescent="0.2">
      <c r="A31" t="s">
        <v>21</v>
      </c>
      <c r="B31" s="4" t="s">
        <v>146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 t="str">
        <f t="shared" si="0"/>
        <v>K</v>
      </c>
      <c r="W31">
        <f t="shared" si="1"/>
        <v>1</v>
      </c>
    </row>
    <row r="32" spans="1:23" x14ac:dyDescent="0.2">
      <c r="A32" t="s">
        <v>21</v>
      </c>
      <c r="B32" s="4" t="s">
        <v>147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 t="str">
        <f t="shared" si="0"/>
        <v>K</v>
      </c>
      <c r="W32">
        <f t="shared" si="1"/>
        <v>1</v>
      </c>
    </row>
    <row r="33" spans="1:23" x14ac:dyDescent="0.2">
      <c r="A33" t="s">
        <v>21</v>
      </c>
      <c r="B33" s="4" t="s">
        <v>148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 t="str">
        <f t="shared" si="0"/>
        <v>K</v>
      </c>
      <c r="W33">
        <f t="shared" si="1"/>
        <v>1</v>
      </c>
    </row>
    <row r="34" spans="1:23" x14ac:dyDescent="0.2">
      <c r="A34" t="s">
        <v>21</v>
      </c>
      <c r="B34" s="4" t="s">
        <v>149</v>
      </c>
      <c r="C34">
        <v>90</v>
      </c>
      <c r="D34">
        <v>82</v>
      </c>
      <c r="I34">
        <v>92</v>
      </c>
      <c r="Q34">
        <v>86</v>
      </c>
      <c r="S34">
        <v>63</v>
      </c>
      <c r="V34" t="str">
        <f t="shared" si="0"/>
        <v>M</v>
      </c>
      <c r="W34" t="str">
        <f t="shared" si="1"/>
        <v/>
      </c>
    </row>
    <row r="35" spans="1:23" x14ac:dyDescent="0.2">
      <c r="A35" t="s">
        <v>21</v>
      </c>
      <c r="B35" s="4" t="s">
        <v>150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 t="str">
        <f t="shared" si="0"/>
        <v>K</v>
      </c>
      <c r="W35">
        <f t="shared" si="1"/>
        <v>1</v>
      </c>
    </row>
    <row r="36" spans="1:23" x14ac:dyDescent="0.2">
      <c r="A36" t="s">
        <v>76</v>
      </c>
      <c r="B36" s="4" t="s">
        <v>151</v>
      </c>
      <c r="I36">
        <v>93</v>
      </c>
      <c r="J36">
        <v>60</v>
      </c>
      <c r="Q36">
        <v>46</v>
      </c>
      <c r="S36">
        <v>60</v>
      </c>
      <c r="T36">
        <v>75</v>
      </c>
      <c r="V36" t="str">
        <f t="shared" si="0"/>
        <v>M</v>
      </c>
      <c r="W36" t="str">
        <f t="shared" si="1"/>
        <v/>
      </c>
    </row>
    <row r="37" spans="1:23" x14ac:dyDescent="0.2">
      <c r="A37" t="s">
        <v>76</v>
      </c>
      <c r="B37" s="4" t="s">
        <v>152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 t="str">
        <f t="shared" si="0"/>
        <v>K</v>
      </c>
      <c r="W37">
        <f t="shared" si="1"/>
        <v>1</v>
      </c>
    </row>
    <row r="38" spans="1:23" x14ac:dyDescent="0.2">
      <c r="A38" t="s">
        <v>76</v>
      </c>
      <c r="B38" s="4" t="s">
        <v>153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 t="str">
        <f t="shared" si="0"/>
        <v>K</v>
      </c>
      <c r="W38">
        <f t="shared" si="1"/>
        <v>1</v>
      </c>
    </row>
    <row r="39" spans="1:23" x14ac:dyDescent="0.2">
      <c r="A39" t="s">
        <v>76</v>
      </c>
      <c r="B39" s="4" t="s">
        <v>154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 t="str">
        <f t="shared" si="0"/>
        <v>K</v>
      </c>
      <c r="W39">
        <f t="shared" si="1"/>
        <v>1</v>
      </c>
    </row>
    <row r="40" spans="1:23" x14ac:dyDescent="0.2">
      <c r="A40" t="s">
        <v>76</v>
      </c>
      <c r="B40" s="4" t="s">
        <v>155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 t="str">
        <f t="shared" si="0"/>
        <v>M</v>
      </c>
      <c r="W40">
        <f t="shared" si="1"/>
        <v>1</v>
      </c>
    </row>
    <row r="41" spans="1:23" x14ac:dyDescent="0.2">
      <c r="A41" t="s">
        <v>76</v>
      </c>
      <c r="B41" s="4" t="s">
        <v>156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 t="str">
        <f t="shared" si="0"/>
        <v>K</v>
      </c>
      <c r="W41">
        <f t="shared" si="1"/>
        <v>1</v>
      </c>
    </row>
    <row r="42" spans="1:23" x14ac:dyDescent="0.2">
      <c r="A42" t="s">
        <v>76</v>
      </c>
      <c r="B42" s="4" t="s">
        <v>157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 t="str">
        <f t="shared" si="0"/>
        <v>K</v>
      </c>
      <c r="W42">
        <f t="shared" si="1"/>
        <v>1</v>
      </c>
    </row>
    <row r="43" spans="1:23" x14ac:dyDescent="0.2">
      <c r="A43" t="s">
        <v>76</v>
      </c>
      <c r="B43" s="4" t="s">
        <v>158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 t="str">
        <f t="shared" si="0"/>
        <v>M</v>
      </c>
      <c r="W43">
        <f t="shared" si="1"/>
        <v>1</v>
      </c>
    </row>
    <row r="44" spans="1:23" x14ac:dyDescent="0.2">
      <c r="A44" t="s">
        <v>76</v>
      </c>
      <c r="B44" s="4" t="s">
        <v>159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 t="str">
        <f t="shared" si="0"/>
        <v>M</v>
      </c>
      <c r="W44">
        <f t="shared" si="1"/>
        <v>1</v>
      </c>
    </row>
    <row r="45" spans="1:23" x14ac:dyDescent="0.2">
      <c r="A45" t="s">
        <v>76</v>
      </c>
      <c r="B45" s="4" t="s">
        <v>160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 t="str">
        <f t="shared" si="0"/>
        <v>K</v>
      </c>
      <c r="W45">
        <f t="shared" si="1"/>
        <v>1</v>
      </c>
    </row>
    <row r="46" spans="1:23" x14ac:dyDescent="0.2">
      <c r="A46" t="s">
        <v>76</v>
      </c>
      <c r="B46" s="4" t="s">
        <v>161</v>
      </c>
      <c r="I46">
        <v>100</v>
      </c>
      <c r="J46">
        <v>92</v>
      </c>
      <c r="Q46">
        <v>70</v>
      </c>
      <c r="S46">
        <v>63</v>
      </c>
      <c r="T46">
        <v>45</v>
      </c>
      <c r="V46" t="str">
        <f t="shared" si="0"/>
        <v>K</v>
      </c>
      <c r="W46" t="str">
        <f t="shared" si="1"/>
        <v/>
      </c>
    </row>
    <row r="47" spans="1:23" x14ac:dyDescent="0.2">
      <c r="A47" t="s">
        <v>76</v>
      </c>
      <c r="B47" s="4" t="s">
        <v>162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 t="str">
        <f t="shared" si="0"/>
        <v>K</v>
      </c>
      <c r="W47">
        <f t="shared" si="1"/>
        <v>1</v>
      </c>
    </row>
    <row r="48" spans="1:23" x14ac:dyDescent="0.2">
      <c r="A48" t="s">
        <v>76</v>
      </c>
      <c r="B48" s="4" t="s">
        <v>163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 t="str">
        <f t="shared" si="0"/>
        <v>K</v>
      </c>
      <c r="W48">
        <f t="shared" si="1"/>
        <v>1</v>
      </c>
    </row>
    <row r="49" spans="1:23" x14ac:dyDescent="0.2">
      <c r="A49" t="s">
        <v>76</v>
      </c>
      <c r="B49" s="4" t="s">
        <v>164</v>
      </c>
      <c r="C49">
        <v>73</v>
      </c>
      <c r="D49">
        <v>65</v>
      </c>
      <c r="I49">
        <v>80</v>
      </c>
      <c r="Q49">
        <v>52</v>
      </c>
      <c r="S49">
        <v>56</v>
      </c>
      <c r="V49" t="str">
        <f t="shared" si="0"/>
        <v>M</v>
      </c>
      <c r="W49" t="str">
        <f t="shared" si="1"/>
        <v/>
      </c>
    </row>
    <row r="50" spans="1:23" x14ac:dyDescent="0.2">
      <c r="A50" t="s">
        <v>76</v>
      </c>
      <c r="B50" s="4" t="s">
        <v>165</v>
      </c>
      <c r="C50">
        <v>50</v>
      </c>
      <c r="D50">
        <v>47</v>
      </c>
      <c r="I50">
        <v>92</v>
      </c>
      <c r="Q50">
        <v>58</v>
      </c>
      <c r="S50">
        <v>51</v>
      </c>
      <c r="V50" t="str">
        <f t="shared" si="0"/>
        <v>K</v>
      </c>
      <c r="W50" t="str">
        <f t="shared" si="1"/>
        <v/>
      </c>
    </row>
    <row r="51" spans="1:23" x14ac:dyDescent="0.2">
      <c r="A51" t="s">
        <v>76</v>
      </c>
      <c r="B51" s="4" t="s">
        <v>166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 t="str">
        <f t="shared" si="0"/>
        <v>M</v>
      </c>
      <c r="W51">
        <f t="shared" si="1"/>
        <v>1</v>
      </c>
    </row>
    <row r="52" spans="1:23" x14ac:dyDescent="0.2">
      <c r="A52" t="s">
        <v>76</v>
      </c>
      <c r="B52" s="4" t="s">
        <v>167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 t="str">
        <f t="shared" si="0"/>
        <v>K</v>
      </c>
      <c r="W52">
        <f t="shared" si="1"/>
        <v>1</v>
      </c>
    </row>
    <row r="53" spans="1:23" x14ac:dyDescent="0.2">
      <c r="A53" t="s">
        <v>76</v>
      </c>
      <c r="B53" s="4" t="s">
        <v>168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 t="str">
        <f t="shared" si="0"/>
        <v>M</v>
      </c>
      <c r="W53">
        <f t="shared" si="1"/>
        <v>1</v>
      </c>
    </row>
    <row r="54" spans="1:23" x14ac:dyDescent="0.2">
      <c r="A54" t="s">
        <v>76</v>
      </c>
      <c r="B54" s="4" t="s">
        <v>169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 t="str">
        <f t="shared" si="0"/>
        <v>K</v>
      </c>
      <c r="W54">
        <f t="shared" si="1"/>
        <v>1</v>
      </c>
    </row>
    <row r="55" spans="1:23" x14ac:dyDescent="0.2">
      <c r="A55" t="s">
        <v>76</v>
      </c>
      <c r="B55" s="4" t="s">
        <v>170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 t="str">
        <f t="shared" si="0"/>
        <v>M</v>
      </c>
      <c r="W55">
        <f t="shared" si="1"/>
        <v>1</v>
      </c>
    </row>
    <row r="56" spans="1:23" x14ac:dyDescent="0.2">
      <c r="A56" t="s">
        <v>76</v>
      </c>
      <c r="B56" s="4" t="s">
        <v>171</v>
      </c>
      <c r="G56">
        <v>42</v>
      </c>
      <c r="I56">
        <v>66</v>
      </c>
      <c r="Q56">
        <v>64</v>
      </c>
      <c r="S56">
        <v>56</v>
      </c>
      <c r="T56">
        <v>75</v>
      </c>
      <c r="V56" t="str">
        <f t="shared" si="0"/>
        <v>K</v>
      </c>
      <c r="W56" t="str">
        <f t="shared" si="1"/>
        <v/>
      </c>
    </row>
    <row r="57" spans="1:23" x14ac:dyDescent="0.2">
      <c r="A57" t="s">
        <v>76</v>
      </c>
      <c r="B57" s="4" t="s">
        <v>172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 t="str">
        <f t="shared" si="0"/>
        <v>K</v>
      </c>
      <c r="W57">
        <f t="shared" si="1"/>
        <v>1</v>
      </c>
    </row>
    <row r="58" spans="1:23" x14ac:dyDescent="0.2">
      <c r="A58" t="s">
        <v>76</v>
      </c>
      <c r="B58" s="4" t="s">
        <v>173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 t="str">
        <f t="shared" si="0"/>
        <v>K</v>
      </c>
      <c r="W58">
        <f t="shared" si="1"/>
        <v>1</v>
      </c>
    </row>
    <row r="59" spans="1:23" x14ac:dyDescent="0.2">
      <c r="A59" t="s">
        <v>76</v>
      </c>
      <c r="B59" s="4" t="s">
        <v>174</v>
      </c>
      <c r="I59">
        <v>65</v>
      </c>
      <c r="Q59">
        <v>50</v>
      </c>
      <c r="S59">
        <v>43</v>
      </c>
      <c r="T59">
        <v>78</v>
      </c>
      <c r="U59">
        <v>24</v>
      </c>
      <c r="V59" t="str">
        <f t="shared" si="0"/>
        <v>K</v>
      </c>
      <c r="W59" t="str">
        <f t="shared" si="1"/>
        <v/>
      </c>
    </row>
    <row r="60" spans="1:23" x14ac:dyDescent="0.2">
      <c r="A60" t="s">
        <v>76</v>
      </c>
      <c r="B60" s="4" t="s">
        <v>175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 t="str">
        <f t="shared" si="0"/>
        <v>M</v>
      </c>
      <c r="W60">
        <f t="shared" si="1"/>
        <v>1</v>
      </c>
    </row>
    <row r="61" spans="1:23" x14ac:dyDescent="0.2">
      <c r="A61" t="s">
        <v>76</v>
      </c>
      <c r="B61" s="4" t="s">
        <v>176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 t="str">
        <f t="shared" si="0"/>
        <v>K</v>
      </c>
      <c r="W61">
        <f t="shared" si="1"/>
        <v>1</v>
      </c>
    </row>
    <row r="62" spans="1:23" x14ac:dyDescent="0.2">
      <c r="A62" t="s">
        <v>76</v>
      </c>
      <c r="B62" s="4" t="s">
        <v>177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 t="str">
        <f t="shared" si="0"/>
        <v>K</v>
      </c>
      <c r="W62">
        <f t="shared" si="1"/>
        <v>1</v>
      </c>
    </row>
    <row r="63" spans="1:23" x14ac:dyDescent="0.2">
      <c r="A63" t="s">
        <v>76</v>
      </c>
      <c r="B63" s="4" t="s">
        <v>178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 t="str">
        <f t="shared" si="0"/>
        <v>K</v>
      </c>
      <c r="W63">
        <f t="shared" si="1"/>
        <v>1</v>
      </c>
    </row>
    <row r="64" spans="1:23" x14ac:dyDescent="0.2">
      <c r="A64" t="s">
        <v>76</v>
      </c>
      <c r="B64" s="4" t="s">
        <v>179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 t="str">
        <f t="shared" si="0"/>
        <v>K</v>
      </c>
      <c r="W64">
        <f t="shared" si="1"/>
        <v>1</v>
      </c>
    </row>
    <row r="65" spans="1:23" x14ac:dyDescent="0.2">
      <c r="A65" t="s">
        <v>76</v>
      </c>
      <c r="B65" s="4" t="s">
        <v>180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 t="str">
        <f t="shared" si="0"/>
        <v>K</v>
      </c>
      <c r="W65">
        <f t="shared" si="1"/>
        <v>1</v>
      </c>
    </row>
    <row r="66" spans="1:23" x14ac:dyDescent="0.2">
      <c r="A66" t="s">
        <v>76</v>
      </c>
      <c r="B66" s="4" t="s">
        <v>181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 t="str">
        <f t="shared" si="0"/>
        <v>K</v>
      </c>
      <c r="W66">
        <f t="shared" si="1"/>
        <v>1</v>
      </c>
    </row>
    <row r="67" spans="1:23" x14ac:dyDescent="0.2">
      <c r="A67" t="s">
        <v>91</v>
      </c>
      <c r="B67" s="4" t="s">
        <v>182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 t="str">
        <f t="shared" ref="V67:V130" si="2">IF(OR(MID(B67, 10,1)="1", MID(B67, 10,1)="3", MID(B67, 10,1)="5", MID(B67, 10,1)="7", MID(B67, 10,1)="9"),"M","K")</f>
        <v>K</v>
      </c>
      <c r="W67" t="str">
        <f t="shared" ref="W67:W130" si="3">IF(COUNTIF(C67:H67,"&gt;0")+COUNTIF(J67,"&gt;0")+COUNTIF(L67,"&gt;0")+COUNTIF(N67,"&gt;0")+COUNTIF(P67,"&gt;0")+COUNTIF(R67,"&gt;0")+COUNTIF(T67:U67,"&gt;0")&gt;2,1,"")</f>
        <v/>
      </c>
    </row>
    <row r="68" spans="1:23" x14ac:dyDescent="0.2">
      <c r="A68" t="s">
        <v>91</v>
      </c>
      <c r="B68" s="4" t="s">
        <v>183</v>
      </c>
      <c r="F68">
        <v>42</v>
      </c>
      <c r="I68">
        <v>52</v>
      </c>
      <c r="Q68">
        <v>76</v>
      </c>
      <c r="R68">
        <v>40</v>
      </c>
      <c r="S68">
        <v>36</v>
      </c>
      <c r="V68" t="str">
        <f t="shared" si="2"/>
        <v>K</v>
      </c>
      <c r="W68" t="str">
        <f t="shared" si="3"/>
        <v/>
      </c>
    </row>
    <row r="69" spans="1:23" x14ac:dyDescent="0.2">
      <c r="A69" t="s">
        <v>91</v>
      </c>
      <c r="B69" s="4" t="s">
        <v>184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 t="str">
        <f t="shared" si="2"/>
        <v>K</v>
      </c>
      <c r="W69">
        <f t="shared" si="3"/>
        <v>1</v>
      </c>
    </row>
    <row r="70" spans="1:23" x14ac:dyDescent="0.2">
      <c r="A70" t="s">
        <v>91</v>
      </c>
      <c r="B70" s="4" t="s">
        <v>185</v>
      </c>
      <c r="F70">
        <v>55</v>
      </c>
      <c r="I70">
        <v>88</v>
      </c>
      <c r="Q70">
        <v>72</v>
      </c>
      <c r="R70">
        <v>42</v>
      </c>
      <c r="S70">
        <v>49</v>
      </c>
      <c r="V70" t="str">
        <f t="shared" si="2"/>
        <v>M</v>
      </c>
      <c r="W70" t="str">
        <f t="shared" si="3"/>
        <v/>
      </c>
    </row>
    <row r="71" spans="1:23" x14ac:dyDescent="0.2">
      <c r="A71" t="s">
        <v>91</v>
      </c>
      <c r="B71" s="4" t="s">
        <v>186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 t="str">
        <f t="shared" si="2"/>
        <v>M</v>
      </c>
      <c r="W71">
        <f t="shared" si="3"/>
        <v>1</v>
      </c>
    </row>
    <row r="72" spans="1:23" x14ac:dyDescent="0.2">
      <c r="A72" t="s">
        <v>91</v>
      </c>
      <c r="B72" s="4" t="s">
        <v>187</v>
      </c>
      <c r="F72">
        <v>68</v>
      </c>
      <c r="I72">
        <v>84</v>
      </c>
      <c r="Q72">
        <v>52</v>
      </c>
      <c r="R72">
        <v>14</v>
      </c>
      <c r="S72">
        <v>34</v>
      </c>
      <c r="V72" t="str">
        <f t="shared" si="2"/>
        <v>M</v>
      </c>
      <c r="W72" t="str">
        <f t="shared" si="3"/>
        <v/>
      </c>
    </row>
    <row r="73" spans="1:23" x14ac:dyDescent="0.2">
      <c r="A73" t="s">
        <v>91</v>
      </c>
      <c r="B73" s="4" t="s">
        <v>188</v>
      </c>
      <c r="F73">
        <v>60</v>
      </c>
      <c r="I73">
        <v>92</v>
      </c>
      <c r="Q73">
        <v>70</v>
      </c>
      <c r="R73">
        <v>32</v>
      </c>
      <c r="S73">
        <v>63</v>
      </c>
      <c r="V73" t="str">
        <f t="shared" si="2"/>
        <v>K</v>
      </c>
      <c r="W73" t="str">
        <f t="shared" si="3"/>
        <v/>
      </c>
    </row>
    <row r="74" spans="1:23" x14ac:dyDescent="0.2">
      <c r="A74" t="s">
        <v>91</v>
      </c>
      <c r="B74" s="4" t="s">
        <v>189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 t="str">
        <f t="shared" si="2"/>
        <v>K</v>
      </c>
      <c r="W74">
        <f t="shared" si="3"/>
        <v>1</v>
      </c>
    </row>
    <row r="75" spans="1:23" x14ac:dyDescent="0.2">
      <c r="A75" t="s">
        <v>91</v>
      </c>
      <c r="B75" s="4" t="s">
        <v>190</v>
      </c>
      <c r="F75">
        <v>38</v>
      </c>
      <c r="I75">
        <v>51</v>
      </c>
      <c r="Q75">
        <v>48</v>
      </c>
      <c r="S75">
        <v>49</v>
      </c>
      <c r="V75" t="str">
        <f t="shared" si="2"/>
        <v>K</v>
      </c>
      <c r="W75" t="str">
        <f t="shared" si="3"/>
        <v/>
      </c>
    </row>
    <row r="76" spans="1:23" x14ac:dyDescent="0.2">
      <c r="A76" t="s">
        <v>91</v>
      </c>
      <c r="B76" s="4" t="s">
        <v>191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 t="str">
        <f t="shared" si="2"/>
        <v>K</v>
      </c>
      <c r="W76">
        <f t="shared" si="3"/>
        <v>1</v>
      </c>
    </row>
    <row r="77" spans="1:23" x14ac:dyDescent="0.2">
      <c r="A77" t="s">
        <v>91</v>
      </c>
      <c r="B77" s="4" t="s">
        <v>192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 t="str">
        <f t="shared" si="2"/>
        <v>M</v>
      </c>
      <c r="W77">
        <f t="shared" si="3"/>
        <v>1</v>
      </c>
    </row>
    <row r="78" spans="1:23" x14ac:dyDescent="0.2">
      <c r="A78" t="s">
        <v>91</v>
      </c>
      <c r="B78" s="4" t="s">
        <v>193</v>
      </c>
      <c r="F78">
        <v>63</v>
      </c>
      <c r="I78">
        <v>88</v>
      </c>
      <c r="Q78">
        <v>64</v>
      </c>
      <c r="S78">
        <v>63</v>
      </c>
      <c r="T78">
        <v>43</v>
      </c>
      <c r="V78" t="str">
        <f t="shared" si="2"/>
        <v>K</v>
      </c>
      <c r="W78" t="str">
        <f t="shared" si="3"/>
        <v/>
      </c>
    </row>
    <row r="79" spans="1:23" x14ac:dyDescent="0.2">
      <c r="A79" t="s">
        <v>91</v>
      </c>
      <c r="B79" s="4" t="s">
        <v>194</v>
      </c>
      <c r="F79">
        <v>65</v>
      </c>
      <c r="I79">
        <v>69</v>
      </c>
      <c r="Q79">
        <v>52</v>
      </c>
      <c r="S79">
        <v>51</v>
      </c>
      <c r="V79" t="str">
        <f t="shared" si="2"/>
        <v>M</v>
      </c>
      <c r="W79" t="str">
        <f t="shared" si="3"/>
        <v/>
      </c>
    </row>
    <row r="80" spans="1:23" x14ac:dyDescent="0.2">
      <c r="A80" t="s">
        <v>91</v>
      </c>
      <c r="B80" s="4" t="s">
        <v>195</v>
      </c>
      <c r="F80">
        <v>50</v>
      </c>
      <c r="I80">
        <v>82</v>
      </c>
      <c r="Q80">
        <v>68</v>
      </c>
      <c r="R80">
        <v>36</v>
      </c>
      <c r="S80">
        <v>47</v>
      </c>
      <c r="V80" t="str">
        <f t="shared" si="2"/>
        <v>K</v>
      </c>
      <c r="W80" t="str">
        <f t="shared" si="3"/>
        <v/>
      </c>
    </row>
    <row r="81" spans="1:23" x14ac:dyDescent="0.2">
      <c r="A81" t="s">
        <v>91</v>
      </c>
      <c r="B81" s="4" t="s">
        <v>196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 t="str">
        <f t="shared" si="2"/>
        <v>M</v>
      </c>
      <c r="W81">
        <f t="shared" si="3"/>
        <v>1</v>
      </c>
    </row>
    <row r="82" spans="1:23" x14ac:dyDescent="0.2">
      <c r="A82" t="s">
        <v>91</v>
      </c>
      <c r="B82" s="4" t="s">
        <v>197</v>
      </c>
      <c r="I82">
        <v>98</v>
      </c>
      <c r="J82">
        <v>81</v>
      </c>
      <c r="Q82">
        <v>88</v>
      </c>
      <c r="R82">
        <v>40</v>
      </c>
      <c r="S82">
        <v>59</v>
      </c>
      <c r="V82" t="str">
        <f t="shared" si="2"/>
        <v>K</v>
      </c>
      <c r="W82" t="str">
        <f t="shared" si="3"/>
        <v/>
      </c>
    </row>
    <row r="83" spans="1:23" x14ac:dyDescent="0.2">
      <c r="A83" t="s">
        <v>91</v>
      </c>
      <c r="B83" s="4" t="s">
        <v>198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 t="str">
        <f t="shared" si="2"/>
        <v>K</v>
      </c>
      <c r="W83">
        <f t="shared" si="3"/>
        <v>1</v>
      </c>
    </row>
    <row r="84" spans="1:23" x14ac:dyDescent="0.2">
      <c r="A84" t="s">
        <v>91</v>
      </c>
      <c r="B84" s="4" t="s">
        <v>199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 t="str">
        <f t="shared" si="2"/>
        <v>K</v>
      </c>
      <c r="W84">
        <f t="shared" si="3"/>
        <v>1</v>
      </c>
    </row>
    <row r="85" spans="1:23" x14ac:dyDescent="0.2">
      <c r="A85" t="s">
        <v>91</v>
      </c>
      <c r="B85" s="4" t="s">
        <v>200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 t="str">
        <f t="shared" si="2"/>
        <v>K</v>
      </c>
      <c r="W85">
        <f t="shared" si="3"/>
        <v>1</v>
      </c>
    </row>
    <row r="86" spans="1:23" x14ac:dyDescent="0.2">
      <c r="A86" t="s">
        <v>91</v>
      </c>
      <c r="B86" s="4" t="s">
        <v>201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 t="str">
        <f t="shared" si="2"/>
        <v>K</v>
      </c>
      <c r="W86" t="str">
        <f t="shared" si="3"/>
        <v/>
      </c>
    </row>
    <row r="87" spans="1:23" x14ac:dyDescent="0.2">
      <c r="A87" t="s">
        <v>91</v>
      </c>
      <c r="B87" s="4" t="s">
        <v>202</v>
      </c>
      <c r="F87">
        <v>87</v>
      </c>
      <c r="I87">
        <v>98</v>
      </c>
      <c r="Q87">
        <v>96</v>
      </c>
      <c r="R87">
        <v>90</v>
      </c>
      <c r="S87">
        <v>91</v>
      </c>
      <c r="V87" t="str">
        <f t="shared" si="2"/>
        <v>K</v>
      </c>
      <c r="W87" t="str">
        <f t="shared" si="3"/>
        <v/>
      </c>
    </row>
    <row r="88" spans="1:23" x14ac:dyDescent="0.2">
      <c r="A88" t="s">
        <v>91</v>
      </c>
      <c r="B88" s="4" t="s">
        <v>203</v>
      </c>
      <c r="F88">
        <v>47</v>
      </c>
      <c r="I88">
        <v>89</v>
      </c>
      <c r="Q88">
        <v>76</v>
      </c>
      <c r="R88">
        <v>40</v>
      </c>
      <c r="S88">
        <v>54</v>
      </c>
      <c r="V88" t="str">
        <f t="shared" si="2"/>
        <v>M</v>
      </c>
      <c r="W88" t="str">
        <f t="shared" si="3"/>
        <v/>
      </c>
    </row>
    <row r="89" spans="1:23" x14ac:dyDescent="0.2">
      <c r="A89" t="s">
        <v>91</v>
      </c>
      <c r="B89" s="4" t="s">
        <v>204</v>
      </c>
      <c r="I89">
        <v>94</v>
      </c>
      <c r="J89">
        <v>88</v>
      </c>
      <c r="Q89">
        <v>88</v>
      </c>
      <c r="R89">
        <v>46</v>
      </c>
      <c r="S89">
        <v>77</v>
      </c>
      <c r="V89" t="str">
        <f t="shared" si="2"/>
        <v>M</v>
      </c>
      <c r="W89" t="str">
        <f t="shared" si="3"/>
        <v/>
      </c>
    </row>
    <row r="90" spans="1:23" x14ac:dyDescent="0.2">
      <c r="A90" t="s">
        <v>91</v>
      </c>
      <c r="B90" s="4" t="s">
        <v>205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 t="str">
        <f t="shared" si="2"/>
        <v>K</v>
      </c>
      <c r="W90">
        <f t="shared" si="3"/>
        <v>1</v>
      </c>
    </row>
    <row r="91" spans="1:23" x14ac:dyDescent="0.2">
      <c r="A91" t="s">
        <v>91</v>
      </c>
      <c r="B91" s="4" t="s">
        <v>206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 t="str">
        <f t="shared" si="2"/>
        <v>K</v>
      </c>
      <c r="W91">
        <f t="shared" si="3"/>
        <v>1</v>
      </c>
    </row>
    <row r="92" spans="1:23" x14ac:dyDescent="0.2">
      <c r="A92" t="s">
        <v>91</v>
      </c>
      <c r="B92" s="4" t="s">
        <v>207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 t="str">
        <f t="shared" si="2"/>
        <v>K</v>
      </c>
      <c r="W92">
        <f t="shared" si="3"/>
        <v>1</v>
      </c>
    </row>
    <row r="93" spans="1:23" x14ac:dyDescent="0.2">
      <c r="A93" t="s">
        <v>91</v>
      </c>
      <c r="B93" s="4" t="s">
        <v>208</v>
      </c>
      <c r="F93">
        <v>82</v>
      </c>
      <c r="I93">
        <v>94</v>
      </c>
      <c r="J93">
        <v>61</v>
      </c>
      <c r="Q93">
        <v>68</v>
      </c>
      <c r="S93">
        <v>71</v>
      </c>
      <c r="V93" t="str">
        <f t="shared" si="2"/>
        <v>K</v>
      </c>
      <c r="W93" t="str">
        <f t="shared" si="3"/>
        <v/>
      </c>
    </row>
    <row r="94" spans="1:23" x14ac:dyDescent="0.2">
      <c r="A94" t="s">
        <v>95</v>
      </c>
      <c r="B94" s="4" t="s">
        <v>209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 t="str">
        <f t="shared" si="2"/>
        <v>M</v>
      </c>
      <c r="W94">
        <f t="shared" si="3"/>
        <v>1</v>
      </c>
    </row>
    <row r="95" spans="1:23" x14ac:dyDescent="0.2">
      <c r="A95" t="s">
        <v>95</v>
      </c>
      <c r="B95" s="4" t="s">
        <v>210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 t="str">
        <f t="shared" si="2"/>
        <v>M</v>
      </c>
      <c r="W95">
        <f t="shared" si="3"/>
        <v>1</v>
      </c>
    </row>
    <row r="96" spans="1:23" x14ac:dyDescent="0.2">
      <c r="A96" t="s">
        <v>95</v>
      </c>
      <c r="B96" s="4" t="s">
        <v>211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 t="str">
        <f t="shared" si="2"/>
        <v>M</v>
      </c>
      <c r="W96">
        <f t="shared" si="3"/>
        <v>1</v>
      </c>
    </row>
    <row r="97" spans="1:23" x14ac:dyDescent="0.2">
      <c r="A97" t="s">
        <v>95</v>
      </c>
      <c r="B97" s="4" t="s">
        <v>212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 t="str">
        <f t="shared" si="2"/>
        <v>K</v>
      </c>
      <c r="W97">
        <f t="shared" si="3"/>
        <v>1</v>
      </c>
    </row>
    <row r="98" spans="1:23" x14ac:dyDescent="0.2">
      <c r="A98" t="s">
        <v>95</v>
      </c>
      <c r="B98" s="4" t="s">
        <v>213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 t="str">
        <f t="shared" si="2"/>
        <v>M</v>
      </c>
      <c r="W98">
        <f t="shared" si="3"/>
        <v>1</v>
      </c>
    </row>
    <row r="99" spans="1:23" x14ac:dyDescent="0.2">
      <c r="A99" t="s">
        <v>95</v>
      </c>
      <c r="B99" s="4" t="s">
        <v>214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 t="str">
        <f t="shared" si="2"/>
        <v>M</v>
      </c>
      <c r="W99">
        <f t="shared" si="3"/>
        <v>1</v>
      </c>
    </row>
    <row r="100" spans="1:23" x14ac:dyDescent="0.2">
      <c r="A100" t="s">
        <v>95</v>
      </c>
      <c r="B100" s="4" t="s">
        <v>215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 t="str">
        <f t="shared" si="2"/>
        <v>K</v>
      </c>
      <c r="W100">
        <f t="shared" si="3"/>
        <v>1</v>
      </c>
    </row>
    <row r="101" spans="1:23" x14ac:dyDescent="0.2">
      <c r="A101" t="s">
        <v>95</v>
      </c>
      <c r="B101" s="4" t="s">
        <v>216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 t="str">
        <f t="shared" si="2"/>
        <v>M</v>
      </c>
      <c r="W101">
        <f t="shared" si="3"/>
        <v>1</v>
      </c>
    </row>
    <row r="102" spans="1:23" x14ac:dyDescent="0.2">
      <c r="A102" t="s">
        <v>95</v>
      </c>
      <c r="B102" s="4" t="s">
        <v>217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 t="str">
        <f t="shared" si="2"/>
        <v>M</v>
      </c>
      <c r="W102">
        <f t="shared" si="3"/>
        <v>1</v>
      </c>
    </row>
    <row r="103" spans="1:23" x14ac:dyDescent="0.2">
      <c r="A103" t="s">
        <v>95</v>
      </c>
      <c r="B103" s="4" t="s">
        <v>218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 t="str">
        <f t="shared" si="2"/>
        <v>M</v>
      </c>
      <c r="W103">
        <f t="shared" si="3"/>
        <v>1</v>
      </c>
    </row>
    <row r="104" spans="1:23" x14ac:dyDescent="0.2">
      <c r="A104" t="s">
        <v>95</v>
      </c>
      <c r="B104" s="4" t="s">
        <v>219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 t="str">
        <f t="shared" si="2"/>
        <v>K</v>
      </c>
      <c r="W104">
        <f t="shared" si="3"/>
        <v>1</v>
      </c>
    </row>
    <row r="105" spans="1:23" x14ac:dyDescent="0.2">
      <c r="A105" t="s">
        <v>95</v>
      </c>
      <c r="B105" s="4" t="s">
        <v>220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 t="str">
        <f t="shared" si="2"/>
        <v>M</v>
      </c>
      <c r="W105">
        <f t="shared" si="3"/>
        <v>1</v>
      </c>
    </row>
    <row r="106" spans="1:23" x14ac:dyDescent="0.2">
      <c r="A106" t="s">
        <v>95</v>
      </c>
      <c r="B106" s="4" t="s">
        <v>221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 t="str">
        <f t="shared" si="2"/>
        <v>K</v>
      </c>
      <c r="W106" t="str">
        <f t="shared" si="3"/>
        <v/>
      </c>
    </row>
    <row r="107" spans="1:23" x14ac:dyDescent="0.2">
      <c r="A107" t="s">
        <v>95</v>
      </c>
      <c r="B107" s="4" t="s">
        <v>222</v>
      </c>
      <c r="I107">
        <v>98</v>
      </c>
      <c r="J107">
        <v>78</v>
      </c>
      <c r="Q107">
        <v>64</v>
      </c>
      <c r="S107">
        <v>54</v>
      </c>
      <c r="V107" t="str">
        <f t="shared" si="2"/>
        <v>K</v>
      </c>
      <c r="W107" t="str">
        <f t="shared" si="3"/>
        <v/>
      </c>
    </row>
    <row r="108" spans="1:23" x14ac:dyDescent="0.2">
      <c r="A108" t="s">
        <v>95</v>
      </c>
      <c r="B108" s="4" t="s">
        <v>223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 t="str">
        <f t="shared" si="2"/>
        <v>M</v>
      </c>
      <c r="W108">
        <f t="shared" si="3"/>
        <v>1</v>
      </c>
    </row>
    <row r="109" spans="1:23" x14ac:dyDescent="0.2">
      <c r="A109" t="s">
        <v>95</v>
      </c>
      <c r="B109" s="4" t="s">
        <v>224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 t="str">
        <f t="shared" si="2"/>
        <v>M</v>
      </c>
      <c r="W109">
        <f t="shared" si="3"/>
        <v>1</v>
      </c>
    </row>
    <row r="110" spans="1:23" x14ac:dyDescent="0.2">
      <c r="A110" t="s">
        <v>95</v>
      </c>
      <c r="B110" s="4" t="s">
        <v>225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 t="str">
        <f t="shared" si="2"/>
        <v>M</v>
      </c>
      <c r="W110">
        <f t="shared" si="3"/>
        <v>1</v>
      </c>
    </row>
    <row r="111" spans="1:23" x14ac:dyDescent="0.2">
      <c r="A111" t="s">
        <v>95</v>
      </c>
      <c r="B111" s="4" t="s">
        <v>226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 t="str">
        <f t="shared" si="2"/>
        <v>M</v>
      </c>
      <c r="W111">
        <f t="shared" si="3"/>
        <v>1</v>
      </c>
    </row>
    <row r="112" spans="1:23" x14ac:dyDescent="0.2">
      <c r="A112" t="s">
        <v>95</v>
      </c>
      <c r="B112" s="4" t="s">
        <v>227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 t="str">
        <f t="shared" si="2"/>
        <v>M</v>
      </c>
      <c r="W112">
        <f t="shared" si="3"/>
        <v>1</v>
      </c>
    </row>
    <row r="113" spans="1:23" x14ac:dyDescent="0.2">
      <c r="A113" t="s">
        <v>95</v>
      </c>
      <c r="B113" s="4" t="s">
        <v>228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 t="str">
        <f t="shared" si="2"/>
        <v>M</v>
      </c>
      <c r="W113">
        <f t="shared" si="3"/>
        <v>1</v>
      </c>
    </row>
    <row r="114" spans="1:23" x14ac:dyDescent="0.2">
      <c r="A114" t="s">
        <v>95</v>
      </c>
      <c r="B114" s="4" t="s">
        <v>229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 t="str">
        <f t="shared" si="2"/>
        <v>M</v>
      </c>
      <c r="W114">
        <f t="shared" si="3"/>
        <v>1</v>
      </c>
    </row>
    <row r="115" spans="1:23" x14ac:dyDescent="0.2">
      <c r="A115" t="s">
        <v>95</v>
      </c>
      <c r="B115" s="4" t="s">
        <v>230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 t="str">
        <f t="shared" si="2"/>
        <v>M</v>
      </c>
      <c r="W115">
        <f t="shared" si="3"/>
        <v>1</v>
      </c>
    </row>
    <row r="116" spans="1:23" x14ac:dyDescent="0.2">
      <c r="A116" t="s">
        <v>95</v>
      </c>
      <c r="B116" s="4" t="s">
        <v>231</v>
      </c>
      <c r="I116">
        <v>96</v>
      </c>
      <c r="J116">
        <v>86</v>
      </c>
      <c r="Q116">
        <v>94</v>
      </c>
      <c r="R116">
        <v>60</v>
      </c>
      <c r="S116">
        <v>57</v>
      </c>
      <c r="V116" t="str">
        <f t="shared" si="2"/>
        <v>K</v>
      </c>
      <c r="W116" t="str">
        <f t="shared" si="3"/>
        <v/>
      </c>
    </row>
    <row r="117" spans="1:23" x14ac:dyDescent="0.2">
      <c r="A117" t="s">
        <v>95</v>
      </c>
      <c r="B117" s="4" t="s">
        <v>232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 t="str">
        <f t="shared" si="2"/>
        <v>K</v>
      </c>
      <c r="W117">
        <f t="shared" si="3"/>
        <v>1</v>
      </c>
    </row>
    <row r="118" spans="1:23" x14ac:dyDescent="0.2">
      <c r="A118" t="s">
        <v>95</v>
      </c>
      <c r="B118" s="4" t="s">
        <v>233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 t="str">
        <f t="shared" si="2"/>
        <v>K</v>
      </c>
      <c r="W118">
        <f t="shared" si="3"/>
        <v>1</v>
      </c>
    </row>
    <row r="119" spans="1:23" x14ac:dyDescent="0.2">
      <c r="A119" t="s">
        <v>95</v>
      </c>
      <c r="B119" s="4" t="s">
        <v>234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 t="str">
        <f t="shared" si="2"/>
        <v>M</v>
      </c>
      <c r="W119">
        <f t="shared" si="3"/>
        <v>1</v>
      </c>
    </row>
    <row r="120" spans="1:23" x14ac:dyDescent="0.2">
      <c r="A120" t="s">
        <v>95</v>
      </c>
      <c r="B120" s="4" t="s">
        <v>235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 t="str">
        <f t="shared" si="2"/>
        <v>M</v>
      </c>
      <c r="W120">
        <f t="shared" si="3"/>
        <v>1</v>
      </c>
    </row>
    <row r="121" spans="1:23" x14ac:dyDescent="0.2">
      <c r="A121" t="s">
        <v>95</v>
      </c>
      <c r="B121" s="4" t="s">
        <v>236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 t="str">
        <f t="shared" si="2"/>
        <v>M</v>
      </c>
      <c r="W121">
        <f t="shared" si="3"/>
        <v>1</v>
      </c>
    </row>
    <row r="122" spans="1:23" x14ac:dyDescent="0.2">
      <c r="A122" t="s">
        <v>95</v>
      </c>
      <c r="B122" s="4" t="s">
        <v>237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 t="str">
        <f t="shared" si="2"/>
        <v>M</v>
      </c>
      <c r="W122">
        <f t="shared" si="3"/>
        <v>1</v>
      </c>
    </row>
    <row r="123" spans="1:23" x14ac:dyDescent="0.2">
      <c r="A123" t="s">
        <v>95</v>
      </c>
      <c r="B123" s="4" t="s">
        <v>238</v>
      </c>
      <c r="E123">
        <v>63</v>
      </c>
      <c r="I123">
        <v>96</v>
      </c>
      <c r="Q123">
        <v>96</v>
      </c>
      <c r="R123">
        <v>92</v>
      </c>
      <c r="S123">
        <v>67</v>
      </c>
      <c r="V123" t="str">
        <f t="shared" si="2"/>
        <v>M</v>
      </c>
      <c r="W123" t="str">
        <f t="shared" si="3"/>
        <v/>
      </c>
    </row>
    <row r="124" spans="1:23" x14ac:dyDescent="0.2">
      <c r="A124" t="s">
        <v>95</v>
      </c>
      <c r="B124" s="4" t="s">
        <v>239</v>
      </c>
      <c r="I124">
        <v>98</v>
      </c>
      <c r="J124">
        <v>65</v>
      </c>
      <c r="Q124">
        <v>94</v>
      </c>
      <c r="R124">
        <v>68</v>
      </c>
      <c r="S124">
        <v>81</v>
      </c>
      <c r="V124" t="str">
        <f t="shared" si="2"/>
        <v>K</v>
      </c>
      <c r="W124" t="str">
        <f t="shared" si="3"/>
        <v/>
      </c>
    </row>
    <row r="125" spans="1:23" x14ac:dyDescent="0.2">
      <c r="A125" t="s">
        <v>95</v>
      </c>
      <c r="B125" s="4" t="s">
        <v>240</v>
      </c>
      <c r="I125">
        <v>98</v>
      </c>
      <c r="J125">
        <v>84</v>
      </c>
      <c r="Q125">
        <v>82</v>
      </c>
      <c r="R125">
        <v>54</v>
      </c>
      <c r="S125">
        <v>73</v>
      </c>
      <c r="V125" t="str">
        <f t="shared" si="2"/>
        <v>M</v>
      </c>
      <c r="W125" t="str">
        <f t="shared" si="3"/>
        <v/>
      </c>
    </row>
    <row r="126" spans="1:23" x14ac:dyDescent="0.2">
      <c r="A126" t="s">
        <v>95</v>
      </c>
      <c r="B126" s="4" t="s">
        <v>241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 t="str">
        <f t="shared" si="2"/>
        <v>K</v>
      </c>
      <c r="W126">
        <f t="shared" si="3"/>
        <v>1</v>
      </c>
    </row>
    <row r="127" spans="1:23" x14ac:dyDescent="0.2">
      <c r="A127" t="s">
        <v>99</v>
      </c>
      <c r="B127" s="4" t="s">
        <v>242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 t="str">
        <f t="shared" si="2"/>
        <v>M</v>
      </c>
      <c r="W127" t="str">
        <f t="shared" si="3"/>
        <v/>
      </c>
    </row>
    <row r="128" spans="1:23" x14ac:dyDescent="0.2">
      <c r="A128" t="s">
        <v>99</v>
      </c>
      <c r="B128" s="4" t="s">
        <v>243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 t="str">
        <f t="shared" si="2"/>
        <v>K</v>
      </c>
      <c r="W128" t="str">
        <f t="shared" si="3"/>
        <v/>
      </c>
    </row>
    <row r="129" spans="1:23" x14ac:dyDescent="0.2">
      <c r="A129" t="s">
        <v>99</v>
      </c>
      <c r="B129" s="4" t="s">
        <v>244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 t="str">
        <f t="shared" si="2"/>
        <v>K</v>
      </c>
      <c r="W129" t="str">
        <f t="shared" si="3"/>
        <v/>
      </c>
    </row>
    <row r="130" spans="1:23" x14ac:dyDescent="0.2">
      <c r="A130" t="s">
        <v>99</v>
      </c>
      <c r="B130" s="4" t="s">
        <v>245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 t="str">
        <f t="shared" si="2"/>
        <v>K</v>
      </c>
      <c r="W130" t="str">
        <f t="shared" si="3"/>
        <v/>
      </c>
    </row>
    <row r="131" spans="1:23" x14ac:dyDescent="0.2">
      <c r="A131" t="s">
        <v>99</v>
      </c>
      <c r="B131" s="4" t="s">
        <v>246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 t="str">
        <f t="shared" ref="V131:V153" si="4">IF(OR(MID(B131, 10,1)="1", MID(B131, 10,1)="3", MID(B131, 10,1)="5", MID(B131, 10,1)="7", MID(B131, 10,1)="9"),"M","K")</f>
        <v>K</v>
      </c>
      <c r="W131">
        <f t="shared" ref="W131:W153" si="5">IF(COUNTIF(C131:H131,"&gt;0")+COUNTIF(J131,"&gt;0")+COUNTIF(L131,"&gt;0")+COUNTIF(N131,"&gt;0")+COUNTIF(P131,"&gt;0")+COUNTIF(R131,"&gt;0")+COUNTIF(T131:U131,"&gt;0")&gt;2,1,"")</f>
        <v>1</v>
      </c>
    </row>
    <row r="132" spans="1:23" x14ac:dyDescent="0.2">
      <c r="A132" t="s">
        <v>99</v>
      </c>
      <c r="B132" s="4" t="s">
        <v>247</v>
      </c>
      <c r="I132">
        <v>96</v>
      </c>
      <c r="N132">
        <v>45</v>
      </c>
      <c r="Q132">
        <v>74</v>
      </c>
      <c r="S132">
        <v>61</v>
      </c>
      <c r="T132">
        <v>83</v>
      </c>
      <c r="V132" t="str">
        <f t="shared" si="4"/>
        <v>K</v>
      </c>
      <c r="W132" t="str">
        <f t="shared" si="5"/>
        <v/>
      </c>
    </row>
    <row r="133" spans="1:23" x14ac:dyDescent="0.2">
      <c r="A133" t="s">
        <v>99</v>
      </c>
      <c r="B133" s="4" t="s">
        <v>248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 t="str">
        <f t="shared" si="4"/>
        <v>M</v>
      </c>
      <c r="W133">
        <f t="shared" si="5"/>
        <v>1</v>
      </c>
    </row>
    <row r="134" spans="1:23" x14ac:dyDescent="0.2">
      <c r="A134" t="s">
        <v>99</v>
      </c>
      <c r="B134" s="4" t="s">
        <v>249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 t="str">
        <f t="shared" si="4"/>
        <v>K</v>
      </c>
      <c r="W134">
        <f t="shared" si="5"/>
        <v>1</v>
      </c>
    </row>
    <row r="135" spans="1:23" x14ac:dyDescent="0.2">
      <c r="A135" t="s">
        <v>99</v>
      </c>
      <c r="B135" s="4" t="s">
        <v>250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 t="str">
        <f t="shared" si="4"/>
        <v>K</v>
      </c>
      <c r="W135">
        <f t="shared" si="5"/>
        <v>1</v>
      </c>
    </row>
    <row r="136" spans="1:23" x14ac:dyDescent="0.2">
      <c r="A136" t="s">
        <v>99</v>
      </c>
      <c r="B136" s="4" t="s">
        <v>251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 t="str">
        <f t="shared" si="4"/>
        <v>K</v>
      </c>
      <c r="W136" t="str">
        <f t="shared" si="5"/>
        <v/>
      </c>
    </row>
    <row r="137" spans="1:23" x14ac:dyDescent="0.2">
      <c r="A137" t="s">
        <v>99</v>
      </c>
      <c r="B137" s="4" t="s">
        <v>252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 t="str">
        <f t="shared" si="4"/>
        <v>K</v>
      </c>
      <c r="W137">
        <f t="shared" si="5"/>
        <v>1</v>
      </c>
    </row>
    <row r="138" spans="1:23" x14ac:dyDescent="0.2">
      <c r="A138" t="s">
        <v>99</v>
      </c>
      <c r="B138" s="4" t="s">
        <v>253</v>
      </c>
      <c r="I138">
        <v>96</v>
      </c>
      <c r="N138">
        <v>79</v>
      </c>
      <c r="Q138">
        <v>56</v>
      </c>
      <c r="S138">
        <v>81</v>
      </c>
      <c r="T138">
        <v>83</v>
      </c>
      <c r="V138" t="str">
        <f t="shared" si="4"/>
        <v>K</v>
      </c>
      <c r="W138" t="str">
        <f t="shared" si="5"/>
        <v/>
      </c>
    </row>
    <row r="139" spans="1:23" x14ac:dyDescent="0.2">
      <c r="A139" t="s">
        <v>99</v>
      </c>
      <c r="B139" s="4" t="s">
        <v>254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 t="str">
        <f t="shared" si="4"/>
        <v>K</v>
      </c>
      <c r="W139">
        <f t="shared" si="5"/>
        <v>1</v>
      </c>
    </row>
    <row r="140" spans="1:23" x14ac:dyDescent="0.2">
      <c r="A140" t="s">
        <v>99</v>
      </c>
      <c r="B140" s="4" t="s">
        <v>255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 t="str">
        <f t="shared" si="4"/>
        <v>K</v>
      </c>
      <c r="W140">
        <f t="shared" si="5"/>
        <v>1</v>
      </c>
    </row>
    <row r="141" spans="1:23" x14ac:dyDescent="0.2">
      <c r="A141" t="s">
        <v>99</v>
      </c>
      <c r="B141" s="4" t="s">
        <v>256</v>
      </c>
      <c r="I141">
        <v>96</v>
      </c>
      <c r="M141">
        <v>98</v>
      </c>
      <c r="N141">
        <v>96</v>
      </c>
      <c r="Q141">
        <v>44</v>
      </c>
      <c r="S141">
        <v>69</v>
      </c>
      <c r="V141" t="str">
        <f t="shared" si="4"/>
        <v>K</v>
      </c>
      <c r="W141" t="str">
        <f t="shared" si="5"/>
        <v/>
      </c>
    </row>
    <row r="142" spans="1:23" x14ac:dyDescent="0.2">
      <c r="A142" t="s">
        <v>99</v>
      </c>
      <c r="B142" s="4" t="s">
        <v>257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 t="str">
        <f t="shared" si="4"/>
        <v>K</v>
      </c>
      <c r="W142">
        <f t="shared" si="5"/>
        <v>1</v>
      </c>
    </row>
    <row r="143" spans="1:23" x14ac:dyDescent="0.2">
      <c r="A143" t="s">
        <v>99</v>
      </c>
      <c r="B143" s="4" t="s">
        <v>258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 t="str">
        <f t="shared" si="4"/>
        <v>K</v>
      </c>
      <c r="W143">
        <f t="shared" si="5"/>
        <v>1</v>
      </c>
    </row>
    <row r="144" spans="1:23" x14ac:dyDescent="0.2">
      <c r="A144" t="s">
        <v>99</v>
      </c>
      <c r="B144" s="4" t="s">
        <v>259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 t="str">
        <f t="shared" si="4"/>
        <v>K</v>
      </c>
      <c r="W144">
        <f t="shared" si="5"/>
        <v>1</v>
      </c>
    </row>
    <row r="145" spans="1:23" x14ac:dyDescent="0.2">
      <c r="A145" t="s">
        <v>99</v>
      </c>
      <c r="B145" s="4" t="s">
        <v>260</v>
      </c>
      <c r="J145">
        <v>89</v>
      </c>
      <c r="M145">
        <v>96</v>
      </c>
      <c r="Q145">
        <v>56</v>
      </c>
      <c r="S145">
        <v>57</v>
      </c>
      <c r="T145">
        <v>63</v>
      </c>
      <c r="V145" t="str">
        <f t="shared" si="4"/>
        <v>K</v>
      </c>
      <c r="W145" t="str">
        <f t="shared" si="5"/>
        <v/>
      </c>
    </row>
    <row r="146" spans="1:23" x14ac:dyDescent="0.2">
      <c r="A146" t="s">
        <v>99</v>
      </c>
      <c r="B146" s="4" t="s">
        <v>261</v>
      </c>
      <c r="J146">
        <v>74</v>
      </c>
      <c r="M146">
        <v>98</v>
      </c>
      <c r="Q146">
        <v>66</v>
      </c>
      <c r="S146">
        <v>56</v>
      </c>
      <c r="V146" t="str">
        <f t="shared" si="4"/>
        <v>K</v>
      </c>
      <c r="W146" t="str">
        <f t="shared" si="5"/>
        <v/>
      </c>
    </row>
    <row r="147" spans="1:23" x14ac:dyDescent="0.2">
      <c r="A147" t="s">
        <v>99</v>
      </c>
      <c r="B147" s="4" t="s">
        <v>262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 t="str">
        <f t="shared" si="4"/>
        <v>K</v>
      </c>
      <c r="W147">
        <f t="shared" si="5"/>
        <v>1</v>
      </c>
    </row>
    <row r="148" spans="1:23" x14ac:dyDescent="0.2">
      <c r="A148" t="s">
        <v>99</v>
      </c>
      <c r="B148" s="4" t="s">
        <v>263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 t="str">
        <f t="shared" si="4"/>
        <v>K</v>
      </c>
      <c r="W148" t="str">
        <f t="shared" si="5"/>
        <v/>
      </c>
    </row>
    <row r="149" spans="1:23" x14ac:dyDescent="0.2">
      <c r="A149" t="s">
        <v>99</v>
      </c>
      <c r="B149" s="4" t="s">
        <v>264</v>
      </c>
      <c r="J149">
        <v>78</v>
      </c>
      <c r="M149">
        <v>100</v>
      </c>
      <c r="Q149">
        <v>96</v>
      </c>
      <c r="R149">
        <v>40</v>
      </c>
      <c r="S149">
        <v>80</v>
      </c>
      <c r="V149" t="str">
        <f t="shared" si="4"/>
        <v>K</v>
      </c>
      <c r="W149" t="str">
        <f t="shared" si="5"/>
        <v/>
      </c>
    </row>
    <row r="150" spans="1:23" x14ac:dyDescent="0.2">
      <c r="A150" t="s">
        <v>99</v>
      </c>
      <c r="B150" s="4" t="s">
        <v>265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 t="str">
        <f t="shared" si="4"/>
        <v>K</v>
      </c>
      <c r="W150" t="str">
        <f t="shared" si="5"/>
        <v/>
      </c>
    </row>
    <row r="151" spans="1:23" x14ac:dyDescent="0.2">
      <c r="A151" t="s">
        <v>99</v>
      </c>
      <c r="B151" s="4" t="s">
        <v>266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 t="str">
        <f t="shared" si="4"/>
        <v>K</v>
      </c>
      <c r="W151">
        <f t="shared" si="5"/>
        <v>1</v>
      </c>
    </row>
    <row r="152" spans="1:23" x14ac:dyDescent="0.2">
      <c r="A152" t="s">
        <v>99</v>
      </c>
      <c r="B152" s="4" t="s">
        <v>267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 t="str">
        <f t="shared" si="4"/>
        <v>K</v>
      </c>
      <c r="W152">
        <f t="shared" si="5"/>
        <v>1</v>
      </c>
    </row>
    <row r="153" spans="1:23" x14ac:dyDescent="0.2">
      <c r="A153" t="s">
        <v>99</v>
      </c>
      <c r="B153" s="4" t="s">
        <v>268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 t="str">
        <f t="shared" si="4"/>
        <v>K</v>
      </c>
      <c r="W153">
        <f t="shared" si="5"/>
        <v>1</v>
      </c>
    </row>
    <row r="157" spans="1:23" ht="17" customHeight="1" x14ac:dyDescent="0.2"/>
    <row r="158" spans="1:23" ht="17" customHeight="1" x14ac:dyDescent="0.2"/>
    <row r="159" spans="1:23" ht="17" customHeight="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5.1</vt:lpstr>
      <vt:lpstr>5.2</vt:lpstr>
      <vt:lpstr>5.3</vt:lpstr>
      <vt:lpstr>5.4</vt:lpstr>
      <vt:lpstr>5.5</vt:lpstr>
      <vt:lpstr>'5.1'!matura</vt:lpstr>
      <vt:lpstr>'5.2'!matura_1</vt:lpstr>
      <vt:lpstr>'5.3'!matura_1</vt:lpstr>
      <vt:lpstr>'5.4'!matura_1</vt:lpstr>
      <vt:lpstr>'5.5'!matura_1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2022-10-18T20:51:23Z</dcterms:created>
  <dcterms:modified xsi:type="dcterms:W3CDTF">2022-10-18T22:57:26Z</dcterms:modified>
</cp:coreProperties>
</file>