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<sst xmlns="http://schemas.openxmlformats.org/spreadsheetml/2006/main" count="78" uniqueCount="69">
  <si>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 xml:space="preserve"> DATE</t>
  </si>
  <si>
    <t>DAY</t>
  </si>
  <si>
    <t xml:space="preserve">FOOD </t>
  </si>
  <si>
    <t>AEON</t>
  </si>
  <si>
    <t xml:space="preserve">OUTSIDE </t>
  </si>
  <si>
    <t>MARKET</t>
  </si>
  <si>
    <t>RENT</t>
  </si>
  <si>
    <t>Utilities</t>
  </si>
  <si>
    <t>GRAB</t>
  </si>
  <si>
    <t>MICELLANIOUS</t>
  </si>
  <si>
    <t>toiletrees</t>
  </si>
  <si>
    <t xml:space="preserve">TOTAL </t>
  </si>
  <si>
    <t>DATE</t>
  </si>
  <si>
    <t xml:space="preserve">FOODCORD </t>
  </si>
  <si>
    <t>AEN</t>
  </si>
  <si>
    <t xml:space="preserve">EATING OUTSITE </t>
  </si>
  <si>
    <t>FOOD SHOPING</t>
  </si>
  <si>
    <t>TAXI</t>
  </si>
  <si>
    <t>Column1</t>
  </si>
  <si>
    <t>Column11</t>
  </si>
  <si>
    <t>1.12.2024</t>
  </si>
  <si>
    <t>2.12.2024</t>
  </si>
  <si>
    <t>JAYA GROCES, MAMAK, PORK SHOP</t>
  </si>
  <si>
    <t>3.12.2024</t>
  </si>
  <si>
    <t xml:space="preserve">BAKERY </t>
  </si>
  <si>
    <t>4.12.2024</t>
  </si>
  <si>
    <t>VILLAGE GROCERS, PHONE BIL,  CALCULATOR</t>
  </si>
  <si>
    <t>5.12.2024</t>
  </si>
  <si>
    <t xml:space="preserve">ELECTRIC BILL , VILLAGE GROCERS, BAKERY </t>
  </si>
  <si>
    <t>6.12.2024</t>
  </si>
  <si>
    <t>KEVINS PANTS, DAISO</t>
  </si>
  <si>
    <t>7.12.2024</t>
  </si>
  <si>
    <t>8.12.2024</t>
  </si>
  <si>
    <t>MAMAK</t>
  </si>
  <si>
    <t>9.12.2024</t>
  </si>
  <si>
    <t>BAKERY</t>
  </si>
  <si>
    <t>10.12.2024</t>
  </si>
  <si>
    <t xml:space="preserve">MEDS 42, DINNER 58, BAKERY </t>
  </si>
  <si>
    <t>11.12.2024</t>
  </si>
  <si>
    <t>VILLAGE GROCERS,</t>
  </si>
  <si>
    <t>12.12.2024</t>
  </si>
  <si>
    <t>FOOD SHOPPING ,INTERNET BILL</t>
  </si>
  <si>
    <t>13.12.2024</t>
  </si>
  <si>
    <t>TESCO</t>
  </si>
  <si>
    <t>14.12.2024</t>
  </si>
  <si>
    <t>VILLAGE GROCERS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</si>
  <si>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</si>
  <si>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</si>
  <si>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</si>
  <si>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</si>
  <si>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</si>
  <si>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</si>
  <si>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</si>
  <si>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mamak, Jaya grocers(60),</t>
  </si>
  <si>
    <t>22.12.2024</t>
  </si>
  <si>
    <t>bakery , village grocers, mamak</t>
  </si>
  <si>
    <t>23.12.2024</t>
  </si>
  <si>
    <t>cake</t>
  </si>
  <si>
    <t>24.12.2024</t>
  </si>
  <si>
    <t>25.12.2024</t>
  </si>
  <si>
    <t>supplements 190, 100 dinner, bakery 15, jaya grocers(70)</t>
  </si>
  <si>
    <t>26.12.2024</t>
  </si>
  <si>
    <t>food shopping 227, bakery ,phone bill</t>
  </si>
  <si>
    <t>27.12.2024</t>
  </si>
  <si>
    <t xml:space="preserve">bakery </t>
  </si>
  <si>
    <t>28.12.2024</t>
  </si>
  <si>
    <t>bakery , grocery shopping</t>
  </si>
  <si>
    <t>29.12.2024</t>
  </si>
  <si>
    <t>30.12.2024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</si>
</sst>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NumberFormat="1"/>
    <xf numFmtId="0" fontId="0" fillId="4" borderId="0" xfId="0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Sheet1!$C$1:$K$2</c:f>
              <c:multiLvlStrCache>
                <c:ptCount val="9"/>
                <c:lvl>
                  <c:pt idx="0">
                    <c:v>FOODCORD </c:v>
                  </c:pt>
                  <c:pt idx="1">
                    <c:v>AEN</c:v>
                  </c:pt>
                  <c:pt idx="2">
                    <c:v>EATING OUTSITE </c:v>
                  </c:pt>
                  <c:pt idx="3">
                    <c:v>FOOD SHOPING</c:v>
                  </c:pt>
                  <c:pt idx="4">
                    <c:v>RENT</c:v>
                  </c:pt>
                  <c:pt idx="5">
                    <c:v>Utilities</c:v>
                  </c:pt>
                  <c:pt idx="6">
                    <c:v>TAXI</c:v>
                  </c:pt>
                  <c:pt idx="7">
                    <c:v>MICELLANIOUS</c:v>
                  </c:pt>
                  <c:pt idx="8">
                    <c:v>Column1</c:v>
                  </c:pt>
                </c:lvl>
                <c:lvl>
                  <c:pt idx="0">
                    <c:v>FOOD </c:v>
                  </c:pt>
                  <c:pt idx="1">
                    <c:v>AEON</c:v>
                  </c:pt>
                  <c:pt idx="2">
                    <c:v>OUTSIDE </c:v>
                  </c:pt>
                  <c:pt idx="3">
                    <c:v>MARKET</c:v>
                  </c:pt>
                  <c:pt idx="4">
                    <c:v>RENT</c:v>
                  </c:pt>
                  <c:pt idx="5">
                    <c:v>Utilities</c:v>
                  </c:pt>
                  <c:pt idx="6">
                    <c:v>GRAB</c:v>
                  </c:pt>
                  <c:pt idx="7">
                    <c:v>MICELLANIOUS</c:v>
                  </c:pt>
                  <c:pt idx="8">
                    <c:v>toiletrees</c:v>
                  </c:pt>
                </c:lvl>
              </c:multiLvlStrCache>
            </c:multiLvlStrRef>
          </c:cat>
          <c:val>
            <c:numRef>
              <c:f>Sheet1!$C$33:$K$33</c:f>
              <c:numCache>
                <c:formatCode>General</c:formatCode>
                <c:ptCount val="9"/>
                <c:pt idx="0">
                  <c:v>771</c:v>
                </c:pt>
                <c:pt idx="1">
                  <c:v>1281</c:v>
                </c:pt>
                <c:pt idx="2">
                  <c:v>248</c:v>
                </c:pt>
                <c:pt idx="3">
                  <c:v>2271</c:v>
                </c:pt>
                <c:pt idx="4">
                  <c:v>2000</c:v>
                </c:pt>
                <c:pt idx="5">
                  <c:v>720</c:v>
                </c:pt>
                <c:pt idx="6">
                  <c:v>484</c:v>
                </c:pt>
                <c:pt idx="7">
                  <c:v>309</c:v>
                </c:pt>
                <c:pt idx="8">
                  <c:v>160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427990</xdr:colOff>
      <xdr:row>33</xdr:row>
      <xdr:rowOff>149860</xdr:rowOff>
    </xdr:from>
    <xdr:to>
      <xdr:col>10</xdr:col>
      <xdr:colOff>521335</xdr:colOff>
      <xdr:row>60</xdr:row>
      <xdr:rowOff>141605</xdr:rowOff>
    </xdr:to>
    <xdr:graphicFrame>
      <xdr:nvGraphicFramePr>
        <xdr:cNvPr id="2" name="Chart 1"/>
        <xdr:cNvGraphicFramePr/>
      </xdr:nvGraphicFramePr>
      <xdr:xfrm>
        <a:off x="427990" y="6184900"/>
        <a:ext cx="8132445" cy="4929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M126" totalsRowCount="1">
  <autoFilter xmlns:etc="http://www.wps.cn/officeDocument/2017/etCustomData" ref="A2:M125" etc:filterBottomFollowUsedRange="0"/>
  <tableColumns count="13">
    <tableColumn id="1" name="DATE"/>
    <tableColumn id="2" name="DAY"/>
    <tableColumn id="3" name="FOODCORD "/>
    <tableColumn id="4" name="AEN"/>
    <tableColumn id="5" name="EATING OUTSITE "/>
    <tableColumn id="6" name="FOOD SHOPING"/>
    <tableColumn id="12" name="RENT"/>
    <tableColumn id="7" name="Utilities"/>
    <tableColumn id="8" name="TAXI"/>
    <tableColumn id="9" name="MICELLANIOUS"/>
    <tableColumn id="13" name="Column1"/>
    <tableColumn id="10" name="TOTAL " dataDxfId="0">
      <calculatedColumnFormula>SUM(C3:K3)</calculatedColumnFormula>
    </tableColumn>
    <tableColumn id="11" name="Column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5"/>
  <sheetViews>
    <sheetView tabSelected="1" workbookViewId="0">
      <pane ySplit="1" topLeftCell="A33" activePane="bottomLeft" state="frozen"/>
      <selection/>
      <selection pane="bottomLeft" activeCell="M46" sqref="M46"/>
    </sheetView>
  </sheetViews>
  <sheetFormatPr defaultColWidth="9" defaultRowHeight="14.4"/>
  <cols>
    <col min="1" max="1" width="10.4444444444444" customWidth="1"/>
    <col min="2" max="2" width="11.7777777777778" customWidth="1"/>
    <col min="3" max="4" width="10.1111111111111" customWidth="1"/>
    <col min="5" max="5" width="16.8888888888889" customWidth="1"/>
    <col min="6" max="6" width="13.4444444444444" customWidth="1"/>
    <col min="7" max="9" width="10.1111111111111" customWidth="1"/>
    <col min="10" max="10" width="14.1111111111111" customWidth="1"/>
    <col min="11" max="12" width="11.1111111111111" customWidth="1"/>
    <col min="13" max="13" width="53.555555555555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7</v>
      </c>
      <c r="I2" t="s">
        <v>17</v>
      </c>
      <c r="J2" t="s">
        <v>9</v>
      </c>
      <c r="K2" t="s">
        <v>18</v>
      </c>
      <c r="L2" t="s">
        <v>11</v>
      </c>
      <c r="M2" t="s">
        <v>19</v>
      </c>
    </row>
    <row r="3" spans="1:12">
      <c r="A3" t="s">
        <v>20</v>
      </c>
      <c r="B3"/>
      <c r="C3">
        <v>18</v>
      </c>
      <c r="D3"/>
      <c r="E3"/>
      <c r="K3" s="3"/>
      <c r="L3" s="3">
        <f t="shared" ref="L3:L34" si="0">SUM(C3:K3)</f>
        <v>18</v>
      </c>
    </row>
    <row r="4" spans="1:13">
      <c r="A4" t="s">
        <v>21</v>
      </c>
      <c r="B4"/>
      <c r="C4">
        <f>18+12+4</f>
        <v>34</v>
      </c>
      <c r="F4">
        <f>102+33+30</f>
        <v>165</v>
      </c>
      <c r="G4">
        <v>2000</v>
      </c>
      <c r="H4"/>
      <c r="I4">
        <v>13</v>
      </c>
      <c r="J4"/>
      <c r="K4" s="3"/>
      <c r="L4" s="3">
        <f t="shared" si="0"/>
        <v>2212</v>
      </c>
      <c r="M4" t="s">
        <v>22</v>
      </c>
    </row>
    <row r="5" spans="1:13">
      <c r="A5" t="s">
        <v>23</v>
      </c>
      <c r="B5"/>
      <c r="C5"/>
      <c r="D5">
        <v>43</v>
      </c>
      <c r="E5"/>
      <c r="F5">
        <v>8</v>
      </c>
      <c r="K5" s="3"/>
      <c r="L5" s="3">
        <f t="shared" si="0"/>
        <v>51</v>
      </c>
      <c r="M5" t="s">
        <v>24</v>
      </c>
    </row>
    <row r="6" spans="1:13">
      <c r="A6" t="s">
        <v>25</v>
      </c>
      <c r="B6"/>
      <c r="C6"/>
      <c r="D6"/>
      <c r="E6">
        <v>65</v>
      </c>
      <c r="F6">
        <v>100</v>
      </c>
      <c r="G6"/>
      <c r="H6">
        <v>30</v>
      </c>
      <c r="I6">
        <v>14</v>
      </c>
      <c r="J6">
        <v>50</v>
      </c>
      <c r="K6" s="3"/>
      <c r="L6" s="3">
        <f t="shared" si="0"/>
        <v>259</v>
      </c>
      <c r="M6" t="s">
        <v>26</v>
      </c>
    </row>
    <row r="7" spans="1:13">
      <c r="A7" t="s">
        <v>27</v>
      </c>
      <c r="B7"/>
      <c r="C7">
        <f>16+19</f>
        <v>35</v>
      </c>
      <c r="D7">
        <f>51+57</f>
        <v>108</v>
      </c>
      <c r="F7">
        <v>8</v>
      </c>
      <c r="G7"/>
      <c r="H7">
        <v>450</v>
      </c>
      <c r="I7"/>
      <c r="J7"/>
      <c r="K7" s="3"/>
      <c r="L7" s="3">
        <f t="shared" si="0"/>
        <v>601</v>
      </c>
      <c r="M7" t="s">
        <v>28</v>
      </c>
    </row>
    <row r="8" spans="1:13">
      <c r="A8" t="s">
        <v>29</v>
      </c>
      <c r="B8"/>
      <c r="C8">
        <v>37</v>
      </c>
      <c r="D8"/>
      <c r="E8">
        <v>15</v>
      </c>
      <c r="F8">
        <v>114</v>
      </c>
      <c r="G8"/>
      <c r="H8"/>
      <c r="I8">
        <v>28</v>
      </c>
      <c r="J8">
        <f>120+12</f>
        <v>132</v>
      </c>
      <c r="K8" s="3"/>
      <c r="L8" s="3">
        <f t="shared" si="0"/>
        <v>326</v>
      </c>
      <c r="M8" t="s">
        <v>30</v>
      </c>
    </row>
    <row r="9" spans="1:12">
      <c r="A9" t="s">
        <v>31</v>
      </c>
      <c r="B9"/>
      <c r="C9">
        <v>27</v>
      </c>
      <c r="D9">
        <f>24+25+12</f>
        <v>61</v>
      </c>
      <c r="K9" s="3"/>
      <c r="L9" s="3">
        <f t="shared" si="0"/>
        <v>88</v>
      </c>
    </row>
    <row r="10" spans="1:13">
      <c r="A10" t="s">
        <v>32</v>
      </c>
      <c r="B10"/>
      <c r="C10">
        <v>44</v>
      </c>
      <c r="D10">
        <f>23+72</f>
        <v>95</v>
      </c>
      <c r="F10">
        <v>20</v>
      </c>
      <c r="I10">
        <v>20</v>
      </c>
      <c r="J10">
        <v>30</v>
      </c>
      <c r="K10" s="3"/>
      <c r="L10" s="3">
        <f t="shared" si="0"/>
        <v>209</v>
      </c>
      <c r="M10" t="s">
        <v>33</v>
      </c>
    </row>
    <row r="11" spans="1:13">
      <c r="A11" s="2" t="s">
        <v>34</v>
      </c>
      <c r="B11" s="2"/>
      <c r="C11" s="2">
        <v>43</v>
      </c>
      <c r="D11" s="2">
        <v>60</v>
      </c>
      <c r="E11" s="2"/>
      <c r="F11" s="2">
        <v>10</v>
      </c>
      <c r="G11" s="2"/>
      <c r="H11" s="2"/>
      <c r="I11" s="2">
        <v>28</v>
      </c>
      <c r="J11" s="2"/>
      <c r="K11" s="5"/>
      <c r="L11" s="5">
        <f t="shared" si="0"/>
        <v>141</v>
      </c>
      <c r="M11" s="2" t="s">
        <v>35</v>
      </c>
    </row>
    <row r="12" spans="1:13">
      <c r="A12" t="s">
        <v>36</v>
      </c>
      <c r="B12"/>
      <c r="C12">
        <v>26</v>
      </c>
      <c r="D12">
        <v>65</v>
      </c>
      <c r="E12"/>
      <c r="F12">
        <f>58+5</f>
        <v>63</v>
      </c>
      <c r="I12">
        <f>18+11+18</f>
        <v>47</v>
      </c>
      <c r="K12" s="3">
        <v>42</v>
      </c>
      <c r="L12" s="5">
        <f t="shared" si="0"/>
        <v>243</v>
      </c>
      <c r="M12" t="s">
        <v>37</v>
      </c>
    </row>
    <row r="13" spans="1:13">
      <c r="A13" t="s">
        <v>38</v>
      </c>
      <c r="B13"/>
      <c r="C13">
        <v>57</v>
      </c>
      <c r="D13"/>
      <c r="F13">
        <f>24+65+80</f>
        <v>169</v>
      </c>
      <c r="I13">
        <v>22</v>
      </c>
      <c r="J13"/>
      <c r="K13" s="3"/>
      <c r="L13" s="5">
        <f t="shared" si="0"/>
        <v>248</v>
      </c>
      <c r="M13" t="s">
        <v>39</v>
      </c>
    </row>
    <row r="14" spans="1:13">
      <c r="A14" t="s">
        <v>40</v>
      </c>
      <c r="B14"/>
      <c r="C14">
        <v>25</v>
      </c>
      <c r="D14">
        <v>63</v>
      </c>
      <c r="E14"/>
      <c r="F14">
        <v>230</v>
      </c>
      <c r="G14"/>
      <c r="H14">
        <v>210</v>
      </c>
      <c r="I14">
        <v>14</v>
      </c>
      <c r="J14"/>
      <c r="K14" s="3"/>
      <c r="L14" s="5">
        <f t="shared" si="0"/>
        <v>542</v>
      </c>
      <c r="M14" t="s">
        <v>41</v>
      </c>
    </row>
    <row r="15" spans="1:13">
      <c r="A15" t="s">
        <v>42</v>
      </c>
      <c r="B15"/>
      <c r="C15"/>
      <c r="D15">
        <v>35</v>
      </c>
      <c r="E15"/>
      <c r="F15">
        <v>80</v>
      </c>
      <c r="G15"/>
      <c r="H15"/>
      <c r="I15">
        <v>16</v>
      </c>
      <c r="K15" s="3"/>
      <c r="L15" s="5">
        <f t="shared" si="0"/>
        <v>131</v>
      </c>
      <c r="M15" t="s">
        <v>43</v>
      </c>
    </row>
    <row r="16" spans="1:13">
      <c r="A16" t="s">
        <v>44</v>
      </c>
      <c r="B16"/>
      <c r="C16">
        <v>34</v>
      </c>
      <c r="D16">
        <v>39</v>
      </c>
      <c r="E16"/>
      <c r="F16">
        <v>45</v>
      </c>
      <c r="G16"/>
      <c r="H16"/>
      <c r="I16"/>
      <c r="J16"/>
      <c r="K16" s="3"/>
      <c r="L16" s="5">
        <f t="shared" si="0"/>
        <v>118</v>
      </c>
      <c r="M16" t="s">
        <v>45</v>
      </c>
    </row>
    <row r="17" spans="1:13">
      <c r="A17" t="s">
        <v>46</v>
      </c>
      <c r="B17"/>
      <c r="C17">
        <v>31</v>
      </c>
      <c r="D17">
        <f>12+93</f>
        <v>105</v>
      </c>
      <c r="F17">
        <v>8</v>
      </c>
      <c r="G17"/>
      <c r="H17"/>
      <c r="I17"/>
      <c r="J17"/>
      <c r="K17" s="3"/>
      <c r="L17" s="5">
        <f t="shared" si="0"/>
        <v>144</v>
      </c>
      <c r="M17" t="s">
        <v>24</v>
      </c>
    </row>
    <row r="18" spans="1:13">
      <c r="A18" t="s">
        <v>47</v>
      </c>
      <c r="B18"/>
      <c r="C18"/>
      <c r="D18">
        <v>26</v>
      </c>
      <c r="E18"/>
      <c r="F18">
        <v>10</v>
      </c>
      <c r="G18"/>
      <c r="H18"/>
      <c r="I18"/>
      <c r="J18"/>
      <c r="K18"/>
      <c r="L18" s="5">
        <f t="shared" si="0"/>
        <v>36</v>
      </c>
      <c r="M18" t="s">
        <v>24</v>
      </c>
    </row>
    <row r="19" spans="1:13">
      <c r="A19" t="s">
        <v>48</v>
      </c>
      <c r="B19"/>
      <c r="C19"/>
      <c r="D19">
        <v>60</v>
      </c>
      <c r="E19"/>
      <c r="F19">
        <v>25</v>
      </c>
      <c r="G19"/>
      <c r="H19"/>
      <c r="I19">
        <v>57</v>
      </c>
      <c r="J19"/>
      <c r="K19"/>
      <c r="L19" s="5">
        <f t="shared" si="0"/>
        <v>142</v>
      </c>
      <c r="M19" t="s">
        <v>24</v>
      </c>
    </row>
    <row r="20" spans="1:13">
      <c r="A20" t="s">
        <v>49</v>
      </c>
      <c r="B20"/>
      <c r="C20">
        <f>51+13</f>
        <v>64</v>
      </c>
      <c r="D20">
        <v>45</v>
      </c>
      <c r="E20">
        <v>26</v>
      </c>
      <c r="F20">
        <v>10</v>
      </c>
      <c r="G20"/>
      <c r="H20"/>
      <c r="I20"/>
      <c r="L20" s="5">
        <f t="shared" si="0"/>
        <v>145</v>
      </c>
      <c r="M20" t="s">
        <v>24</v>
      </c>
    </row>
    <row r="21" spans="1:12">
      <c r="A21" t="s">
        <v>50</v>
      </c>
      <c r="B21"/>
      <c r="C21">
        <v>27</v>
      </c>
      <c r="D21">
        <v>50</v>
      </c>
      <c r="E21"/>
      <c r="F21">
        <v>10</v>
      </c>
      <c r="G21"/>
      <c r="H21"/>
      <c r="I21"/>
      <c r="J21" s="3"/>
      <c r="L21" s="5">
        <f t="shared" si="0"/>
        <v>87</v>
      </c>
    </row>
    <row r="22" spans="1:12">
      <c r="A22" t="s">
        <v>51</v>
      </c>
      <c r="B22"/>
      <c r="C22">
        <v>40</v>
      </c>
      <c r="D22">
        <f>74+34</f>
        <v>108</v>
      </c>
      <c r="F22">
        <v>10</v>
      </c>
      <c r="G22"/>
      <c r="H22"/>
      <c r="I22"/>
      <c r="J22"/>
      <c r="K22"/>
      <c r="L22" s="5">
        <f t="shared" si="0"/>
        <v>158</v>
      </c>
    </row>
    <row r="23" spans="1:13">
      <c r="A23" t="s">
        <v>52</v>
      </c>
      <c r="B23"/>
      <c r="C23">
        <f>26+8</f>
        <v>34</v>
      </c>
      <c r="E23">
        <v>25</v>
      </c>
      <c r="F23">
        <f>20+60</f>
        <v>80</v>
      </c>
      <c r="I23">
        <f>18+15</f>
        <v>33</v>
      </c>
      <c r="L23" s="5">
        <f t="shared" si="0"/>
        <v>172</v>
      </c>
      <c r="M23" t="s">
        <v>53</v>
      </c>
    </row>
    <row r="24" spans="1:13">
      <c r="A24" t="s">
        <v>54</v>
      </c>
      <c r="B24"/>
      <c r="C24">
        <v>22</v>
      </c>
      <c r="D24">
        <v>41</v>
      </c>
      <c r="E24"/>
      <c r="F24">
        <f>12+52+14</f>
        <v>78</v>
      </c>
      <c r="I24">
        <v>32</v>
      </c>
      <c r="J24"/>
      <c r="K24"/>
      <c r="L24" s="5">
        <f t="shared" si="0"/>
        <v>173</v>
      </c>
      <c r="M24" t="s">
        <v>55</v>
      </c>
    </row>
    <row r="25" spans="1:13">
      <c r="A25" t="s">
        <v>56</v>
      </c>
      <c r="B25"/>
      <c r="C25">
        <v>26</v>
      </c>
      <c r="D25">
        <v>60</v>
      </c>
      <c r="E25"/>
      <c r="F25">
        <v>165</v>
      </c>
      <c r="G25"/>
      <c r="H25"/>
      <c r="I25">
        <f>23+26+50</f>
        <v>99</v>
      </c>
      <c r="J25">
        <v>97</v>
      </c>
      <c r="K25"/>
      <c r="L25" s="5">
        <f t="shared" si="0"/>
        <v>447</v>
      </c>
      <c r="M25" t="s">
        <v>57</v>
      </c>
    </row>
    <row r="26" spans="1:12">
      <c r="A26" t="s">
        <v>58</v>
      </c>
      <c r="B26"/>
      <c r="C26"/>
      <c r="D26"/>
      <c r="E26"/>
      <c r="F26"/>
      <c r="G26"/>
      <c r="H26"/>
      <c r="I26">
        <v>32</v>
      </c>
      <c r="J26"/>
      <c r="K26"/>
      <c r="L26" s="5">
        <f t="shared" si="0"/>
        <v>32</v>
      </c>
    </row>
    <row r="27" spans="1:13">
      <c r="A27" t="s">
        <v>59</v>
      </c>
      <c r="B27"/>
      <c r="C27"/>
      <c r="D27">
        <v>27</v>
      </c>
      <c r="E27"/>
      <c r="F27">
        <f>190+40+15+100+70</f>
        <v>415</v>
      </c>
      <c r="I27">
        <v>22</v>
      </c>
      <c r="J27"/>
      <c r="K27">
        <v>20</v>
      </c>
      <c r="L27" s="5">
        <f t="shared" si="0"/>
        <v>484</v>
      </c>
      <c r="M27" t="s">
        <v>60</v>
      </c>
    </row>
    <row r="28" spans="1:13">
      <c r="A28" t="s">
        <v>61</v>
      </c>
      <c r="B28"/>
      <c r="C28"/>
      <c r="D28">
        <v>32</v>
      </c>
      <c r="E28">
        <v>55</v>
      </c>
      <c r="F28">
        <f>227+15</f>
        <v>242</v>
      </c>
      <c r="H28">
        <v>30</v>
      </c>
      <c r="I28"/>
      <c r="J28"/>
      <c r="K28">
        <v>60</v>
      </c>
      <c r="L28" s="5">
        <f t="shared" si="0"/>
        <v>419</v>
      </c>
      <c r="M28" t="s">
        <v>62</v>
      </c>
    </row>
    <row r="29" spans="1:13">
      <c r="A29" t="s">
        <v>63</v>
      </c>
      <c r="B29"/>
      <c r="C29">
        <v>48</v>
      </c>
      <c r="D29">
        <v>40</v>
      </c>
      <c r="E29"/>
      <c r="F29">
        <v>15</v>
      </c>
      <c r="G29"/>
      <c r="H29"/>
      <c r="I29"/>
      <c r="J29"/>
      <c r="K29"/>
      <c r="L29" s="5">
        <f t="shared" si="0"/>
        <v>103</v>
      </c>
      <c r="M29" t="s">
        <v>64</v>
      </c>
    </row>
    <row r="30" spans="1:13">
      <c r="A30" t="s">
        <v>65</v>
      </c>
      <c r="B30"/>
      <c r="C30">
        <v>28</v>
      </c>
      <c r="D30">
        <f>58+32</f>
        <v>90</v>
      </c>
      <c r="E30">
        <f>25+37</f>
        <v>62</v>
      </c>
      <c r="F30">
        <v>180</v>
      </c>
      <c r="G30"/>
      <c r="H30"/>
      <c r="I30">
        <v>7</v>
      </c>
      <c r="J30"/>
      <c r="K30">
        <v>38</v>
      </c>
      <c r="L30" s="5">
        <f t="shared" si="0"/>
        <v>405</v>
      </c>
      <c r="M30" t="s">
        <v>66</v>
      </c>
    </row>
    <row r="31" spans="1:12">
      <c r="A31" t="s">
        <v>67</v>
      </c>
      <c r="B31"/>
      <c r="C31">
        <f>36</f>
        <v>36</v>
      </c>
      <c r="L31" s="5">
        <f t="shared" si="0"/>
        <v>36</v>
      </c>
    </row>
    <row r="32" spans="1:12">
      <c r="A32" t="s">
        <v>68</v>
      </c>
      <c r="B32"/>
      <c r="C32">
        <f>13+22</f>
        <v>35</v>
      </c>
      <c r="D32">
        <v>28</v>
      </c>
      <c r="E32"/>
      <c r="F32">
        <v>11</v>
      </c>
      <c r="G32"/>
      <c r="H32"/>
      <c r="I32"/>
      <c r="J32"/>
      <c r="K32"/>
      <c r="L32" s="5">
        <f t="shared" si="0"/>
        <v>74</v>
      </c>
    </row>
    <row r="33" spans="3:12">
      <c r="C33" s="3">
        <f>SUM(C3:C32)</f>
        <v>771</v>
      </c>
      <c r="D33" s="3">
        <f t="shared" ref="D33:K33" si="1">SUM(D3:D32)</f>
        <v>1281</v>
      </c>
      <c r="E33" s="3">
        <f t="shared" si="1"/>
        <v>248</v>
      </c>
      <c r="F33" s="3">
        <f t="shared" si="1"/>
        <v>2271</v>
      </c>
      <c r="G33" s="3">
        <f t="shared" si="1"/>
        <v>2000</v>
      </c>
      <c r="H33" s="3">
        <f t="shared" si="1"/>
        <v>720</v>
      </c>
      <c r="I33" s="3">
        <f t="shared" si="1"/>
        <v>484</v>
      </c>
      <c r="J33" s="3">
        <f t="shared" si="1"/>
        <v>309</v>
      </c>
      <c r="K33" s="3">
        <f t="shared" si="1"/>
        <v>160</v>
      </c>
      <c r="L33" s="5">
        <f t="shared" si="0"/>
        <v>8244</v>
      </c>
    </row>
    <row r="34" spans="12:12">
      <c r="L34" s="5">
        <f t="shared" si="0"/>
        <v>0</v>
      </c>
    </row>
    <row r="35" spans="12:12">
      <c r="L35" s="5">
        <f t="shared" ref="L35:L66" si="2">SUM(C35:K35)</f>
        <v>0</v>
      </c>
    </row>
    <row r="36" spans="12:12">
      <c r="L36" s="5">
        <f t="shared" si="2"/>
        <v>0</v>
      </c>
    </row>
    <row r="37" spans="12:12">
      <c r="L37" s="5">
        <f t="shared" si="2"/>
        <v>0</v>
      </c>
    </row>
    <row r="38" spans="12:12">
      <c r="L38" s="5">
        <f t="shared" si="2"/>
        <v>0</v>
      </c>
    </row>
    <row r="39" spans="12:12">
      <c r="L39" s="5">
        <f t="shared" si="2"/>
        <v>0</v>
      </c>
    </row>
    <row r="40" spans="12:12">
      <c r="L40" s="5">
        <f t="shared" si="2"/>
        <v>0</v>
      </c>
    </row>
    <row r="41" spans="12:12">
      <c r="L41" s="5">
        <f t="shared" si="2"/>
        <v>0</v>
      </c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6">
        <f t="shared" si="2"/>
        <v>0</v>
      </c>
    </row>
    <row r="43" spans="12:12">
      <c r="L43" s="6">
        <f t="shared" si="2"/>
        <v>0</v>
      </c>
    </row>
    <row r="44" spans="12:12">
      <c r="L44" s="6">
        <f t="shared" si="2"/>
        <v>0</v>
      </c>
    </row>
    <row r="45" spans="12:12">
      <c r="L45" s="6">
        <f t="shared" si="2"/>
        <v>0</v>
      </c>
    </row>
    <row r="46" spans="12:12">
      <c r="L46" s="6">
        <f t="shared" si="2"/>
        <v>0</v>
      </c>
    </row>
    <row r="47" spans="12:12">
      <c r="L47" s="6">
        <f t="shared" si="2"/>
        <v>0</v>
      </c>
    </row>
    <row r="48" spans="12:12">
      <c r="L48" s="6">
        <f t="shared" si="2"/>
        <v>0</v>
      </c>
    </row>
    <row r="49" spans="12:12">
      <c r="L49" s="6">
        <f t="shared" si="2"/>
        <v>0</v>
      </c>
    </row>
    <row r="50" spans="12:12">
      <c r="L50" s="6">
        <f t="shared" si="2"/>
        <v>0</v>
      </c>
    </row>
    <row r="51" spans="12:12">
      <c r="L51" s="6">
        <f t="shared" si="2"/>
        <v>0</v>
      </c>
    </row>
    <row r="52" spans="12:12">
      <c r="L52" s="6">
        <f t="shared" si="2"/>
        <v>0</v>
      </c>
    </row>
    <row r="53" spans="12:12">
      <c r="L53" s="6">
        <f t="shared" si="2"/>
        <v>0</v>
      </c>
    </row>
    <row r="54" spans="12:12">
      <c r="L54" s="6">
        <f t="shared" si="2"/>
        <v>0</v>
      </c>
    </row>
    <row r="55" spans="12:12">
      <c r="L55" s="6">
        <f t="shared" si="2"/>
        <v>0</v>
      </c>
    </row>
    <row r="56" spans="12:12">
      <c r="L56" s="6">
        <f t="shared" si="2"/>
        <v>0</v>
      </c>
    </row>
    <row r="57" spans="12:12">
      <c r="L57" s="6">
        <f t="shared" si="2"/>
        <v>0</v>
      </c>
    </row>
    <row r="58" spans="12:12">
      <c r="L58" s="6">
        <f t="shared" si="2"/>
        <v>0</v>
      </c>
    </row>
    <row r="59" spans="12:12">
      <c r="L59" s="6">
        <f t="shared" si="2"/>
        <v>0</v>
      </c>
    </row>
    <row r="60" spans="12:12">
      <c r="L60" s="6">
        <f t="shared" si="2"/>
        <v>0</v>
      </c>
    </row>
    <row r="61" spans="12:12">
      <c r="L61" s="6">
        <f t="shared" si="2"/>
        <v>0</v>
      </c>
    </row>
    <row r="62" spans="12:12">
      <c r="L62" s="6">
        <f t="shared" si="2"/>
        <v>0</v>
      </c>
    </row>
    <row r="63" spans="12:12">
      <c r="L63" s="6">
        <f t="shared" si="2"/>
        <v>0</v>
      </c>
    </row>
    <row r="64" spans="12:12">
      <c r="L64" s="6">
        <f t="shared" si="2"/>
        <v>0</v>
      </c>
    </row>
    <row r="65" spans="12:12">
      <c r="L65" s="6">
        <f t="shared" si="2"/>
        <v>0</v>
      </c>
    </row>
    <row r="66" spans="12:12">
      <c r="L66" s="6">
        <f t="shared" si="2"/>
        <v>0</v>
      </c>
    </row>
    <row r="67" spans="12:12">
      <c r="L67" s="6">
        <f t="shared" ref="L67:L98" si="3">SUM(C67:K67)</f>
        <v>0</v>
      </c>
    </row>
    <row r="68" spans="12:12">
      <c r="L68" s="6">
        <f t="shared" si="3"/>
        <v>0</v>
      </c>
    </row>
    <row r="69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6">
        <f t="shared" si="3"/>
        <v>0</v>
      </c>
    </row>
    <row r="70" spans="12:12">
      <c r="L70" s="6">
        <f t="shared" si="3"/>
        <v>0</v>
      </c>
    </row>
    <row r="71" spans="12:12">
      <c r="L71" s="6">
        <f t="shared" si="3"/>
        <v>0</v>
      </c>
    </row>
    <row r="72" spans="12:12">
      <c r="L72" s="6">
        <f t="shared" si="3"/>
        <v>0</v>
      </c>
    </row>
    <row r="73" spans="12:12">
      <c r="L73" s="6">
        <f t="shared" si="3"/>
        <v>0</v>
      </c>
    </row>
    <row r="74" spans="12:12">
      <c r="L74" s="6">
        <f t="shared" si="3"/>
        <v>0</v>
      </c>
    </row>
    <row r="75" spans="12:12">
      <c r="L75" s="6">
        <f t="shared" si="3"/>
        <v>0</v>
      </c>
    </row>
    <row r="76" spans="12:12">
      <c r="L76" s="6">
        <f t="shared" si="3"/>
        <v>0</v>
      </c>
    </row>
    <row r="77" spans="12:12">
      <c r="L77" s="6">
        <f t="shared" si="3"/>
        <v>0</v>
      </c>
    </row>
    <row r="78" spans="12:12">
      <c r="L78" s="6">
        <f t="shared" si="3"/>
        <v>0</v>
      </c>
    </row>
    <row r="79" spans="12:12">
      <c r="L79" s="6">
        <f t="shared" si="3"/>
        <v>0</v>
      </c>
    </row>
    <row r="80" spans="12:12">
      <c r="L80" s="6">
        <f t="shared" si="3"/>
        <v>0</v>
      </c>
    </row>
    <row r="81" spans="12:12">
      <c r="L81" s="6">
        <f t="shared" si="3"/>
        <v>0</v>
      </c>
    </row>
    <row r="82" spans="12:12">
      <c r="L82" s="6">
        <f t="shared" si="3"/>
        <v>0</v>
      </c>
    </row>
    <row r="83" spans="12:12">
      <c r="L83" s="6">
        <f t="shared" si="3"/>
        <v>0</v>
      </c>
    </row>
    <row r="84" spans="12:12">
      <c r="L84" s="6">
        <f t="shared" si="3"/>
        <v>0</v>
      </c>
    </row>
    <row r="85" spans="12:12">
      <c r="L85" s="6">
        <f t="shared" si="3"/>
        <v>0</v>
      </c>
    </row>
    <row r="86" spans="12:12">
      <c r="L86" s="6">
        <f t="shared" si="3"/>
        <v>0</v>
      </c>
    </row>
    <row r="87" spans="12:12">
      <c r="L87" s="6">
        <f t="shared" si="3"/>
        <v>0</v>
      </c>
    </row>
    <row r="88" spans="12:12">
      <c r="L88" s="6">
        <f t="shared" si="3"/>
        <v>0</v>
      </c>
    </row>
    <row r="89" spans="12:12">
      <c r="L89" s="6">
        <f t="shared" si="3"/>
        <v>0</v>
      </c>
    </row>
    <row r="90" spans="12:12">
      <c r="L90" s="6">
        <f t="shared" si="3"/>
        <v>0</v>
      </c>
    </row>
    <row r="91" spans="12:12">
      <c r="L91" s="6">
        <f t="shared" si="3"/>
        <v>0</v>
      </c>
    </row>
    <row r="92" spans="12:12">
      <c r="L92" s="6">
        <f t="shared" si="3"/>
        <v>0</v>
      </c>
    </row>
    <row r="93" spans="12:12">
      <c r="L93" s="7">
        <f t="shared" si="3"/>
        <v>0</v>
      </c>
    </row>
    <row r="94" spans="12:12">
      <c r="L94" s="7">
        <f t="shared" si="3"/>
        <v>0</v>
      </c>
    </row>
    <row r="95" spans="12:12">
      <c r="L95" s="7">
        <f t="shared" si="3"/>
        <v>0</v>
      </c>
    </row>
    <row r="96" spans="12:12">
      <c r="L96" s="7">
        <f t="shared" si="3"/>
        <v>0</v>
      </c>
    </row>
    <row r="97" spans="12:12">
      <c r="L97" s="7">
        <f t="shared" si="3"/>
        <v>0</v>
      </c>
    </row>
    <row r="98" spans="12:12">
      <c r="L98" s="7">
        <f t="shared" si="3"/>
        <v>0</v>
      </c>
    </row>
    <row r="99" spans="12:12">
      <c r="L99" s="7">
        <f t="shared" ref="L99:L125" si="4">SUM(C99:K99)</f>
        <v>0</v>
      </c>
    </row>
    <row r="100" spans="12:12">
      <c r="L100" s="7">
        <f t="shared" si="4"/>
        <v>0</v>
      </c>
    </row>
    <row r="101" spans="12:12">
      <c r="L101" s="7">
        <f t="shared" si="4"/>
        <v>0</v>
      </c>
    </row>
    <row r="102" spans="12:12">
      <c r="L102" s="7">
        <f t="shared" si="4"/>
        <v>0</v>
      </c>
    </row>
    <row r="103" spans="12:12">
      <c r="L103" s="7">
        <f t="shared" si="4"/>
        <v>0</v>
      </c>
    </row>
    <row r="104" spans="12:12">
      <c r="L104" s="7">
        <f t="shared" si="4"/>
        <v>0</v>
      </c>
    </row>
    <row r="105" spans="12:12">
      <c r="L105" s="7">
        <f t="shared" si="4"/>
        <v>0</v>
      </c>
    </row>
    <row r="106" spans="12:12">
      <c r="L106" s="7">
        <f t="shared" si="4"/>
        <v>0</v>
      </c>
    </row>
    <row r="107" spans="12:12">
      <c r="L107" s="7">
        <f t="shared" si="4"/>
        <v>0</v>
      </c>
    </row>
    <row r="108" spans="12:12">
      <c r="L108" s="7">
        <f t="shared" si="4"/>
        <v>0</v>
      </c>
    </row>
    <row r="109" spans="12:12">
      <c r="L109" s="7">
        <f t="shared" si="4"/>
        <v>0</v>
      </c>
    </row>
    <row r="110" spans="12:12">
      <c r="L110" s="3">
        <f t="shared" si="4"/>
        <v>0</v>
      </c>
    </row>
    <row r="111" spans="12:12">
      <c r="L111" s="3">
        <f t="shared" si="4"/>
        <v>0</v>
      </c>
    </row>
    <row r="112" spans="12:12">
      <c r="L112" s="3">
        <f t="shared" si="4"/>
        <v>0</v>
      </c>
    </row>
    <row r="113" spans="12:12">
      <c r="L113" s="3">
        <f t="shared" si="4"/>
        <v>0</v>
      </c>
    </row>
    <row r="114" spans="12:12">
      <c r="L114" s="3">
        <f t="shared" si="4"/>
        <v>0</v>
      </c>
    </row>
    <row r="115" spans="12:12">
      <c r="L115" s="3">
        <f t="shared" si="4"/>
        <v>0</v>
      </c>
    </row>
    <row r="116" spans="12:12">
      <c r="L116" s="3">
        <f t="shared" si="4"/>
        <v>0</v>
      </c>
    </row>
    <row r="117" spans="12:12">
      <c r="L117" s="3">
        <f t="shared" si="4"/>
        <v>0</v>
      </c>
    </row>
    <row r="118" spans="12:12">
      <c r="L118" s="3">
        <f t="shared" si="4"/>
        <v>0</v>
      </c>
    </row>
    <row r="119" spans="12:12">
      <c r="L119" s="3">
        <f t="shared" si="4"/>
        <v>0</v>
      </c>
    </row>
    <row r="120" spans="12:12">
      <c r="L120" s="3">
        <f t="shared" si="4"/>
        <v>0</v>
      </c>
    </row>
    <row r="121" spans="12:12">
      <c r="L121" s="3">
        <f t="shared" si="4"/>
        <v>0</v>
      </c>
    </row>
    <row r="122" spans="12:12">
      <c r="L122" s="3">
        <f t="shared" si="4"/>
        <v>0</v>
      </c>
    </row>
    <row r="123" spans="12:12">
      <c r="L123" s="3">
        <f t="shared" si="4"/>
        <v>0</v>
      </c>
    </row>
    <row r="124" spans="12:12">
      <c r="L124" s="3">
        <f t="shared" si="4"/>
        <v>0</v>
      </c>
    </row>
    <row r="125" spans="12:12">
      <c r="L125" s="3">
        <f t="shared" si="4"/>
        <v>0</v>
      </c>
    </row>
  </sheetData>
  <pageMargins left="0.7" right="0.7" top="0.75" bottom="0.75" header="0.3" footer="0.3"/>
  <pageSetup paperSize="9" orientation="portrait" horizontalDpi="1200" verticalDpi="12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2022-10-31T06:44:00Z</dcterms:created>
  <dcterms:modified xsi:type="dcterms:W3CDTF">2024-12-31T08:05:29Z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8910F19DAC0E44E6842F70026D1608D3</vt:lpwstr>
  </property>
  <property fmtid="{D5CDD505-2E9C-101B-9397-08002B2CF9AE}" pid="3" name="KSOProductBuildVer">
    <vt:lpwstr>1033-12.2.0.19307</vt:lpwstr>
  </property>
</Properties>
</file>